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rvyas\Documents\office work 2023\pad serial\Supporting May\"/>
    </mc:Choice>
  </mc:AlternateContent>
  <xr:revisionPtr revIDLastSave="0" documentId="13_ncr:1_{76F0CD8A-F2CE-455E-BB35-F8B1E0569372}" xr6:coauthVersionLast="47" xr6:coauthVersionMax="47" xr10:uidLastSave="{00000000-0000-0000-0000-000000000000}"/>
  <bookViews>
    <workbookView xWindow="-120" yWindow="-120" windowWidth="38640" windowHeight="21120" firstSheet="1" activeTab="2" xr2:uid="{00000000-000D-0000-FFFF-FFFF00000000}"/>
  </bookViews>
  <sheets>
    <sheet name="Rate" sheetId="15" state="hidden" r:id="rId1"/>
    <sheet name="Top_Service-1" sheetId="17" r:id="rId2"/>
    <sheet name="Service Type sheet" sheetId="16" r:id="rId3"/>
    <sheet name="Data" sheetId="2" state="hidden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2" hidden="1">'Service Type sheet'!$A$2:$R$2611</definedName>
    <definedName name="ok" localSheetId="1">OFFSET('[1]Jan-23'!#REF!,,,COUNTIF('[1]Jan-23'!#REF!,"?*"))</definedName>
    <definedName name="ok">OFFSET([2]January!#REF!,,,COUNTIF([2]January!#REF!,"?*"))</definedName>
    <definedName name="_xlnm.Print_Area" localSheetId="1">'Top_Service-1'!$A$1:$I$61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7" l="1"/>
  <c r="I1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44" i="17" l="1"/>
  <c r="H24" i="17"/>
  <c r="I24" i="17" l="1"/>
  <c r="N1997" i="16"/>
  <c r="O1997" i="16" s="1"/>
  <c r="N1630" i="16"/>
  <c r="O1630" i="16" s="1"/>
  <c r="A1183" i="16"/>
  <c r="N601" i="16"/>
  <c r="O601" i="16" s="1"/>
  <c r="N600" i="16"/>
  <c r="O600" i="16" s="1"/>
  <c r="A432" i="16"/>
  <c r="N432" i="16"/>
  <c r="O432" i="16" s="1"/>
  <c r="N433" i="16"/>
  <c r="O433" i="16" s="1"/>
  <c r="N240" i="16"/>
  <c r="O240" i="16" s="1"/>
  <c r="A169" i="16"/>
  <c r="A179" i="16"/>
  <c r="I25" i="17" l="1"/>
  <c r="I26" i="17" s="1"/>
  <c r="A91" i="16"/>
  <c r="A77" i="16"/>
  <c r="A93" i="16"/>
  <c r="A73" i="16"/>
  <c r="A75" i="16"/>
  <c r="A1811" i="16" l="1"/>
  <c r="A1809" i="16"/>
  <c r="A1768" i="16" l="1"/>
  <c r="A1764" i="16"/>
  <c r="A1796" i="16" l="1"/>
  <c r="A1794" i="16"/>
  <c r="A1792" i="16"/>
  <c r="A1790" i="16" l="1"/>
  <c r="A1787" i="16"/>
  <c r="A1785" i="16"/>
  <c r="A1783" i="16"/>
  <c r="A1762" i="16" l="1"/>
  <c r="A1750" i="16" l="1"/>
  <c r="A1748" i="16"/>
  <c r="A1745" i="16"/>
  <c r="A1742" i="16"/>
  <c r="A1739" i="16"/>
  <c r="A1737" i="16"/>
  <c r="A1728" i="16"/>
  <c r="A1726" i="16" l="1"/>
  <c r="A1724" i="16"/>
  <c r="A1722" i="16"/>
  <c r="A1720" i="16"/>
  <c r="A1714" i="16"/>
  <c r="A1712" i="16"/>
  <c r="A1709" i="16"/>
  <c r="A1707" i="16"/>
  <c r="A1705" i="16"/>
  <c r="A1703" i="16"/>
  <c r="A1701" i="16"/>
  <c r="A1699" i="16"/>
  <c r="A1697" i="16"/>
  <c r="A1695" i="16"/>
  <c r="A1689" i="16"/>
  <c r="A1687" i="16"/>
  <c r="A1683" i="16"/>
  <c r="A1681" i="16"/>
  <c r="A1674" i="16"/>
  <c r="A1662" i="16"/>
  <c r="A1653" i="16"/>
  <c r="A1651" i="16"/>
  <c r="A1648" i="16"/>
  <c r="A1646" i="16"/>
  <c r="A1644" i="16"/>
  <c r="A1637" i="16"/>
  <c r="A1634" i="16"/>
  <c r="A1632" i="16"/>
  <c r="A1623" i="16"/>
  <c r="A1621" i="16"/>
  <c r="A1619" i="16"/>
  <c r="A1617" i="16"/>
  <c r="A1614" i="16"/>
  <c r="A1612" i="16"/>
  <c r="A1610" i="16"/>
  <c r="A1608" i="16"/>
  <c r="A1606" i="16"/>
  <c r="A1604" i="16"/>
  <c r="A1602" i="16"/>
  <c r="A1600" i="16"/>
  <c r="A1597" i="16"/>
  <c r="A1589" i="16"/>
  <c r="A1587" i="16"/>
  <c r="A1575" i="16"/>
  <c r="A1573" i="16"/>
  <c r="A1571" i="16"/>
  <c r="A1569" i="16"/>
  <c r="A1567" i="16"/>
  <c r="A1565" i="16"/>
  <c r="A1563" i="16"/>
  <c r="A1561" i="16"/>
  <c r="A1559" i="16"/>
  <c r="A1557" i="16"/>
  <c r="A1555" i="16"/>
  <c r="A1551" i="16"/>
  <c r="A1541" i="16"/>
  <c r="A1539" i="16"/>
  <c r="A1537" i="16"/>
  <c r="A1535" i="16"/>
  <c r="A1532" i="16"/>
  <c r="A1530" i="16"/>
  <c r="A1524" i="16"/>
  <c r="A1522" i="16"/>
  <c r="A1520" i="16"/>
  <c r="A1515" i="16"/>
  <c r="A1513" i="16"/>
  <c r="A1509" i="16"/>
  <c r="A1507" i="16"/>
  <c r="A1505" i="16"/>
  <c r="A1503" i="16"/>
  <c r="A1501" i="16"/>
  <c r="A1499" i="16"/>
  <c r="A1487" i="16"/>
  <c r="A1476" i="16"/>
  <c r="A1474" i="16"/>
  <c r="A1471" i="16"/>
  <c r="A1469" i="16"/>
  <c r="A1461" i="16"/>
  <c r="A1459" i="16"/>
  <c r="A1452" i="16"/>
  <c r="A1449" i="16"/>
  <c r="A1442" i="16"/>
  <c r="A1434" i="16"/>
  <c r="A1432" i="16"/>
  <c r="A1430" i="16"/>
  <c r="A1425" i="16"/>
  <c r="A1423" i="16"/>
  <c r="A1421" i="16"/>
  <c r="A1419" i="16"/>
  <c r="A1417" i="16"/>
  <c r="A1415" i="16"/>
  <c r="A1413" i="16"/>
  <c r="A1411" i="16"/>
  <c r="A1399" i="16"/>
  <c r="A1397" i="16"/>
  <c r="A1395" i="16"/>
  <c r="A1393" i="16"/>
  <c r="A1391" i="16"/>
  <c r="A1389" i="16"/>
  <c r="A1374" i="16"/>
  <c r="A1372" i="16"/>
  <c r="A1370" i="16"/>
  <c r="A1368" i="16"/>
  <c r="A1366" i="16"/>
  <c r="A1364" i="16"/>
  <c r="A1362" i="16"/>
  <c r="A1360" i="16"/>
  <c r="A1358" i="16"/>
  <c r="A1349" i="16"/>
  <c r="A1347" i="16"/>
  <c r="A1345" i="16"/>
  <c r="A1343" i="16"/>
  <c r="A1341" i="16"/>
  <c r="A1339" i="16"/>
  <c r="A1337" i="16"/>
  <c r="A1335" i="16"/>
  <c r="A1333" i="16"/>
  <c r="A1331" i="16"/>
  <c r="A1329" i="16"/>
  <c r="A1327" i="16"/>
  <c r="A1306" i="16"/>
  <c r="A1299" i="16"/>
  <c r="A1297" i="16"/>
  <c r="A1295" i="16"/>
  <c r="A1292" i="16"/>
  <c r="A1290" i="16"/>
  <c r="A1325" i="16"/>
  <c r="A1323" i="16"/>
  <c r="A1288" i="16"/>
  <c r="A1278" i="16"/>
  <c r="A1276" i="16"/>
  <c r="A1274" i="16"/>
  <c r="A1272" i="16"/>
  <c r="A1270" i="16"/>
  <c r="A1268" i="16"/>
  <c r="A1258" i="16"/>
  <c r="A1250" i="16"/>
  <c r="A1248" i="16"/>
  <c r="A1246" i="16"/>
  <c r="A1244" i="16"/>
  <c r="A1240" i="16"/>
  <c r="A1238" i="16"/>
  <c r="A1235" i="16"/>
  <c r="A1223" i="16"/>
  <c r="A1216" i="16"/>
  <c r="A1213" i="16"/>
  <c r="A1212" i="16"/>
  <c r="A1210" i="16"/>
  <c r="A1208" i="16"/>
  <c r="A1203" i="16"/>
  <c r="A1201" i="16"/>
  <c r="A1199" i="16"/>
  <c r="A1193" i="16"/>
  <c r="A1191" i="16"/>
  <c r="A1189" i="16"/>
  <c r="A1187" i="16"/>
  <c r="A1185" i="16"/>
  <c r="A1181" i="16"/>
  <c r="A1178" i="16"/>
  <c r="A1175" i="16"/>
  <c r="A1174" i="16"/>
  <c r="A1168" i="16"/>
  <c r="A1166" i="16"/>
  <c r="A1160" i="16"/>
  <c r="A1154" i="16"/>
  <c r="A1151" i="16"/>
  <c r="A1147" i="16"/>
  <c r="A1135" i="16"/>
  <c r="A1149" i="16"/>
  <c r="A1132" i="16"/>
  <c r="A1130" i="16"/>
  <c r="A1124" i="16"/>
  <c r="A1122" i="16"/>
  <c r="A1120" i="16"/>
  <c r="A1118" i="16"/>
  <c r="A1116" i="16"/>
  <c r="A1114" i="16"/>
  <c r="A1108" i="16"/>
  <c r="A1106" i="16"/>
  <c r="A1104" i="16"/>
  <c r="A1097" i="16"/>
  <c r="A1095" i="16"/>
  <c r="A1092" i="16"/>
  <c r="A1090" i="16"/>
  <c r="A1088" i="16"/>
  <c r="A1077" i="16"/>
  <c r="A1075" i="16"/>
  <c r="A1072" i="16"/>
  <c r="A1070" i="16"/>
  <c r="A1068" i="16"/>
  <c r="A1063" i="16"/>
  <c r="A1061" i="16"/>
  <c r="A1039" i="16"/>
  <c r="A1059" i="16"/>
  <c r="A1037" i="16"/>
  <c r="A1034" i="16"/>
  <c r="A1032" i="16"/>
  <c r="A1023" i="16"/>
  <c r="A1021" i="16"/>
  <c r="A1019" i="16"/>
  <c r="A1017" i="16"/>
  <c r="A1015" i="16"/>
  <c r="A1006" i="16"/>
  <c r="A1004" i="16"/>
  <c r="A1001" i="16"/>
  <c r="A991" i="16"/>
  <c r="A989" i="16"/>
  <c r="A987" i="16"/>
  <c r="A971" i="16"/>
  <c r="A949" i="16"/>
  <c r="A939" i="16"/>
  <c r="A932" i="16"/>
  <c r="A930" i="16"/>
  <c r="A928" i="16"/>
  <c r="A924" i="16"/>
  <c r="A916" i="16"/>
  <c r="A914" i="16"/>
  <c r="A912" i="16"/>
  <c r="A910" i="16"/>
  <c r="A907" i="16"/>
  <c r="A905" i="16"/>
  <c r="A903" i="16"/>
  <c r="A901" i="16"/>
  <c r="A899" i="16"/>
  <c r="A897" i="16"/>
  <c r="A895" i="16"/>
  <c r="A893" i="16"/>
  <c r="A891" i="16"/>
  <c r="A889" i="16"/>
  <c r="A887" i="16"/>
  <c r="A885" i="16"/>
  <c r="A883" i="16"/>
  <c r="A873" i="16"/>
  <c r="A870" i="16"/>
  <c r="A868" i="16"/>
  <c r="A866" i="16"/>
  <c r="A864" i="16"/>
  <c r="A862" i="16"/>
  <c r="A860" i="16"/>
  <c r="A858" i="16"/>
  <c r="A856" i="16"/>
  <c r="A852" i="16"/>
  <c r="A850" i="16"/>
  <c r="A848" i="16"/>
  <c r="A846" i="16"/>
  <c r="A844" i="16"/>
  <c r="A842" i="16"/>
  <c r="A834" i="16"/>
  <c r="A832" i="16"/>
  <c r="A830" i="16"/>
  <c r="A828" i="16"/>
  <c r="A826" i="16"/>
  <c r="A824" i="16"/>
  <c r="A822" i="16"/>
  <c r="A819" i="16"/>
  <c r="A817" i="16"/>
  <c r="A809" i="16"/>
  <c r="A806" i="16"/>
  <c r="A803" i="16"/>
  <c r="A800" i="16"/>
  <c r="A798" i="16"/>
  <c r="A795" i="16"/>
  <c r="A784" i="16"/>
  <c r="A782" i="16"/>
  <c r="A780" i="16"/>
  <c r="A777" i="16"/>
  <c r="A774" i="16"/>
  <c r="A772" i="16"/>
  <c r="A770" i="16"/>
  <c r="A768" i="16"/>
  <c r="A766" i="16"/>
  <c r="A764" i="16"/>
  <c r="A762" i="16"/>
  <c r="A760" i="16"/>
  <c r="A757" i="16"/>
  <c r="A745" i="16"/>
  <c r="A740" i="16"/>
  <c r="A736" i="16"/>
  <c r="A734" i="16"/>
  <c r="A731" i="16"/>
  <c r="A729" i="16"/>
  <c r="A727" i="16"/>
  <c r="A725" i="16"/>
  <c r="A723" i="16"/>
  <c r="A721" i="16"/>
  <c r="A719" i="16"/>
  <c r="A717" i="16"/>
  <c r="A715" i="16"/>
  <c r="A713" i="16"/>
  <c r="A688" i="16"/>
  <c r="A685" i="16"/>
  <c r="A677" i="16"/>
  <c r="A674" i="16"/>
  <c r="A672" i="16"/>
  <c r="A669" i="16"/>
  <c r="A659" i="16"/>
  <c r="A711" i="16"/>
  <c r="A709" i="16"/>
  <c r="A707" i="16"/>
  <c r="A657" i="16"/>
  <c r="A655" i="16"/>
  <c r="A651" i="16"/>
  <c r="A648" i="16"/>
  <c r="A645" i="16"/>
  <c r="A643" i="16"/>
  <c r="A641" i="16"/>
  <c r="A639" i="16"/>
  <c r="A637" i="16"/>
  <c r="A635" i="16"/>
  <c r="A633" i="16"/>
  <c r="A631" i="16"/>
  <c r="A629" i="16"/>
  <c r="A627" i="16"/>
  <c r="A625" i="16"/>
  <c r="A619" i="16"/>
  <c r="A609" i="16"/>
  <c r="A607" i="16"/>
  <c r="A605" i="16"/>
  <c r="A603" i="16"/>
  <c r="A599" i="16"/>
  <c r="A597" i="16"/>
  <c r="A595" i="16"/>
  <c r="A593" i="16"/>
  <c r="A586" i="16"/>
  <c r="A584" i="16"/>
  <c r="A582" i="16"/>
  <c r="A580" i="16"/>
  <c r="A578" i="16"/>
  <c r="A575" i="16"/>
  <c r="A571" i="16"/>
  <c r="A568" i="16"/>
  <c r="A566" i="16"/>
  <c r="A564" i="16"/>
  <c r="A562" i="16"/>
  <c r="A559" i="16"/>
  <c r="A557" i="16"/>
  <c r="A555" i="16"/>
  <c r="A553" i="16"/>
  <c r="A551" i="16"/>
  <c r="A549" i="16"/>
  <c r="A547" i="16"/>
  <c r="A545" i="16"/>
  <c r="A543" i="16"/>
  <c r="A541" i="16"/>
  <c r="A539" i="16"/>
  <c r="A537" i="16"/>
  <c r="A535" i="16"/>
  <c r="A533" i="16"/>
  <c r="A531" i="16"/>
  <c r="A521" i="16"/>
  <c r="A519" i="16"/>
  <c r="A517" i="16"/>
  <c r="A512" i="16"/>
  <c r="A510" i="16"/>
  <c r="A504" i="16"/>
  <c r="A501" i="16"/>
  <c r="A498" i="16"/>
  <c r="A486" i="16"/>
  <c r="A484" i="16"/>
  <c r="A480" i="16"/>
  <c r="A478" i="16"/>
  <c r="A474" i="16"/>
  <c r="A472" i="16"/>
  <c r="A470" i="16"/>
  <c r="A467" i="16"/>
  <c r="A464" i="16"/>
  <c r="A462" i="16"/>
  <c r="A460" i="16"/>
  <c r="A450" i="16"/>
  <c r="A448" i="16"/>
  <c r="A443" i="16"/>
  <c r="A428" i="16"/>
  <c r="A425" i="16"/>
  <c r="A423" i="16"/>
  <c r="A421" i="16"/>
  <c r="A419" i="16"/>
  <c r="A412" i="16"/>
  <c r="A409" i="16"/>
  <c r="A405" i="16"/>
  <c r="A396" i="16"/>
  <c r="A394" i="16"/>
  <c r="A392" i="16"/>
  <c r="A390" i="16"/>
  <c r="A387" i="16"/>
  <c r="A385" i="16"/>
  <c r="A383" i="16"/>
  <c r="A381" i="16"/>
  <c r="A379" i="16"/>
  <c r="A377" i="16"/>
  <c r="A375" i="16"/>
  <c r="A359" i="16"/>
  <c r="A357" i="16"/>
  <c r="A355" i="16"/>
  <c r="A345" i="16"/>
  <c r="A342" i="16"/>
  <c r="A340" i="16"/>
  <c r="A337" i="16"/>
  <c r="A326" i="16"/>
  <c r="A318" i="16"/>
  <c r="A316" i="16"/>
  <c r="A314" i="16"/>
  <c r="A312" i="16"/>
  <c r="A310" i="16"/>
  <c r="A308" i="16"/>
  <c r="A302" i="16"/>
  <c r="A300" i="16"/>
  <c r="A293" i="16"/>
  <c r="A290" i="16"/>
  <c r="A288" i="16"/>
  <c r="A284" i="16"/>
  <c r="A281" i="16"/>
  <c r="A279" i="16"/>
  <c r="A277" i="16"/>
  <c r="A275" i="16"/>
  <c r="A272" i="16"/>
  <c r="A270" i="16"/>
  <c r="A267" i="16"/>
  <c r="A256" i="16"/>
  <c r="A251" i="16"/>
  <c r="A248" i="16"/>
  <c r="A246" i="16"/>
  <c r="A244" i="16"/>
  <c r="A242" i="16"/>
  <c r="A239" i="16"/>
  <c r="A237" i="16"/>
  <c r="A234" i="16"/>
  <c r="A232" i="16"/>
  <c r="A230" i="16"/>
  <c r="A227" i="16"/>
  <c r="A225" i="16"/>
  <c r="A223" i="16"/>
  <c r="A220" i="16"/>
  <c r="A218" i="16"/>
  <c r="A210" i="16"/>
  <c r="A208" i="16"/>
  <c r="A206" i="16"/>
  <c r="A204" i="16"/>
  <c r="A202" i="16"/>
  <c r="A195" i="16"/>
  <c r="A193" i="16"/>
  <c r="A188" i="16"/>
  <c r="A185" i="16"/>
  <c r="A183" i="16"/>
  <c r="A181" i="16"/>
  <c r="A166" i="16"/>
  <c r="A164" i="16"/>
  <c r="A162" i="16"/>
  <c r="A160" i="16"/>
  <c r="A156" i="16"/>
  <c r="A150" i="16"/>
  <c r="A148" i="16"/>
  <c r="A146" i="16"/>
  <c r="A144" i="16"/>
  <c r="A142" i="16"/>
  <c r="A140" i="16"/>
  <c r="A138" i="16"/>
  <c r="A136" i="16"/>
  <c r="A134" i="16"/>
  <c r="A127" i="16"/>
  <c r="A125" i="16"/>
  <c r="A123" i="16"/>
  <c r="A121" i="16"/>
  <c r="A114" i="16"/>
  <c r="A112" i="16"/>
  <c r="A110" i="16"/>
  <c r="A108" i="16"/>
  <c r="A106" i="16"/>
  <c r="A95" i="16"/>
  <c r="A81" i="16"/>
  <c r="A79" i="16"/>
  <c r="A71" i="16"/>
  <c r="A68" i="16"/>
  <c r="A65" i="16"/>
  <c r="A63" i="16"/>
  <c r="A61" i="16"/>
  <c r="A59" i="16"/>
  <c r="A51" i="16"/>
  <c r="A49" i="16"/>
  <c r="A47" i="16"/>
  <c r="A45" i="16"/>
  <c r="A42" i="16"/>
  <c r="A40" i="16"/>
  <c r="A38" i="16"/>
  <c r="A36" i="16"/>
  <c r="A29" i="16"/>
  <c r="A20" i="16"/>
  <c r="A18" i="16"/>
  <c r="A14" i="16"/>
  <c r="A9" i="16"/>
  <c r="A7" i="16"/>
  <c r="A5" i="16"/>
  <c r="A4" i="16"/>
  <c r="A3" i="16"/>
  <c r="N1802" i="16" l="1"/>
  <c r="O1802" i="16" s="1"/>
  <c r="N1779" i="16"/>
  <c r="O1779" i="16" s="1"/>
  <c r="N1746" i="16"/>
  <c r="O1746" i="16" s="1"/>
  <c r="N1263" i="16"/>
  <c r="O1263" i="16" s="1"/>
  <c r="N2568" i="16"/>
  <c r="O2568" i="16" s="1"/>
  <c r="N2567" i="16"/>
  <c r="O2567" i="16" s="1"/>
  <c r="O591" i="16"/>
  <c r="N1788" i="16" l="1"/>
  <c r="O1788" i="16" s="1"/>
  <c r="N694" i="16"/>
  <c r="O694" i="16" s="1"/>
  <c r="N2256" i="16"/>
  <c r="O2256" i="16" s="1"/>
  <c r="N2409" i="16" l="1"/>
  <c r="O2409" i="16" s="1"/>
  <c r="N2186" i="16"/>
  <c r="O2186" i="16" s="1"/>
  <c r="O2100" i="16"/>
  <c r="O1890" i="16"/>
  <c r="O1684" i="16"/>
  <c r="O1685" i="16"/>
  <c r="N1640" i="16"/>
  <c r="O1640" i="16" s="1"/>
  <c r="O1635" i="16"/>
  <c r="O1283" i="16"/>
  <c r="N1264" i="16"/>
  <c r="O1264" i="16" s="1"/>
  <c r="N1179" i="16"/>
  <c r="O1179" i="16" s="1"/>
  <c r="N1002" i="16"/>
  <c r="O1002" i="16" s="1"/>
  <c r="N820" i="16"/>
  <c r="O820" i="16" s="1"/>
  <c r="N686" i="16"/>
  <c r="O686" i="16" s="1"/>
  <c r="O499" i="16"/>
  <c r="N100" i="16"/>
  <c r="O100" i="16" s="1"/>
  <c r="N11" i="16"/>
  <c r="O11" i="16" s="1"/>
  <c r="N2156" i="16" l="1"/>
  <c r="O2156" i="16" s="1"/>
  <c r="N2157" i="16"/>
  <c r="O2157" i="16" s="1"/>
  <c r="N2561" i="16" l="1"/>
  <c r="O2561" i="16" s="1"/>
  <c r="N2596" i="16" l="1"/>
  <c r="O2596" i="16" s="1"/>
  <c r="N7" i="16" l="1"/>
  <c r="O7" i="16" s="1"/>
  <c r="N8" i="16"/>
  <c r="O8" i="16" s="1"/>
  <c r="N9" i="16"/>
  <c r="O9" i="16" s="1"/>
  <c r="N10" i="16"/>
  <c r="O10" i="16" s="1"/>
  <c r="O12" i="16"/>
  <c r="N13" i="16"/>
  <c r="O13" i="16" s="1"/>
  <c r="N14" i="16"/>
  <c r="O14" i="16" s="1"/>
  <c r="N15" i="16"/>
  <c r="O15" i="16" s="1"/>
  <c r="O16" i="16"/>
  <c r="N17" i="16"/>
  <c r="O17" i="16" s="1"/>
  <c r="N18" i="16"/>
  <c r="O18" i="16" s="1"/>
  <c r="N19" i="16"/>
  <c r="O19" i="16" s="1"/>
  <c r="N20" i="16"/>
  <c r="O20" i="16" s="1"/>
  <c r="N21" i="16"/>
  <c r="O21" i="16" s="1"/>
  <c r="O22" i="16"/>
  <c r="N23" i="16"/>
  <c r="O23" i="16" s="1"/>
  <c r="O24" i="16"/>
  <c r="O25" i="16"/>
  <c r="N26" i="16"/>
  <c r="O26" i="16" s="1"/>
  <c r="O27" i="16"/>
  <c r="N28" i="16"/>
  <c r="O28" i="16" s="1"/>
  <c r="N29" i="16"/>
  <c r="O29" i="16" s="1"/>
  <c r="N30" i="16"/>
  <c r="O30" i="16" s="1"/>
  <c r="N31" i="16"/>
  <c r="O31" i="16" s="1"/>
  <c r="N32" i="16"/>
  <c r="O32" i="16" s="1"/>
  <c r="N33" i="16"/>
  <c r="O33" i="16" s="1"/>
  <c r="O34" i="16"/>
  <c r="N35" i="16"/>
  <c r="O35" i="16" s="1"/>
  <c r="N36" i="16"/>
  <c r="O36" i="16" s="1"/>
  <c r="N37" i="16"/>
  <c r="O37" i="16" s="1"/>
  <c r="N38" i="16"/>
  <c r="O38" i="16" s="1"/>
  <c r="N39" i="16"/>
  <c r="O39" i="16" s="1"/>
  <c r="N40" i="16"/>
  <c r="O40" i="16" s="1"/>
  <c r="N41" i="16"/>
  <c r="O41" i="16" s="1"/>
  <c r="N42" i="16"/>
  <c r="O42" i="16" s="1"/>
  <c r="N43" i="16"/>
  <c r="O43" i="16" s="1"/>
  <c r="N44" i="16"/>
  <c r="O44" i="16" s="1"/>
  <c r="N45" i="16"/>
  <c r="O45" i="16" s="1"/>
  <c r="N46" i="16"/>
  <c r="O46" i="16" s="1"/>
  <c r="N47" i="16"/>
  <c r="O47" i="16" s="1"/>
  <c r="N48" i="16"/>
  <c r="O48" i="16" s="1"/>
  <c r="N49" i="16"/>
  <c r="O49" i="16" s="1"/>
  <c r="N50" i="16"/>
  <c r="O50" i="16" s="1"/>
  <c r="N51" i="16"/>
  <c r="O51" i="16" s="1"/>
  <c r="N52" i="16"/>
  <c r="O52" i="16" s="1"/>
  <c r="N53" i="16"/>
  <c r="O53" i="16" s="1"/>
  <c r="O54" i="16"/>
  <c r="N55" i="16"/>
  <c r="O55" i="16" s="1"/>
  <c r="N56" i="16"/>
  <c r="O56" i="16" s="1"/>
  <c r="O57" i="16"/>
  <c r="N58" i="16"/>
  <c r="O58" i="16" s="1"/>
  <c r="N59" i="16"/>
  <c r="O59" i="16" s="1"/>
  <c r="N60" i="16"/>
  <c r="O60" i="16" s="1"/>
  <c r="N61" i="16"/>
  <c r="O61" i="16" s="1"/>
  <c r="N62" i="16"/>
  <c r="O62" i="16" s="1"/>
  <c r="N63" i="16"/>
  <c r="O63" i="16" s="1"/>
  <c r="N64" i="16"/>
  <c r="O64" i="16" s="1"/>
  <c r="N65" i="16"/>
  <c r="O65" i="16" s="1"/>
  <c r="N67" i="16"/>
  <c r="O67" i="16" s="1"/>
  <c r="N68" i="16"/>
  <c r="O68" i="16" s="1"/>
  <c r="N69" i="16"/>
  <c r="O69" i="16" s="1"/>
  <c r="N70" i="16"/>
  <c r="O70" i="16" s="1"/>
  <c r="N71" i="16"/>
  <c r="O71" i="16" s="1"/>
  <c r="N72" i="16"/>
  <c r="O72" i="16" s="1"/>
  <c r="N73" i="16"/>
  <c r="O73" i="16" s="1"/>
  <c r="N74" i="16"/>
  <c r="O74" i="16" s="1"/>
  <c r="N75" i="16"/>
  <c r="O75" i="16" s="1"/>
  <c r="N76" i="16"/>
  <c r="O76" i="16" s="1"/>
  <c r="N77" i="16"/>
  <c r="O77" i="16" s="1"/>
  <c r="N78" i="16"/>
  <c r="O78" i="16" s="1"/>
  <c r="O79" i="16"/>
  <c r="N80" i="16"/>
  <c r="O80" i="16" s="1"/>
  <c r="N81" i="16"/>
  <c r="O81" i="16" s="1"/>
  <c r="N82" i="16"/>
  <c r="O82" i="16" s="1"/>
  <c r="N91" i="16"/>
  <c r="O91" i="16" s="1"/>
  <c r="N92" i="16"/>
  <c r="O92" i="16" s="1"/>
  <c r="N93" i="16"/>
  <c r="O93" i="16" s="1"/>
  <c r="N94" i="16"/>
  <c r="O94" i="16" s="1"/>
  <c r="N95" i="16"/>
  <c r="O95" i="16" s="1"/>
  <c r="N96" i="16"/>
  <c r="O96" i="16" s="1"/>
  <c r="N97" i="16"/>
  <c r="O97" i="16" s="1"/>
  <c r="N98" i="16"/>
  <c r="O98" i="16" s="1"/>
  <c r="N99" i="16"/>
  <c r="O99" i="16" s="1"/>
  <c r="O101" i="16"/>
  <c r="O102" i="16"/>
  <c r="N103" i="16"/>
  <c r="O103" i="16" s="1"/>
  <c r="O104" i="16"/>
  <c r="N105" i="16"/>
  <c r="O105" i="16" s="1"/>
  <c r="N106" i="16"/>
  <c r="O106" i="16" s="1"/>
  <c r="N107" i="16"/>
  <c r="O107" i="16" s="1"/>
  <c r="N108" i="16"/>
  <c r="O108" i="16" s="1"/>
  <c r="N109" i="16"/>
  <c r="O109" i="16" s="1"/>
  <c r="N110" i="16"/>
  <c r="O110" i="16" s="1"/>
  <c r="N111" i="16"/>
  <c r="O111" i="16" s="1"/>
  <c r="O112" i="16"/>
  <c r="N113" i="16"/>
  <c r="O113" i="16" s="1"/>
  <c r="N114" i="16"/>
  <c r="O114" i="16" s="1"/>
  <c r="N115" i="16"/>
  <c r="O115" i="16" s="1"/>
  <c r="N116" i="16"/>
  <c r="O116" i="16" s="1"/>
  <c r="O117" i="16"/>
  <c r="N118" i="16"/>
  <c r="O118" i="16" s="1"/>
  <c r="O119" i="16"/>
  <c r="N120" i="16"/>
  <c r="O120" i="16" s="1"/>
  <c r="N121" i="16"/>
  <c r="O121" i="16" s="1"/>
  <c r="N122" i="16"/>
  <c r="O122" i="16" s="1"/>
  <c r="N123" i="16"/>
  <c r="O123" i="16" s="1"/>
  <c r="N124" i="16"/>
  <c r="O124" i="16" s="1"/>
  <c r="N125" i="16"/>
  <c r="O125" i="16" s="1"/>
  <c r="N126" i="16"/>
  <c r="O126" i="16" s="1"/>
  <c r="N127" i="16"/>
  <c r="O127" i="16" s="1"/>
  <c r="N128" i="16"/>
  <c r="O128" i="16" s="1"/>
  <c r="N129" i="16"/>
  <c r="O129" i="16" s="1"/>
  <c r="N130" i="16"/>
  <c r="O130" i="16" s="1"/>
  <c r="N131" i="16"/>
  <c r="O131" i="16" s="1"/>
  <c r="O132" i="16"/>
  <c r="N133" i="16"/>
  <c r="O133" i="16" s="1"/>
  <c r="N134" i="16"/>
  <c r="O134" i="16" s="1"/>
  <c r="N135" i="16"/>
  <c r="O135" i="16" s="1"/>
  <c r="N136" i="16"/>
  <c r="O136" i="16" s="1"/>
  <c r="N137" i="16"/>
  <c r="O137" i="16" s="1"/>
  <c r="N138" i="16"/>
  <c r="O138" i="16" s="1"/>
  <c r="N139" i="16"/>
  <c r="O139" i="16" s="1"/>
  <c r="N140" i="16"/>
  <c r="O140" i="16" s="1"/>
  <c r="N141" i="16"/>
  <c r="O141" i="16" s="1"/>
  <c r="N142" i="16"/>
  <c r="O142" i="16" s="1"/>
  <c r="N143" i="16"/>
  <c r="O143" i="16" s="1"/>
  <c r="N144" i="16"/>
  <c r="O144" i="16" s="1"/>
  <c r="N145" i="16"/>
  <c r="O145" i="16" s="1"/>
  <c r="N146" i="16"/>
  <c r="O146" i="16" s="1"/>
  <c r="N147" i="16"/>
  <c r="O147" i="16" s="1"/>
  <c r="N148" i="16"/>
  <c r="O148" i="16" s="1"/>
  <c r="N149" i="16"/>
  <c r="O149" i="16" s="1"/>
  <c r="N150" i="16"/>
  <c r="O150" i="16" s="1"/>
  <c r="N151" i="16"/>
  <c r="O151" i="16" s="1"/>
  <c r="N152" i="16"/>
  <c r="O152" i="16" s="1"/>
  <c r="O153" i="16"/>
  <c r="O154" i="16"/>
  <c r="N155" i="16"/>
  <c r="O155" i="16" s="1"/>
  <c r="N156" i="16"/>
  <c r="O156" i="16" s="1"/>
  <c r="N157" i="16"/>
  <c r="O157" i="16" s="1"/>
  <c r="N158" i="16"/>
  <c r="O158" i="16" s="1"/>
  <c r="N159" i="16"/>
  <c r="O159" i="16" s="1"/>
  <c r="N160" i="16"/>
  <c r="O160" i="16" s="1"/>
  <c r="N161" i="16"/>
  <c r="O161" i="16" s="1"/>
  <c r="N162" i="16"/>
  <c r="O162" i="16" s="1"/>
  <c r="N163" i="16"/>
  <c r="O163" i="16" s="1"/>
  <c r="N164" i="16"/>
  <c r="O164" i="16" s="1"/>
  <c r="N165" i="16"/>
  <c r="O165" i="16" s="1"/>
  <c r="N166" i="16"/>
  <c r="O166" i="16" s="1"/>
  <c r="N168" i="16"/>
  <c r="O168" i="16" s="1"/>
  <c r="N169" i="16"/>
  <c r="O169" i="16" s="1"/>
  <c r="N170" i="16"/>
  <c r="O170" i="16" s="1"/>
  <c r="N179" i="16"/>
  <c r="O179" i="16" s="1"/>
  <c r="N180" i="16"/>
  <c r="O180" i="16" s="1"/>
  <c r="N181" i="16"/>
  <c r="O181" i="16" s="1"/>
  <c r="N182" i="16"/>
  <c r="O182" i="16" s="1"/>
  <c r="N183" i="16"/>
  <c r="O183" i="16" s="1"/>
  <c r="N184" i="16"/>
  <c r="O184" i="16" s="1"/>
  <c r="N185" i="16"/>
  <c r="O185" i="16" s="1"/>
  <c r="N186" i="16"/>
  <c r="O186" i="16" s="1"/>
  <c r="N187" i="16"/>
  <c r="O187" i="16" s="1"/>
  <c r="N188" i="16"/>
  <c r="O188" i="16" s="1"/>
  <c r="N189" i="16"/>
  <c r="O189" i="16" s="1"/>
  <c r="N190" i="16"/>
  <c r="O190" i="16" s="1"/>
  <c r="O191" i="16"/>
  <c r="N192" i="16"/>
  <c r="O192" i="16" s="1"/>
  <c r="N193" i="16"/>
  <c r="O193" i="16" s="1"/>
  <c r="N194" i="16"/>
  <c r="O194" i="16" s="1"/>
  <c r="N195" i="16"/>
  <c r="O195" i="16" s="1"/>
  <c r="N196" i="16"/>
  <c r="O196" i="16" s="1"/>
  <c r="N197" i="16"/>
  <c r="O197" i="16" s="1"/>
  <c r="N198" i="16"/>
  <c r="O198" i="16" s="1"/>
  <c r="N199" i="16"/>
  <c r="O199" i="16" s="1"/>
  <c r="O200" i="16"/>
  <c r="N201" i="16"/>
  <c r="O201" i="16" s="1"/>
  <c r="N202" i="16"/>
  <c r="O202" i="16" s="1"/>
  <c r="N203" i="16"/>
  <c r="O203" i="16" s="1"/>
  <c r="N204" i="16"/>
  <c r="O204" i="16" s="1"/>
  <c r="N205" i="16"/>
  <c r="O205" i="16" s="1"/>
  <c r="N206" i="16"/>
  <c r="O206" i="16" s="1"/>
  <c r="N207" i="16"/>
  <c r="O207" i="16" s="1"/>
  <c r="N208" i="16"/>
  <c r="O208" i="16" s="1"/>
  <c r="N209" i="16"/>
  <c r="O209" i="16" s="1"/>
  <c r="N210" i="16"/>
  <c r="O210" i="16" s="1"/>
  <c r="N211" i="16"/>
  <c r="O211" i="16" s="1"/>
  <c r="N212" i="16"/>
  <c r="O212" i="16" s="1"/>
  <c r="N213" i="16"/>
  <c r="O213" i="16" s="1"/>
  <c r="N214" i="16"/>
  <c r="O214" i="16" s="1"/>
  <c r="N215" i="16"/>
  <c r="O215" i="16" s="1"/>
  <c r="O216" i="16"/>
  <c r="N217" i="16"/>
  <c r="O217" i="16" s="1"/>
  <c r="N218" i="16"/>
  <c r="O218" i="16" s="1"/>
  <c r="N219" i="16"/>
  <c r="O219" i="16" s="1"/>
  <c r="N220" i="16"/>
  <c r="O220" i="16" s="1"/>
  <c r="N221" i="16"/>
  <c r="O221" i="16" s="1"/>
  <c r="N222" i="16"/>
  <c r="O222" i="16" s="1"/>
  <c r="N223" i="16"/>
  <c r="O223" i="16" s="1"/>
  <c r="N224" i="16"/>
  <c r="O224" i="16" s="1"/>
  <c r="O225" i="16"/>
  <c r="N226" i="16"/>
  <c r="O226" i="16" s="1"/>
  <c r="N227" i="16"/>
  <c r="O227" i="16" s="1"/>
  <c r="N228" i="16"/>
  <c r="O228" i="16" s="1"/>
  <c r="N229" i="16"/>
  <c r="O229" i="16" s="1"/>
  <c r="N230" i="16"/>
  <c r="O230" i="16" s="1"/>
  <c r="N231" i="16"/>
  <c r="O231" i="16" s="1"/>
  <c r="N232" i="16"/>
  <c r="O232" i="16" s="1"/>
  <c r="N233" i="16"/>
  <c r="O233" i="16" s="1"/>
  <c r="O234" i="16"/>
  <c r="N235" i="16"/>
  <c r="O235" i="16" s="1"/>
  <c r="N236" i="16"/>
  <c r="O236" i="16" s="1"/>
  <c r="N237" i="16"/>
  <c r="O237" i="16" s="1"/>
  <c r="N238" i="16"/>
  <c r="O238" i="16" s="1"/>
  <c r="N239" i="16"/>
  <c r="O239" i="16" s="1"/>
  <c r="N242" i="16"/>
  <c r="O242" i="16" s="1"/>
  <c r="N243" i="16"/>
  <c r="O243" i="16" s="1"/>
  <c r="N244" i="16"/>
  <c r="O244" i="16" s="1"/>
  <c r="N245" i="16"/>
  <c r="O245" i="16" s="1"/>
  <c r="N246" i="16"/>
  <c r="O246" i="16" s="1"/>
  <c r="N247" i="16"/>
  <c r="O247" i="16" s="1"/>
  <c r="N248" i="16"/>
  <c r="O248" i="16" s="1"/>
  <c r="N250" i="16"/>
  <c r="O250" i="16" s="1"/>
  <c r="N251" i="16"/>
  <c r="O251" i="16" s="1"/>
  <c r="N252" i="16"/>
  <c r="O252" i="16" s="1"/>
  <c r="N253" i="16"/>
  <c r="O253" i="16" s="1"/>
  <c r="O254" i="16"/>
  <c r="N255" i="16"/>
  <c r="O255" i="16" s="1"/>
  <c r="N256" i="16"/>
  <c r="O256" i="16" s="1"/>
  <c r="N257" i="16"/>
  <c r="O257" i="16" s="1"/>
  <c r="N258" i="16"/>
  <c r="O258" i="16" s="1"/>
  <c r="N267" i="16"/>
  <c r="O267" i="16" s="1"/>
  <c r="N268" i="16"/>
  <c r="O268" i="16" s="1"/>
  <c r="N269" i="16"/>
  <c r="O269" i="16" s="1"/>
  <c r="N270" i="16"/>
  <c r="O270" i="16" s="1"/>
  <c r="N271" i="16"/>
  <c r="O271" i="16" s="1"/>
  <c r="N272" i="16"/>
  <c r="O272" i="16" s="1"/>
  <c r="N273" i="16"/>
  <c r="O273" i="16" s="1"/>
  <c r="N274" i="16"/>
  <c r="O274" i="16" s="1"/>
  <c r="N275" i="16"/>
  <c r="O275" i="16" s="1"/>
  <c r="N276" i="16"/>
  <c r="O276" i="16" s="1"/>
  <c r="N277" i="16"/>
  <c r="O277" i="16" s="1"/>
  <c r="N278" i="16"/>
  <c r="O278" i="16" s="1"/>
  <c r="N279" i="16"/>
  <c r="O279" i="16" s="1"/>
  <c r="N280" i="16"/>
  <c r="O280" i="16" s="1"/>
  <c r="N281" i="16"/>
  <c r="O281" i="16" s="1"/>
  <c r="N282" i="16"/>
  <c r="O282" i="16" s="1"/>
  <c r="N283" i="16"/>
  <c r="O283" i="16" s="1"/>
  <c r="N284" i="16"/>
  <c r="O284" i="16" s="1"/>
  <c r="N285" i="16"/>
  <c r="O285" i="16" s="1"/>
  <c r="O286" i="16"/>
  <c r="N287" i="16"/>
  <c r="O287" i="16" s="1"/>
  <c r="N288" i="16"/>
  <c r="O288" i="16" s="1"/>
  <c r="N289" i="16"/>
  <c r="O289" i="16" s="1"/>
  <c r="N290" i="16"/>
  <c r="O290" i="16" s="1"/>
  <c r="N291" i="16"/>
  <c r="O291" i="16" s="1"/>
  <c r="N292" i="16"/>
  <c r="O292" i="16" s="1"/>
  <c r="N293" i="16"/>
  <c r="O293" i="16" s="1"/>
  <c r="N294" i="16"/>
  <c r="O294" i="16" s="1"/>
  <c r="N295" i="16"/>
  <c r="O295" i="16" s="1"/>
  <c r="N296" i="16"/>
  <c r="O296" i="16" s="1"/>
  <c r="N297" i="16"/>
  <c r="O297" i="16" s="1"/>
  <c r="O298" i="16"/>
  <c r="N299" i="16"/>
  <c r="O299" i="16" s="1"/>
  <c r="N300" i="16"/>
  <c r="O300" i="16" s="1"/>
  <c r="N301" i="16"/>
  <c r="O301" i="16" s="1"/>
  <c r="N302" i="16"/>
  <c r="O302" i="16" s="1"/>
  <c r="N303" i="16"/>
  <c r="O303" i="16" s="1"/>
  <c r="N304" i="16"/>
  <c r="O304" i="16" s="1"/>
  <c r="N305" i="16"/>
  <c r="O305" i="16" s="1"/>
  <c r="O306" i="16"/>
  <c r="N307" i="16"/>
  <c r="O307" i="16" s="1"/>
  <c r="N308" i="16"/>
  <c r="O308" i="16" s="1"/>
  <c r="N309" i="16"/>
  <c r="O309" i="16" s="1"/>
  <c r="N310" i="16"/>
  <c r="O310" i="16" s="1"/>
  <c r="N311" i="16"/>
  <c r="O311" i="16" s="1"/>
  <c r="N312" i="16"/>
  <c r="O312" i="16" s="1"/>
  <c r="N313" i="16"/>
  <c r="O313" i="16" s="1"/>
  <c r="N314" i="16"/>
  <c r="O314" i="16" s="1"/>
  <c r="N315" i="16"/>
  <c r="O315" i="16" s="1"/>
  <c r="N316" i="16"/>
  <c r="O316" i="16" s="1"/>
  <c r="N317" i="16"/>
  <c r="O317" i="16" s="1"/>
  <c r="N318" i="16"/>
  <c r="O318" i="16" s="1"/>
  <c r="N319" i="16"/>
  <c r="O319" i="16" s="1"/>
  <c r="N320" i="16"/>
  <c r="O320" i="16" s="1"/>
  <c r="N321" i="16"/>
  <c r="O321" i="16" s="1"/>
  <c r="N322" i="16"/>
  <c r="O322" i="16" s="1"/>
  <c r="N323" i="16"/>
  <c r="O323" i="16" s="1"/>
  <c r="O324" i="16"/>
  <c r="N325" i="16"/>
  <c r="O325" i="16" s="1"/>
  <c r="N326" i="16"/>
  <c r="O326" i="16" s="1"/>
  <c r="N327" i="16"/>
  <c r="O327" i="16" s="1"/>
  <c r="N328" i="16"/>
  <c r="O328" i="16" s="1"/>
  <c r="N329" i="16"/>
  <c r="O329" i="16" s="1"/>
  <c r="N330" i="16"/>
  <c r="O330" i="16" s="1"/>
  <c r="N331" i="16"/>
  <c r="O331" i="16" s="1"/>
  <c r="O332" i="16"/>
  <c r="O333" i="16"/>
  <c r="N334" i="16"/>
  <c r="O334" i="16" s="1"/>
  <c r="O335" i="16"/>
  <c r="N336" i="16"/>
  <c r="O336" i="16" s="1"/>
  <c r="N337" i="16"/>
  <c r="O337" i="16" s="1"/>
  <c r="N339" i="16"/>
  <c r="O339" i="16" s="1"/>
  <c r="N340" i="16"/>
  <c r="O340" i="16" s="1"/>
  <c r="N341" i="16"/>
  <c r="O341" i="16" s="1"/>
  <c r="N342" i="16"/>
  <c r="O342" i="16" s="1"/>
  <c r="N344" i="16"/>
  <c r="O344" i="16" s="1"/>
  <c r="N345" i="16"/>
  <c r="O345" i="16" s="1"/>
  <c r="N346" i="16"/>
  <c r="O346" i="16" s="1"/>
  <c r="N355" i="16"/>
  <c r="O355" i="16" s="1"/>
  <c r="N356" i="16"/>
  <c r="O356" i="16" s="1"/>
  <c r="N357" i="16"/>
  <c r="O357" i="16" s="1"/>
  <c r="N358" i="16"/>
  <c r="O358" i="16" s="1"/>
  <c r="N359" i="16"/>
  <c r="O359" i="16" s="1"/>
  <c r="N360" i="16"/>
  <c r="O360" i="16" s="1"/>
  <c r="N361" i="16"/>
  <c r="O361" i="16" s="1"/>
  <c r="N362" i="16"/>
  <c r="O362" i="16" s="1"/>
  <c r="N363" i="16"/>
  <c r="O363" i="16" s="1"/>
  <c r="N364" i="16"/>
  <c r="O364" i="16" s="1"/>
  <c r="O365" i="16"/>
  <c r="O366" i="16"/>
  <c r="N367" i="16"/>
  <c r="O367" i="16" s="1"/>
  <c r="O368" i="16"/>
  <c r="O369" i="16"/>
  <c r="N370" i="16"/>
  <c r="O370" i="16" s="1"/>
  <c r="N371" i="16"/>
  <c r="O371" i="16" s="1"/>
  <c r="N372" i="16"/>
  <c r="O372" i="16" s="1"/>
  <c r="O373" i="16"/>
  <c r="N374" i="16"/>
  <c r="O374" i="16" s="1"/>
  <c r="N375" i="16"/>
  <c r="O375" i="16" s="1"/>
  <c r="N376" i="16"/>
  <c r="O376" i="16" s="1"/>
  <c r="N377" i="16"/>
  <c r="O377" i="16" s="1"/>
  <c r="N378" i="16"/>
  <c r="O378" i="16" s="1"/>
  <c r="N379" i="16"/>
  <c r="O379" i="16" s="1"/>
  <c r="N380" i="16"/>
  <c r="O380" i="16" s="1"/>
  <c r="N381" i="16"/>
  <c r="O381" i="16" s="1"/>
  <c r="N382" i="16"/>
  <c r="O382" i="16" s="1"/>
  <c r="O383" i="16"/>
  <c r="N384" i="16"/>
  <c r="O384" i="16" s="1"/>
  <c r="N385" i="16"/>
  <c r="O385" i="16" s="1"/>
  <c r="N386" i="16"/>
  <c r="O386" i="16" s="1"/>
  <c r="N387" i="16"/>
  <c r="O387" i="16" s="1"/>
  <c r="N388" i="16"/>
  <c r="O388" i="16" s="1"/>
  <c r="N389" i="16"/>
  <c r="O389" i="16" s="1"/>
  <c r="N390" i="16"/>
  <c r="O390" i="16" s="1"/>
  <c r="N391" i="16"/>
  <c r="O391" i="16" s="1"/>
  <c r="N392" i="16"/>
  <c r="O392" i="16" s="1"/>
  <c r="N393" i="16"/>
  <c r="O393" i="16" s="1"/>
  <c r="N394" i="16"/>
  <c r="O394" i="16" s="1"/>
  <c r="N395" i="16"/>
  <c r="O395" i="16" s="1"/>
  <c r="N396" i="16"/>
  <c r="O396" i="16" s="1"/>
  <c r="N397" i="16"/>
  <c r="O397" i="16" s="1"/>
  <c r="N398" i="16"/>
  <c r="O398" i="16" s="1"/>
  <c r="N399" i="16"/>
  <c r="O399" i="16" s="1"/>
  <c r="O400" i="16"/>
  <c r="N401" i="16"/>
  <c r="O401" i="16" s="1"/>
  <c r="N402" i="16"/>
  <c r="O402" i="16" s="1"/>
  <c r="O403" i="16"/>
  <c r="N404" i="16"/>
  <c r="O404" i="16" s="1"/>
  <c r="N405" i="16"/>
  <c r="O405" i="16" s="1"/>
  <c r="N406" i="16"/>
  <c r="O406" i="16" s="1"/>
  <c r="O407" i="16"/>
  <c r="N408" i="16"/>
  <c r="O408" i="16" s="1"/>
  <c r="N409" i="16"/>
  <c r="O409" i="16" s="1"/>
  <c r="N410" i="16"/>
  <c r="O410" i="16" s="1"/>
  <c r="N411" i="16"/>
  <c r="O411" i="16" s="1"/>
  <c r="N412" i="16"/>
  <c r="O412" i="16" s="1"/>
  <c r="N413" i="16"/>
  <c r="O413" i="16" s="1"/>
  <c r="N414" i="16"/>
  <c r="O414" i="16" s="1"/>
  <c r="N415" i="16"/>
  <c r="O415" i="16" s="1"/>
  <c r="N416" i="16"/>
  <c r="O416" i="16" s="1"/>
  <c r="O417" i="16"/>
  <c r="N418" i="16"/>
  <c r="O418" i="16" s="1"/>
  <c r="N419" i="16"/>
  <c r="O419" i="16" s="1"/>
  <c r="N420" i="16"/>
  <c r="O420" i="16" s="1"/>
  <c r="N421" i="16"/>
  <c r="O421" i="16" s="1"/>
  <c r="N422" i="16"/>
  <c r="O422" i="16" s="1"/>
  <c r="N423" i="16"/>
  <c r="O423" i="16" s="1"/>
  <c r="N424" i="16"/>
  <c r="O424" i="16" s="1"/>
  <c r="N425" i="16"/>
  <c r="O425" i="16" s="1"/>
  <c r="N426" i="16"/>
  <c r="O426" i="16" s="1"/>
  <c r="N427" i="16"/>
  <c r="O427" i="16" s="1"/>
  <c r="N428" i="16"/>
  <c r="O428" i="16" s="1"/>
  <c r="N429" i="16"/>
  <c r="O429" i="16" s="1"/>
  <c r="O430" i="16"/>
  <c r="N431" i="16"/>
  <c r="O431" i="16" s="1"/>
  <c r="N443" i="16"/>
  <c r="O443" i="16" s="1"/>
  <c r="N444" i="16"/>
  <c r="O444" i="16" s="1"/>
  <c r="N445" i="16"/>
  <c r="O445" i="16" s="1"/>
  <c r="O446" i="16"/>
  <c r="N447" i="16"/>
  <c r="O447" i="16" s="1"/>
  <c r="N448" i="16"/>
  <c r="O448" i="16" s="1"/>
  <c r="N449" i="16"/>
  <c r="O449" i="16" s="1"/>
  <c r="N450" i="16"/>
  <c r="O450" i="16" s="1"/>
  <c r="N451" i="16"/>
  <c r="O451" i="16" s="1"/>
  <c r="N452" i="16"/>
  <c r="O452" i="16" s="1"/>
  <c r="N453" i="16"/>
  <c r="O453" i="16" s="1"/>
  <c r="N454" i="16"/>
  <c r="O454" i="16" s="1"/>
  <c r="N455" i="16"/>
  <c r="O455" i="16" s="1"/>
  <c r="N456" i="16"/>
  <c r="O456" i="16" s="1"/>
  <c r="O457" i="16"/>
  <c r="O458" i="16"/>
  <c r="N459" i="16"/>
  <c r="O459" i="16" s="1"/>
  <c r="N460" i="16"/>
  <c r="O460" i="16" s="1"/>
  <c r="N461" i="16"/>
  <c r="O461" i="16" s="1"/>
  <c r="N462" i="16"/>
  <c r="O462" i="16" s="1"/>
  <c r="N463" i="16"/>
  <c r="O463" i="16" s="1"/>
  <c r="N464" i="16"/>
  <c r="O464" i="16" s="1"/>
  <c r="N465" i="16"/>
  <c r="O465" i="16" s="1"/>
  <c r="N466" i="16"/>
  <c r="O466" i="16" s="1"/>
  <c r="N467" i="16"/>
  <c r="O467" i="16" s="1"/>
  <c r="N468" i="16"/>
  <c r="O468" i="16" s="1"/>
  <c r="N469" i="16"/>
  <c r="O469" i="16" s="1"/>
  <c r="N470" i="16"/>
  <c r="O470" i="16" s="1"/>
  <c r="N471" i="16"/>
  <c r="O471" i="16" s="1"/>
  <c r="N472" i="16"/>
  <c r="O472" i="16" s="1"/>
  <c r="N473" i="16"/>
  <c r="O473" i="16" s="1"/>
  <c r="N474" i="16"/>
  <c r="O474" i="16" s="1"/>
  <c r="N475" i="16"/>
  <c r="O475" i="16" s="1"/>
  <c r="O476" i="16"/>
  <c r="N477" i="16"/>
  <c r="O477" i="16" s="1"/>
  <c r="N478" i="16"/>
  <c r="O478" i="16" s="1"/>
  <c r="N479" i="16"/>
  <c r="O479" i="16" s="1"/>
  <c r="N480" i="16"/>
  <c r="O480" i="16" s="1"/>
  <c r="N481" i="16"/>
  <c r="O481" i="16" s="1"/>
  <c r="O482" i="16"/>
  <c r="N483" i="16"/>
  <c r="O483" i="16" s="1"/>
  <c r="N484" i="16"/>
  <c r="O484" i="16" s="1"/>
  <c r="N485" i="16"/>
  <c r="O485" i="16" s="1"/>
  <c r="N486" i="16"/>
  <c r="O486" i="16" s="1"/>
  <c r="N487" i="16"/>
  <c r="O487" i="16" s="1"/>
  <c r="N488" i="16"/>
  <c r="O488" i="16" s="1"/>
  <c r="N489" i="16"/>
  <c r="O489" i="16" s="1"/>
  <c r="N490" i="16"/>
  <c r="O490" i="16" s="1"/>
  <c r="N491" i="16"/>
  <c r="O491" i="16" s="1"/>
  <c r="N492" i="16"/>
  <c r="O492" i="16" s="1"/>
  <c r="N493" i="16"/>
  <c r="O493" i="16" s="1"/>
  <c r="N494" i="16"/>
  <c r="O494" i="16" s="1"/>
  <c r="N495" i="16"/>
  <c r="O495" i="16" s="1"/>
  <c r="O496" i="16"/>
  <c r="N497" i="16"/>
  <c r="O497" i="16" s="1"/>
  <c r="N498" i="16"/>
  <c r="O498" i="16" s="1"/>
  <c r="N500" i="16"/>
  <c r="O500" i="16" s="1"/>
  <c r="N501" i="16"/>
  <c r="O501" i="16" s="1"/>
  <c r="N502" i="16"/>
  <c r="O502" i="16" s="1"/>
  <c r="N503" i="16"/>
  <c r="O503" i="16" s="1"/>
  <c r="N504" i="16"/>
  <c r="O504" i="16" s="1"/>
  <c r="N505" i="16"/>
  <c r="O505" i="16" s="1"/>
  <c r="N506" i="16"/>
  <c r="O506" i="16" s="1"/>
  <c r="O507" i="16"/>
  <c r="N508" i="16"/>
  <c r="O508" i="16" s="1"/>
  <c r="N509" i="16"/>
  <c r="O509" i="16" s="1"/>
  <c r="N510" i="16"/>
  <c r="O510" i="16" s="1"/>
  <c r="N511" i="16"/>
  <c r="O511" i="16" s="1"/>
  <c r="N512" i="16"/>
  <c r="O512" i="16" s="1"/>
  <c r="N513" i="16"/>
  <c r="O513" i="16" s="1"/>
  <c r="N514" i="16"/>
  <c r="O514" i="16" s="1"/>
  <c r="O515" i="16"/>
  <c r="N516" i="16"/>
  <c r="O516" i="16" s="1"/>
  <c r="N517" i="16"/>
  <c r="O517" i="16" s="1"/>
  <c r="N518" i="16"/>
  <c r="O518" i="16" s="1"/>
  <c r="N519" i="16"/>
  <c r="O519" i="16" s="1"/>
  <c r="N520" i="16"/>
  <c r="O520" i="16" s="1"/>
  <c r="N521" i="16"/>
  <c r="O521" i="16" s="1"/>
  <c r="N522" i="16"/>
  <c r="O522" i="16" s="1"/>
  <c r="N531" i="16"/>
  <c r="O531" i="16" s="1"/>
  <c r="N532" i="16"/>
  <c r="O532" i="16" s="1"/>
  <c r="N533" i="16"/>
  <c r="O533" i="16" s="1"/>
  <c r="N534" i="16"/>
  <c r="O534" i="16" s="1"/>
  <c r="N535" i="16"/>
  <c r="O535" i="16" s="1"/>
  <c r="N536" i="16"/>
  <c r="O536" i="16" s="1"/>
  <c r="N537" i="16"/>
  <c r="O537" i="16" s="1"/>
  <c r="N538" i="16"/>
  <c r="O538" i="16" s="1"/>
  <c r="N539" i="16"/>
  <c r="O539" i="16" s="1"/>
  <c r="N540" i="16"/>
  <c r="O540" i="16" s="1"/>
  <c r="N541" i="16"/>
  <c r="O541" i="16" s="1"/>
  <c r="N542" i="16"/>
  <c r="O542" i="16" s="1"/>
  <c r="N543" i="16"/>
  <c r="O543" i="16" s="1"/>
  <c r="N544" i="16"/>
  <c r="O544" i="16" s="1"/>
  <c r="N545" i="16"/>
  <c r="O545" i="16" s="1"/>
  <c r="N546" i="16"/>
  <c r="O546" i="16" s="1"/>
  <c r="N547" i="16"/>
  <c r="O547" i="16" s="1"/>
  <c r="N548" i="16"/>
  <c r="O548" i="16" s="1"/>
  <c r="N549" i="16"/>
  <c r="O549" i="16" s="1"/>
  <c r="N550" i="16"/>
  <c r="O550" i="16" s="1"/>
  <c r="N551" i="16"/>
  <c r="O551" i="16" s="1"/>
  <c r="N552" i="16"/>
  <c r="O552" i="16" s="1"/>
  <c r="N553" i="16"/>
  <c r="O553" i="16" s="1"/>
  <c r="N554" i="16"/>
  <c r="O554" i="16" s="1"/>
  <c r="N555" i="16"/>
  <c r="O555" i="16" s="1"/>
  <c r="N556" i="16"/>
  <c r="O556" i="16" s="1"/>
  <c r="N557" i="16"/>
  <c r="O557" i="16" s="1"/>
  <c r="N558" i="16"/>
  <c r="O558" i="16" s="1"/>
  <c r="N559" i="16"/>
  <c r="O559" i="16" s="1"/>
  <c r="N561" i="16"/>
  <c r="O561" i="16" s="1"/>
  <c r="N562" i="16"/>
  <c r="O562" i="16" s="1"/>
  <c r="N563" i="16"/>
  <c r="O563" i="16" s="1"/>
  <c r="N564" i="16"/>
  <c r="O564" i="16" s="1"/>
  <c r="N565" i="16"/>
  <c r="O565" i="16" s="1"/>
  <c r="N566" i="16"/>
  <c r="O566" i="16" s="1"/>
  <c r="N567" i="16"/>
  <c r="O567" i="16" s="1"/>
  <c r="N568" i="16"/>
  <c r="O568" i="16" s="1"/>
  <c r="N570" i="16"/>
  <c r="O570" i="16" s="1"/>
  <c r="N571" i="16"/>
  <c r="O571" i="16" s="1"/>
  <c r="N572" i="16"/>
  <c r="O572" i="16" s="1"/>
  <c r="O573" i="16"/>
  <c r="N574" i="16"/>
  <c r="O574" i="16" s="1"/>
  <c r="N575" i="16"/>
  <c r="O575" i="16" s="1"/>
  <c r="N576" i="16"/>
  <c r="O576" i="16" s="1"/>
  <c r="N577" i="16"/>
  <c r="O577" i="16" s="1"/>
  <c r="N578" i="16"/>
  <c r="O578" i="16" s="1"/>
  <c r="N579" i="16"/>
  <c r="O579" i="16" s="1"/>
  <c r="N580" i="16"/>
  <c r="O580" i="16" s="1"/>
  <c r="N581" i="16"/>
  <c r="O581" i="16" s="1"/>
  <c r="N582" i="16"/>
  <c r="O582" i="16" s="1"/>
  <c r="N583" i="16"/>
  <c r="O583" i="16" s="1"/>
  <c r="N584" i="16"/>
  <c r="O584" i="16" s="1"/>
  <c r="N585" i="16"/>
  <c r="O585" i="16" s="1"/>
  <c r="N586" i="16"/>
  <c r="O586" i="16" s="1"/>
  <c r="N587" i="16"/>
  <c r="O587" i="16" s="1"/>
  <c r="N588" i="16"/>
  <c r="O588" i="16" s="1"/>
  <c r="N589" i="16"/>
  <c r="O589" i="16" s="1"/>
  <c r="N590" i="16"/>
  <c r="O590" i="16" s="1"/>
  <c r="N592" i="16"/>
  <c r="O592" i="16" s="1"/>
  <c r="N593" i="16"/>
  <c r="O593" i="16" s="1"/>
  <c r="N594" i="16"/>
  <c r="O594" i="16" s="1"/>
  <c r="N595" i="16"/>
  <c r="O595" i="16" s="1"/>
  <c r="N596" i="16"/>
  <c r="O596" i="16" s="1"/>
  <c r="N597" i="16"/>
  <c r="O597" i="16" s="1"/>
  <c r="N598" i="16"/>
  <c r="O598" i="16" s="1"/>
  <c r="N599" i="16"/>
  <c r="O599" i="16" s="1"/>
  <c r="N603" i="16"/>
  <c r="O603" i="16" s="1"/>
  <c r="N604" i="16"/>
  <c r="O604" i="16" s="1"/>
  <c r="N605" i="16"/>
  <c r="O605" i="16" s="1"/>
  <c r="N606" i="16"/>
  <c r="O606" i="16" s="1"/>
  <c r="N607" i="16"/>
  <c r="O607" i="16" s="1"/>
  <c r="N608" i="16"/>
  <c r="O608" i="16" s="1"/>
  <c r="N609" i="16"/>
  <c r="O609" i="16" s="1"/>
  <c r="N610" i="16"/>
  <c r="O610" i="16" s="1"/>
  <c r="N619" i="16"/>
  <c r="O619" i="16" s="1"/>
  <c r="N620" i="16"/>
  <c r="O620" i="16" s="1"/>
  <c r="O621" i="16"/>
  <c r="N622" i="16"/>
  <c r="O622" i="16" s="1"/>
  <c r="O623" i="16"/>
  <c r="N624" i="16"/>
  <c r="O624" i="16" s="1"/>
  <c r="N625" i="16"/>
  <c r="O625" i="16" s="1"/>
  <c r="N626" i="16"/>
  <c r="O626" i="16" s="1"/>
  <c r="N627" i="16"/>
  <c r="O627" i="16" s="1"/>
  <c r="N628" i="16"/>
  <c r="O628" i="16" s="1"/>
  <c r="N629" i="16"/>
  <c r="O629" i="16" s="1"/>
  <c r="N630" i="16"/>
  <c r="O630" i="16" s="1"/>
  <c r="N631" i="16"/>
  <c r="O631" i="16" s="1"/>
  <c r="N632" i="16"/>
  <c r="O632" i="16" s="1"/>
  <c r="N633" i="16"/>
  <c r="O633" i="16" s="1"/>
  <c r="N634" i="16"/>
  <c r="O634" i="16" s="1"/>
  <c r="N635" i="16"/>
  <c r="O635" i="16" s="1"/>
  <c r="N636" i="16"/>
  <c r="O636" i="16" s="1"/>
  <c r="N637" i="16"/>
  <c r="O637" i="16" s="1"/>
  <c r="N638" i="16"/>
  <c r="O638" i="16" s="1"/>
  <c r="N639" i="16"/>
  <c r="O639" i="16" s="1"/>
  <c r="N640" i="16"/>
  <c r="O640" i="16" s="1"/>
  <c r="N641" i="16"/>
  <c r="O641" i="16" s="1"/>
  <c r="N642" i="16"/>
  <c r="O642" i="16" s="1"/>
  <c r="N643" i="16"/>
  <c r="O643" i="16" s="1"/>
  <c r="N644" i="16"/>
  <c r="O644" i="16" s="1"/>
  <c r="N645" i="16"/>
  <c r="O645" i="16" s="1"/>
  <c r="N646" i="16"/>
  <c r="O646" i="16" s="1"/>
  <c r="N647" i="16"/>
  <c r="O647" i="16" s="1"/>
  <c r="N648" i="16"/>
  <c r="O648" i="16" s="1"/>
  <c r="N649" i="16"/>
  <c r="O649" i="16" s="1"/>
  <c r="N650" i="16"/>
  <c r="O650" i="16" s="1"/>
  <c r="N651" i="16"/>
  <c r="O651" i="16" s="1"/>
  <c r="N652" i="16"/>
  <c r="O652" i="16" s="1"/>
  <c r="O653" i="16"/>
  <c r="N654" i="16"/>
  <c r="O654" i="16" s="1"/>
  <c r="N655" i="16"/>
  <c r="O655" i="16" s="1"/>
  <c r="N656" i="16"/>
  <c r="O656" i="16" s="1"/>
  <c r="N657" i="16"/>
  <c r="O657" i="16" s="1"/>
  <c r="N658" i="16"/>
  <c r="O658" i="16" s="1"/>
  <c r="N707" i="16"/>
  <c r="O707" i="16" s="1"/>
  <c r="N708" i="16"/>
  <c r="O708" i="16" s="1"/>
  <c r="N709" i="16"/>
  <c r="O709" i="16" s="1"/>
  <c r="N710" i="16"/>
  <c r="O710" i="16" s="1"/>
  <c r="N711" i="16"/>
  <c r="O711" i="16" s="1"/>
  <c r="N712" i="16"/>
  <c r="O712" i="16" s="1"/>
  <c r="N659" i="16"/>
  <c r="O659" i="16" s="1"/>
  <c r="N660" i="16"/>
  <c r="O660" i="16" s="1"/>
  <c r="N661" i="16"/>
  <c r="O661" i="16" s="1"/>
  <c r="N662" i="16"/>
  <c r="O662" i="16" s="1"/>
  <c r="O663" i="16"/>
  <c r="O664" i="16"/>
  <c r="N665" i="16"/>
  <c r="O665" i="16" s="1"/>
  <c r="N666" i="16"/>
  <c r="O666" i="16" s="1"/>
  <c r="O667" i="16"/>
  <c r="N668" i="16"/>
  <c r="O668" i="16" s="1"/>
  <c r="N669" i="16"/>
  <c r="O669" i="16" s="1"/>
  <c r="N670" i="16"/>
  <c r="O670" i="16" s="1"/>
  <c r="N671" i="16"/>
  <c r="O671" i="16" s="1"/>
  <c r="N672" i="16"/>
  <c r="O672" i="16" s="1"/>
  <c r="N673" i="16"/>
  <c r="O673" i="16" s="1"/>
  <c r="N674" i="16"/>
  <c r="O674" i="16" s="1"/>
  <c r="N676" i="16"/>
  <c r="O676" i="16" s="1"/>
  <c r="N677" i="16"/>
  <c r="O677" i="16" s="1"/>
  <c r="N678" i="16"/>
  <c r="O678" i="16" s="1"/>
  <c r="N679" i="16"/>
  <c r="O679" i="16" s="1"/>
  <c r="N680" i="16"/>
  <c r="O680" i="16" s="1"/>
  <c r="N681" i="16"/>
  <c r="O681" i="16" s="1"/>
  <c r="N682" i="16"/>
  <c r="O682" i="16" s="1"/>
  <c r="O683" i="16"/>
  <c r="N684" i="16"/>
  <c r="O684" i="16" s="1"/>
  <c r="N685" i="16"/>
  <c r="O685" i="16" s="1"/>
  <c r="N687" i="16"/>
  <c r="O687" i="16" s="1"/>
  <c r="N688" i="16"/>
  <c r="O688" i="16" s="1"/>
  <c r="N689" i="16"/>
  <c r="O689" i="16" s="1"/>
  <c r="N690" i="16"/>
  <c r="O690" i="16" s="1"/>
  <c r="N691" i="16"/>
  <c r="O691" i="16" s="1"/>
  <c r="O692" i="16"/>
  <c r="O693" i="16"/>
  <c r="N695" i="16"/>
  <c r="O695" i="16" s="1"/>
  <c r="O696" i="16"/>
  <c r="N697" i="16"/>
  <c r="O697" i="16" s="1"/>
  <c r="N713" i="16"/>
  <c r="O713" i="16" s="1"/>
  <c r="N714" i="16"/>
  <c r="O714" i="16" s="1"/>
  <c r="N715" i="16"/>
  <c r="O715" i="16" s="1"/>
  <c r="N716" i="16"/>
  <c r="O716" i="16" s="1"/>
  <c r="N717" i="16"/>
  <c r="O717" i="16" s="1"/>
  <c r="N718" i="16"/>
  <c r="O718" i="16" s="1"/>
  <c r="N719" i="16"/>
  <c r="O719" i="16" s="1"/>
  <c r="N720" i="16"/>
  <c r="O720" i="16" s="1"/>
  <c r="N721" i="16"/>
  <c r="O721" i="16" s="1"/>
  <c r="N722" i="16"/>
  <c r="O722" i="16" s="1"/>
  <c r="N723" i="16"/>
  <c r="O723" i="16" s="1"/>
  <c r="N724" i="16"/>
  <c r="O724" i="16" s="1"/>
  <c r="N725" i="16"/>
  <c r="O725" i="16" s="1"/>
  <c r="N726" i="16"/>
  <c r="O726" i="16" s="1"/>
  <c r="N727" i="16"/>
  <c r="O727" i="16" s="1"/>
  <c r="N728" i="16"/>
  <c r="O728" i="16" s="1"/>
  <c r="N729" i="16"/>
  <c r="O729" i="16" s="1"/>
  <c r="N730" i="16"/>
  <c r="O730" i="16" s="1"/>
  <c r="N731" i="16"/>
  <c r="O731" i="16" s="1"/>
  <c r="O732" i="16"/>
  <c r="N733" i="16"/>
  <c r="O733" i="16" s="1"/>
  <c r="N734" i="16"/>
  <c r="O734" i="16" s="1"/>
  <c r="N735" i="16"/>
  <c r="O735" i="16" s="1"/>
  <c r="N736" i="16"/>
  <c r="O736" i="16" s="1"/>
  <c r="N737" i="16"/>
  <c r="O737" i="16" s="1"/>
  <c r="O738" i="16"/>
  <c r="N739" i="16"/>
  <c r="O739" i="16" s="1"/>
  <c r="N740" i="16"/>
  <c r="O740" i="16" s="1"/>
  <c r="N741" i="16"/>
  <c r="O741" i="16" s="1"/>
  <c r="N742" i="16"/>
  <c r="O742" i="16" s="1"/>
  <c r="O743" i="16"/>
  <c r="N744" i="16"/>
  <c r="O744" i="16" s="1"/>
  <c r="N745" i="16"/>
  <c r="O745" i="16" s="1"/>
  <c r="N746" i="16"/>
  <c r="O746" i="16" s="1"/>
  <c r="N747" i="16"/>
  <c r="O747" i="16" s="1"/>
  <c r="N748" i="16"/>
  <c r="O748" i="16" s="1"/>
  <c r="N749" i="16"/>
  <c r="O749" i="16" s="1"/>
  <c r="N750" i="16"/>
  <c r="O750" i="16" s="1"/>
  <c r="N751" i="16"/>
  <c r="O751" i="16" s="1"/>
  <c r="N752" i="16"/>
  <c r="O752" i="16" s="1"/>
  <c r="N753" i="16"/>
  <c r="O753" i="16" s="1"/>
  <c r="N754" i="16"/>
  <c r="O754" i="16" s="1"/>
  <c r="O755" i="16"/>
  <c r="N756" i="16"/>
  <c r="O756" i="16" s="1"/>
  <c r="N757" i="16"/>
  <c r="O757" i="16" s="1"/>
  <c r="N758" i="16"/>
  <c r="O758" i="16" s="1"/>
  <c r="N759" i="16"/>
  <c r="O759" i="16" s="1"/>
  <c r="N760" i="16"/>
  <c r="O760" i="16" s="1"/>
  <c r="N761" i="16"/>
  <c r="O761" i="16" s="1"/>
  <c r="N762" i="16"/>
  <c r="O762" i="16" s="1"/>
  <c r="N763" i="16"/>
  <c r="O763" i="16" s="1"/>
  <c r="N764" i="16"/>
  <c r="O764" i="16" s="1"/>
  <c r="N765" i="16"/>
  <c r="O765" i="16" s="1"/>
  <c r="N766" i="16"/>
  <c r="O766" i="16" s="1"/>
  <c r="N767" i="16"/>
  <c r="O767" i="16" s="1"/>
  <c r="N768" i="16"/>
  <c r="O768" i="16" s="1"/>
  <c r="N769" i="16"/>
  <c r="O769" i="16" s="1"/>
  <c r="N770" i="16"/>
  <c r="O770" i="16" s="1"/>
  <c r="N771" i="16"/>
  <c r="O771" i="16" s="1"/>
  <c r="N772" i="16"/>
  <c r="O772" i="16" s="1"/>
  <c r="N773" i="16"/>
  <c r="O773" i="16" s="1"/>
  <c r="N774" i="16"/>
  <c r="O774" i="16" s="1"/>
  <c r="N775" i="16"/>
  <c r="O775" i="16" s="1"/>
  <c r="N776" i="16"/>
  <c r="O776" i="16" s="1"/>
  <c r="N777" i="16"/>
  <c r="O777" i="16" s="1"/>
  <c r="N778" i="16"/>
  <c r="O778" i="16" s="1"/>
  <c r="N779" i="16"/>
  <c r="O779" i="16" s="1"/>
  <c r="N780" i="16"/>
  <c r="O780" i="16" s="1"/>
  <c r="N781" i="16"/>
  <c r="O781" i="16" s="1"/>
  <c r="N782" i="16"/>
  <c r="O782" i="16" s="1"/>
  <c r="N783" i="16"/>
  <c r="O783" i="16" s="1"/>
  <c r="N784" i="16"/>
  <c r="O784" i="16" s="1"/>
  <c r="N786" i="16"/>
  <c r="O786" i="16" s="1"/>
  <c r="N795" i="16"/>
  <c r="O795" i="16" s="1"/>
  <c r="N796" i="16"/>
  <c r="O796" i="16" s="1"/>
  <c r="N797" i="16"/>
  <c r="O797" i="16" s="1"/>
  <c r="N798" i="16"/>
  <c r="O798" i="16" s="1"/>
  <c r="N799" i="16"/>
  <c r="O799" i="16" s="1"/>
  <c r="N800" i="16"/>
  <c r="O800" i="16" s="1"/>
  <c r="N801" i="16"/>
  <c r="O801" i="16" s="1"/>
  <c r="N802" i="16"/>
  <c r="O802" i="16" s="1"/>
  <c r="N803" i="16"/>
  <c r="O803" i="16" s="1"/>
  <c r="N804" i="16"/>
  <c r="O804" i="16" s="1"/>
  <c r="N805" i="16"/>
  <c r="O805" i="16" s="1"/>
  <c r="N806" i="16"/>
  <c r="O806" i="16" s="1"/>
  <c r="N807" i="16"/>
  <c r="O807" i="16" s="1"/>
  <c r="N808" i="16"/>
  <c r="O808" i="16" s="1"/>
  <c r="N809" i="16"/>
  <c r="O809" i="16" s="1"/>
  <c r="N810" i="16"/>
  <c r="O810" i="16" s="1"/>
  <c r="N811" i="16"/>
  <c r="O811" i="16" s="1"/>
  <c r="N812" i="16"/>
  <c r="O812" i="16" s="1"/>
  <c r="N813" i="16"/>
  <c r="O813" i="16" s="1"/>
  <c r="N814" i="16"/>
  <c r="O814" i="16" s="1"/>
  <c r="O815" i="16"/>
  <c r="N816" i="16"/>
  <c r="O816" i="16" s="1"/>
  <c r="N817" i="16"/>
  <c r="O817" i="16" s="1"/>
  <c r="N818" i="16"/>
  <c r="O818" i="16" s="1"/>
  <c r="N819" i="16"/>
  <c r="O819" i="16" s="1"/>
  <c r="N821" i="16"/>
  <c r="O821" i="16" s="1"/>
  <c r="N822" i="16"/>
  <c r="O822" i="16" s="1"/>
  <c r="N823" i="16"/>
  <c r="O823" i="16" s="1"/>
  <c r="N824" i="16"/>
  <c r="O824" i="16" s="1"/>
  <c r="N825" i="16"/>
  <c r="O825" i="16" s="1"/>
  <c r="N826" i="16"/>
  <c r="O826" i="16" s="1"/>
  <c r="N827" i="16"/>
  <c r="O827" i="16" s="1"/>
  <c r="N828" i="16"/>
  <c r="O828" i="16" s="1"/>
  <c r="N829" i="16"/>
  <c r="O829" i="16" s="1"/>
  <c r="N830" i="16"/>
  <c r="O830" i="16" s="1"/>
  <c r="N831" i="16"/>
  <c r="O831" i="16" s="1"/>
  <c r="N832" i="16"/>
  <c r="O832" i="16" s="1"/>
  <c r="N833" i="16"/>
  <c r="O833" i="16" s="1"/>
  <c r="N834" i="16"/>
  <c r="O834" i="16" s="1"/>
  <c r="N835" i="16"/>
  <c r="O835" i="16" s="1"/>
  <c r="N836" i="16"/>
  <c r="O836" i="16" s="1"/>
  <c r="N837" i="16"/>
  <c r="O837" i="16" s="1"/>
  <c r="N838" i="16"/>
  <c r="O838" i="16" s="1"/>
  <c r="N839" i="16"/>
  <c r="O839" i="16" s="1"/>
  <c r="O840" i="16"/>
  <c r="N841" i="16"/>
  <c r="O841" i="16" s="1"/>
  <c r="N842" i="16"/>
  <c r="O842" i="16" s="1"/>
  <c r="N843" i="16"/>
  <c r="O843" i="16" s="1"/>
  <c r="N844" i="16"/>
  <c r="O844" i="16" s="1"/>
  <c r="N845" i="16"/>
  <c r="O845" i="16" s="1"/>
  <c r="N846" i="16"/>
  <c r="O846" i="16" s="1"/>
  <c r="N847" i="16"/>
  <c r="O847" i="16" s="1"/>
  <c r="N848" i="16"/>
  <c r="O848" i="16" s="1"/>
  <c r="N849" i="16"/>
  <c r="O849" i="16" s="1"/>
  <c r="N850" i="16"/>
  <c r="O850" i="16" s="1"/>
  <c r="N851" i="16"/>
  <c r="O851" i="16" s="1"/>
  <c r="N852" i="16"/>
  <c r="O852" i="16" s="1"/>
  <c r="N853" i="16"/>
  <c r="O853" i="16" s="1"/>
  <c r="O854" i="16"/>
  <c r="N855" i="16"/>
  <c r="O855" i="16" s="1"/>
  <c r="N856" i="16"/>
  <c r="O856" i="16" s="1"/>
  <c r="N857" i="16"/>
  <c r="O857" i="16" s="1"/>
  <c r="N858" i="16"/>
  <c r="O858" i="16" s="1"/>
  <c r="N859" i="16"/>
  <c r="O859" i="16" s="1"/>
  <c r="N860" i="16"/>
  <c r="O860" i="16" s="1"/>
  <c r="N861" i="16"/>
  <c r="O861" i="16" s="1"/>
  <c r="N862" i="16"/>
  <c r="O862" i="16" s="1"/>
  <c r="N863" i="16"/>
  <c r="O863" i="16" s="1"/>
  <c r="N864" i="16"/>
  <c r="O864" i="16" s="1"/>
  <c r="N865" i="16"/>
  <c r="O865" i="16" s="1"/>
  <c r="N866" i="16"/>
  <c r="O866" i="16" s="1"/>
  <c r="N867" i="16"/>
  <c r="O867" i="16" s="1"/>
  <c r="N868" i="16"/>
  <c r="O868" i="16" s="1"/>
  <c r="N869" i="16"/>
  <c r="O869" i="16" s="1"/>
  <c r="N870" i="16"/>
  <c r="O870" i="16" s="1"/>
  <c r="N871" i="16"/>
  <c r="O871" i="16" s="1"/>
  <c r="N872" i="16"/>
  <c r="O872" i="16" s="1"/>
  <c r="N873" i="16"/>
  <c r="O873" i="16" s="1"/>
  <c r="N874" i="16"/>
  <c r="O874" i="16" s="1"/>
  <c r="N883" i="16"/>
  <c r="O883" i="16" s="1"/>
  <c r="N884" i="16"/>
  <c r="O884" i="16" s="1"/>
  <c r="N885" i="16"/>
  <c r="O885" i="16" s="1"/>
  <c r="N886" i="16"/>
  <c r="O886" i="16" s="1"/>
  <c r="N887" i="16"/>
  <c r="O887" i="16" s="1"/>
  <c r="N888" i="16"/>
  <c r="O888" i="16" s="1"/>
  <c r="N889" i="16"/>
  <c r="O889" i="16" s="1"/>
  <c r="N890" i="16"/>
  <c r="O890" i="16" s="1"/>
  <c r="N891" i="16"/>
  <c r="O891" i="16" s="1"/>
  <c r="N892" i="16"/>
  <c r="O892" i="16" s="1"/>
  <c r="N893" i="16"/>
  <c r="O893" i="16" s="1"/>
  <c r="N894" i="16"/>
  <c r="O894" i="16" s="1"/>
  <c r="N895" i="16"/>
  <c r="O895" i="16" s="1"/>
  <c r="N896" i="16"/>
  <c r="O896" i="16" s="1"/>
  <c r="N897" i="16"/>
  <c r="O897" i="16" s="1"/>
  <c r="N898" i="16"/>
  <c r="O898" i="16" s="1"/>
  <c r="N899" i="16"/>
  <c r="O899" i="16" s="1"/>
  <c r="N900" i="16"/>
  <c r="O900" i="16" s="1"/>
  <c r="N901" i="16"/>
  <c r="O901" i="16" s="1"/>
  <c r="N902" i="16"/>
  <c r="O902" i="16" s="1"/>
  <c r="N903" i="16"/>
  <c r="O903" i="16" s="1"/>
  <c r="N904" i="16"/>
  <c r="O904" i="16" s="1"/>
  <c r="N905" i="16"/>
  <c r="O905" i="16" s="1"/>
  <c r="N906" i="16"/>
  <c r="O906" i="16" s="1"/>
  <c r="N907" i="16"/>
  <c r="O907" i="16" s="1"/>
  <c r="N908" i="16"/>
  <c r="O908" i="16" s="1"/>
  <c r="N909" i="16"/>
  <c r="O909" i="16" s="1"/>
  <c r="N910" i="16"/>
  <c r="O910" i="16" s="1"/>
  <c r="N911" i="16"/>
  <c r="O911" i="16" s="1"/>
  <c r="N912" i="16"/>
  <c r="O912" i="16" s="1"/>
  <c r="N913" i="16"/>
  <c r="O913" i="16" s="1"/>
  <c r="N914" i="16"/>
  <c r="O914" i="16" s="1"/>
  <c r="N915" i="16"/>
  <c r="O915" i="16" s="1"/>
  <c r="N916" i="16"/>
  <c r="O916" i="16" s="1"/>
  <c r="N917" i="16"/>
  <c r="O917" i="16" s="1"/>
  <c r="N918" i="16"/>
  <c r="O918" i="16" s="1"/>
  <c r="N919" i="16"/>
  <c r="O919" i="16" s="1"/>
  <c r="N920" i="16"/>
  <c r="O920" i="16" s="1"/>
  <c r="N921" i="16"/>
  <c r="O921" i="16" s="1"/>
  <c r="O922" i="16"/>
  <c r="N923" i="16"/>
  <c r="O923" i="16" s="1"/>
  <c r="N924" i="16"/>
  <c r="O924" i="16" s="1"/>
  <c r="N925" i="16"/>
  <c r="O925" i="16" s="1"/>
  <c r="O926" i="16"/>
  <c r="N927" i="16"/>
  <c r="O927" i="16" s="1"/>
  <c r="N928" i="16"/>
  <c r="O928" i="16" s="1"/>
  <c r="N929" i="16"/>
  <c r="O929" i="16" s="1"/>
  <c r="N930" i="16"/>
  <c r="O930" i="16" s="1"/>
  <c r="N931" i="16"/>
  <c r="O931" i="16" s="1"/>
  <c r="N932" i="16"/>
  <c r="O932" i="16" s="1"/>
  <c r="N933" i="16"/>
  <c r="O933" i="16" s="1"/>
  <c r="N934" i="16"/>
  <c r="O934" i="16" s="1"/>
  <c r="O935" i="16"/>
  <c r="N936" i="16"/>
  <c r="O936" i="16" s="1"/>
  <c r="O937" i="16"/>
  <c r="N938" i="16"/>
  <c r="O938" i="16" s="1"/>
  <c r="N939" i="16"/>
  <c r="O939" i="16" s="1"/>
  <c r="N940" i="16"/>
  <c r="O940" i="16" s="1"/>
  <c r="O941" i="16"/>
  <c r="N942" i="16"/>
  <c r="O942" i="16" s="1"/>
  <c r="N943" i="16"/>
  <c r="O943" i="16" s="1"/>
  <c r="N944" i="16"/>
  <c r="O944" i="16" s="1"/>
  <c r="N945" i="16"/>
  <c r="O945" i="16" s="1"/>
  <c r="N946" i="16"/>
  <c r="O946" i="16" s="1"/>
  <c r="O947" i="16"/>
  <c r="N948" i="16"/>
  <c r="O948" i="16" s="1"/>
  <c r="N949" i="16"/>
  <c r="O949" i="16" s="1"/>
  <c r="N950" i="16"/>
  <c r="O950" i="16" s="1"/>
  <c r="N951" i="16"/>
  <c r="O951" i="16" s="1"/>
  <c r="N952" i="16"/>
  <c r="O952" i="16" s="1"/>
  <c r="N953" i="16"/>
  <c r="O953" i="16" s="1"/>
  <c r="O954" i="16"/>
  <c r="O955" i="16"/>
  <c r="N956" i="16"/>
  <c r="O956" i="16" s="1"/>
  <c r="N957" i="16"/>
  <c r="O957" i="16" s="1"/>
  <c r="N958" i="16"/>
  <c r="O958" i="16" s="1"/>
  <c r="O959" i="16"/>
  <c r="N960" i="16"/>
  <c r="O960" i="16" s="1"/>
  <c r="O961" i="16"/>
  <c r="N962" i="16"/>
  <c r="O962" i="16" s="1"/>
  <c r="N971" i="16"/>
  <c r="O971" i="16" s="1"/>
  <c r="N972" i="16"/>
  <c r="O972" i="16" s="1"/>
  <c r="N973" i="16"/>
  <c r="O973" i="16" s="1"/>
  <c r="N974" i="16"/>
  <c r="O974" i="16" s="1"/>
  <c r="N975" i="16"/>
  <c r="O975" i="16" s="1"/>
  <c r="N976" i="16"/>
  <c r="O976" i="16" s="1"/>
  <c r="N977" i="16"/>
  <c r="O977" i="16" s="1"/>
  <c r="O978" i="16"/>
  <c r="O979" i="16"/>
  <c r="N980" i="16"/>
  <c r="O980" i="16" s="1"/>
  <c r="N981" i="16"/>
  <c r="O981" i="16" s="1"/>
  <c r="O982" i="16"/>
  <c r="O983" i="16"/>
  <c r="N984" i="16"/>
  <c r="O984" i="16" s="1"/>
  <c r="O985" i="16"/>
  <c r="N986" i="16"/>
  <c r="O986" i="16" s="1"/>
  <c r="N987" i="16"/>
  <c r="O987" i="16" s="1"/>
  <c r="N988" i="16"/>
  <c r="O988" i="16" s="1"/>
  <c r="N989" i="16"/>
  <c r="O989" i="16" s="1"/>
  <c r="N990" i="16"/>
  <c r="O990" i="16" s="1"/>
  <c r="N991" i="16"/>
  <c r="O991" i="16" s="1"/>
  <c r="N992" i="16"/>
  <c r="O992" i="16" s="1"/>
  <c r="N993" i="16"/>
  <c r="O993" i="16" s="1"/>
  <c r="N994" i="16"/>
  <c r="O994" i="16" s="1"/>
  <c r="N995" i="16"/>
  <c r="O995" i="16" s="1"/>
  <c r="N996" i="16"/>
  <c r="O996" i="16" s="1"/>
  <c r="N997" i="16"/>
  <c r="O997" i="16" s="1"/>
  <c r="N998" i="16"/>
  <c r="O998" i="16" s="1"/>
  <c r="O999" i="16"/>
  <c r="N1000" i="16"/>
  <c r="O1000" i="16" s="1"/>
  <c r="N1001" i="16"/>
  <c r="O1001" i="16" s="1"/>
  <c r="N1003" i="16"/>
  <c r="O1003" i="16" s="1"/>
  <c r="N1004" i="16"/>
  <c r="O1004" i="16" s="1"/>
  <c r="N1005" i="16"/>
  <c r="O1005" i="16" s="1"/>
  <c r="N1006" i="16"/>
  <c r="O1006" i="16" s="1"/>
  <c r="N1007" i="16"/>
  <c r="O1007" i="16" s="1"/>
  <c r="N1008" i="16"/>
  <c r="O1008" i="16" s="1"/>
  <c r="N1009" i="16"/>
  <c r="O1009" i="16" s="1"/>
  <c r="N1010" i="16"/>
  <c r="O1010" i="16" s="1"/>
  <c r="N1011" i="16"/>
  <c r="O1011" i="16" s="1"/>
  <c r="N1012" i="16"/>
  <c r="O1012" i="16" s="1"/>
  <c r="O1013" i="16"/>
  <c r="N1014" i="16"/>
  <c r="O1014" i="16" s="1"/>
  <c r="N1015" i="16"/>
  <c r="O1015" i="16" s="1"/>
  <c r="N1016" i="16"/>
  <c r="O1016" i="16" s="1"/>
  <c r="N1017" i="16"/>
  <c r="O1017" i="16" s="1"/>
  <c r="N1018" i="16"/>
  <c r="O1018" i="16" s="1"/>
  <c r="N1019" i="16"/>
  <c r="O1019" i="16" s="1"/>
  <c r="N1020" i="16"/>
  <c r="O1020" i="16" s="1"/>
  <c r="N1021" i="16"/>
  <c r="O1021" i="16" s="1"/>
  <c r="N1022" i="16"/>
  <c r="O1022" i="16" s="1"/>
  <c r="N1023" i="16"/>
  <c r="O1023" i="16" s="1"/>
  <c r="N1024" i="16"/>
  <c r="O1024" i="16" s="1"/>
  <c r="N1025" i="16"/>
  <c r="O1025" i="16" s="1"/>
  <c r="N1026" i="16"/>
  <c r="O1026" i="16" s="1"/>
  <c r="N1027" i="16"/>
  <c r="O1027" i="16" s="1"/>
  <c r="N1028" i="16"/>
  <c r="O1028" i="16" s="1"/>
  <c r="N1029" i="16"/>
  <c r="O1029" i="16" s="1"/>
  <c r="O1030" i="16"/>
  <c r="N1031" i="16"/>
  <c r="O1031" i="16" s="1"/>
  <c r="N1032" i="16"/>
  <c r="O1032" i="16" s="1"/>
  <c r="N1033" i="16"/>
  <c r="O1033" i="16" s="1"/>
  <c r="N1034" i="16"/>
  <c r="O1034" i="16" s="1"/>
  <c r="N1035" i="16"/>
  <c r="O1035" i="16" s="1"/>
  <c r="N1036" i="16"/>
  <c r="O1036" i="16" s="1"/>
  <c r="N1037" i="16"/>
  <c r="O1037" i="16" s="1"/>
  <c r="N1038" i="16"/>
  <c r="O1038" i="16" s="1"/>
  <c r="N1059" i="16"/>
  <c r="O1059" i="16" s="1"/>
  <c r="N1060" i="16"/>
  <c r="O1060" i="16" s="1"/>
  <c r="N1039" i="16"/>
  <c r="O1039" i="16" s="1"/>
  <c r="N1040" i="16"/>
  <c r="O1040" i="16" s="1"/>
  <c r="N1041" i="16"/>
  <c r="O1041" i="16" s="1"/>
  <c r="N1042" i="16"/>
  <c r="O1042" i="16" s="1"/>
  <c r="N1043" i="16"/>
  <c r="O1043" i="16" s="1"/>
  <c r="N1044" i="16"/>
  <c r="O1044" i="16" s="1"/>
  <c r="O1045" i="16"/>
  <c r="O1046" i="16"/>
  <c r="N1047" i="16"/>
  <c r="O1047" i="16" s="1"/>
  <c r="N1048" i="16"/>
  <c r="O1048" i="16" s="1"/>
  <c r="O1049" i="16"/>
  <c r="N1050" i="16"/>
  <c r="O1050" i="16" s="1"/>
  <c r="N1061" i="16"/>
  <c r="O1061" i="16" s="1"/>
  <c r="N1062" i="16"/>
  <c r="O1062" i="16" s="1"/>
  <c r="N1063" i="16"/>
  <c r="O1063" i="16" s="1"/>
  <c r="N1064" i="16"/>
  <c r="O1064" i="16" s="1"/>
  <c r="N1065" i="16"/>
  <c r="O1065" i="16" s="1"/>
  <c r="O1066" i="16"/>
  <c r="N1067" i="16"/>
  <c r="O1067" i="16" s="1"/>
  <c r="N1068" i="16"/>
  <c r="O1068" i="16" s="1"/>
  <c r="N1069" i="16"/>
  <c r="O1069" i="16" s="1"/>
  <c r="N1070" i="16"/>
  <c r="O1070" i="16" s="1"/>
  <c r="N1071" i="16"/>
  <c r="O1071" i="16" s="1"/>
  <c r="N1072" i="16"/>
  <c r="O1072" i="16" s="1"/>
  <c r="N1073" i="16"/>
  <c r="O1073" i="16" s="1"/>
  <c r="N1074" i="16"/>
  <c r="O1074" i="16" s="1"/>
  <c r="N1075" i="16"/>
  <c r="O1075" i="16" s="1"/>
  <c r="N1076" i="16"/>
  <c r="O1076" i="16" s="1"/>
  <c r="N1077" i="16"/>
  <c r="O1077" i="16" s="1"/>
  <c r="N1078" i="16"/>
  <c r="O1078" i="16" s="1"/>
  <c r="O1079" i="16"/>
  <c r="O1080" i="16"/>
  <c r="N1081" i="16"/>
  <c r="O1081" i="16" s="1"/>
  <c r="N1082" i="16"/>
  <c r="O1082" i="16" s="1"/>
  <c r="N1083" i="16"/>
  <c r="O1083" i="16" s="1"/>
  <c r="N1084" i="16"/>
  <c r="O1084" i="16" s="1"/>
  <c r="N1085" i="16"/>
  <c r="O1085" i="16" s="1"/>
  <c r="O1086" i="16"/>
  <c r="N1087" i="16"/>
  <c r="O1087" i="16" s="1"/>
  <c r="N1088" i="16"/>
  <c r="O1088" i="16" s="1"/>
  <c r="N1089" i="16"/>
  <c r="O1089" i="16" s="1"/>
  <c r="N1090" i="16"/>
  <c r="O1090" i="16" s="1"/>
  <c r="N1091" i="16"/>
  <c r="O1091" i="16" s="1"/>
  <c r="N1092" i="16"/>
  <c r="O1092" i="16" s="1"/>
  <c r="N1093" i="16"/>
  <c r="O1093" i="16" s="1"/>
  <c r="N1094" i="16"/>
  <c r="O1094" i="16" s="1"/>
  <c r="N1095" i="16"/>
  <c r="O1095" i="16" s="1"/>
  <c r="N1096" i="16"/>
  <c r="O1096" i="16" s="1"/>
  <c r="N1097" i="16"/>
  <c r="O1097" i="16" s="1"/>
  <c r="N1098" i="16"/>
  <c r="O1098" i="16" s="1"/>
  <c r="N1099" i="16"/>
  <c r="O1099" i="16" s="1"/>
  <c r="N1100" i="16"/>
  <c r="O1100" i="16" s="1"/>
  <c r="N1101" i="16"/>
  <c r="O1101" i="16" s="1"/>
  <c r="O1102" i="16"/>
  <c r="N1103" i="16"/>
  <c r="O1103" i="16" s="1"/>
  <c r="N1104" i="16"/>
  <c r="O1104" i="16" s="1"/>
  <c r="N1105" i="16"/>
  <c r="O1105" i="16" s="1"/>
  <c r="N1106" i="16"/>
  <c r="O1106" i="16" s="1"/>
  <c r="N1107" i="16"/>
  <c r="O1107" i="16" s="1"/>
  <c r="N1108" i="16"/>
  <c r="O1108" i="16" s="1"/>
  <c r="N1109" i="16"/>
  <c r="O1109" i="16" s="1"/>
  <c r="N1110" i="16"/>
  <c r="O1110" i="16" s="1"/>
  <c r="O1111" i="16"/>
  <c r="O1112" i="16"/>
  <c r="N1113" i="16"/>
  <c r="O1113" i="16" s="1"/>
  <c r="N1114" i="16"/>
  <c r="O1114" i="16" s="1"/>
  <c r="N1115" i="16"/>
  <c r="O1115" i="16" s="1"/>
  <c r="N1116" i="16"/>
  <c r="O1116" i="16" s="1"/>
  <c r="N1117" i="16"/>
  <c r="O1117" i="16" s="1"/>
  <c r="N1118" i="16"/>
  <c r="O1118" i="16" s="1"/>
  <c r="N1119" i="16"/>
  <c r="O1119" i="16" s="1"/>
  <c r="N1120" i="16"/>
  <c r="O1120" i="16" s="1"/>
  <c r="N1121" i="16"/>
  <c r="O1121" i="16" s="1"/>
  <c r="N1122" i="16"/>
  <c r="O1122" i="16" s="1"/>
  <c r="N1123" i="16"/>
  <c r="O1123" i="16" s="1"/>
  <c r="N1124" i="16"/>
  <c r="O1124" i="16" s="1"/>
  <c r="N1125" i="16"/>
  <c r="O1125" i="16" s="1"/>
  <c r="N1126" i="16"/>
  <c r="O1126" i="16" s="1"/>
  <c r="N1127" i="16"/>
  <c r="O1127" i="16" s="1"/>
  <c r="O1128" i="16"/>
  <c r="N1129" i="16"/>
  <c r="O1129" i="16" s="1"/>
  <c r="N1130" i="16"/>
  <c r="O1130" i="16" s="1"/>
  <c r="N1131" i="16"/>
  <c r="O1131" i="16" s="1"/>
  <c r="N1132" i="16"/>
  <c r="O1132" i="16" s="1"/>
  <c r="N1133" i="16"/>
  <c r="O1133" i="16" s="1"/>
  <c r="N1134" i="16"/>
  <c r="O1134" i="16" s="1"/>
  <c r="N1149" i="16"/>
  <c r="O1149" i="16" s="1"/>
  <c r="N1150" i="16"/>
  <c r="O1150" i="16" s="1"/>
  <c r="N1135" i="16"/>
  <c r="O1135" i="16" s="1"/>
  <c r="N1136" i="16"/>
  <c r="O1136" i="16" s="1"/>
  <c r="N1137" i="16"/>
  <c r="O1137" i="16" s="1"/>
  <c r="N1147" i="16"/>
  <c r="O1147" i="16" s="1"/>
  <c r="N1148" i="16"/>
  <c r="O1148" i="16" s="1"/>
  <c r="N1151" i="16"/>
  <c r="O1151" i="16" s="1"/>
  <c r="N1152" i="16"/>
  <c r="O1152" i="16" s="1"/>
  <c r="N1153" i="16"/>
  <c r="O1153" i="16" s="1"/>
  <c r="N1154" i="16"/>
  <c r="O1154" i="16" s="1"/>
  <c r="N1155" i="16"/>
  <c r="O1155" i="16" s="1"/>
  <c r="N1156" i="16"/>
  <c r="O1156" i="16" s="1"/>
  <c r="N1157" i="16"/>
  <c r="O1157" i="16" s="1"/>
  <c r="O1158" i="16"/>
  <c r="N1159" i="16"/>
  <c r="O1159" i="16" s="1"/>
  <c r="N1160" i="16"/>
  <c r="O1160" i="16" s="1"/>
  <c r="N1161" i="16"/>
  <c r="O1161" i="16" s="1"/>
  <c r="N1162" i="16"/>
  <c r="O1162" i="16" s="1"/>
  <c r="N1163" i="16"/>
  <c r="O1163" i="16" s="1"/>
  <c r="O1164" i="16"/>
  <c r="N1165" i="16"/>
  <c r="O1165" i="16" s="1"/>
  <c r="N1166" i="16"/>
  <c r="O1166" i="16" s="1"/>
  <c r="N1167" i="16"/>
  <c r="O1167" i="16" s="1"/>
  <c r="N1168" i="16"/>
  <c r="O1168" i="16" s="1"/>
  <c r="N1169" i="16"/>
  <c r="O1169" i="16" s="1"/>
  <c r="N1170" i="16"/>
  <c r="O1170" i="16" s="1"/>
  <c r="N1171" i="16"/>
  <c r="O1171" i="16" s="1"/>
  <c r="O1172" i="16"/>
  <c r="N1173" i="16"/>
  <c r="O1173" i="16" s="1"/>
  <c r="N1174" i="16"/>
  <c r="O1174" i="16" s="1"/>
  <c r="N1175" i="16"/>
  <c r="O1175" i="16" s="1"/>
  <c r="N1176" i="16"/>
  <c r="O1176" i="16" s="1"/>
  <c r="N1177" i="16"/>
  <c r="O1177" i="16" s="1"/>
  <c r="N1178" i="16"/>
  <c r="O1178" i="16" s="1"/>
  <c r="N1180" i="16"/>
  <c r="O1180" i="16" s="1"/>
  <c r="N1181" i="16"/>
  <c r="O1181" i="16" s="1"/>
  <c r="N1182" i="16"/>
  <c r="O1182" i="16" s="1"/>
  <c r="N1183" i="16"/>
  <c r="O1183" i="16" s="1"/>
  <c r="N1184" i="16"/>
  <c r="O1184" i="16" s="1"/>
  <c r="N1185" i="16"/>
  <c r="O1185" i="16" s="1"/>
  <c r="N1186" i="16"/>
  <c r="O1186" i="16" s="1"/>
  <c r="N1187" i="16"/>
  <c r="O1187" i="16" s="1"/>
  <c r="N1188" i="16"/>
  <c r="O1188" i="16" s="1"/>
  <c r="N1189" i="16"/>
  <c r="O1189" i="16" s="1"/>
  <c r="N1190" i="16"/>
  <c r="O1190" i="16" s="1"/>
  <c r="N1191" i="16"/>
  <c r="O1191" i="16" s="1"/>
  <c r="N1192" i="16"/>
  <c r="O1192" i="16" s="1"/>
  <c r="N1193" i="16"/>
  <c r="O1193" i="16" s="1"/>
  <c r="N1194" i="16"/>
  <c r="O1194" i="16" s="1"/>
  <c r="N1195" i="16"/>
  <c r="O1195" i="16" s="1"/>
  <c r="N1196" i="16"/>
  <c r="O1196" i="16" s="1"/>
  <c r="O1197" i="16"/>
  <c r="N1198" i="16"/>
  <c r="O1198" i="16" s="1"/>
  <c r="N1199" i="16"/>
  <c r="O1199" i="16" s="1"/>
  <c r="N1200" i="16"/>
  <c r="O1200" i="16" s="1"/>
  <c r="N1201" i="16"/>
  <c r="O1201" i="16" s="1"/>
  <c r="N1202" i="16"/>
  <c r="O1202" i="16" s="1"/>
  <c r="N1203" i="16"/>
  <c r="O1203" i="16" s="1"/>
  <c r="N1204" i="16"/>
  <c r="O1204" i="16" s="1"/>
  <c r="N1205" i="16"/>
  <c r="O1205" i="16" s="1"/>
  <c r="O1206" i="16"/>
  <c r="N1207" i="16"/>
  <c r="O1207" i="16" s="1"/>
  <c r="N1208" i="16"/>
  <c r="O1208" i="16" s="1"/>
  <c r="N1209" i="16"/>
  <c r="O1209" i="16" s="1"/>
  <c r="N1210" i="16"/>
  <c r="O1210" i="16" s="1"/>
  <c r="N1211" i="16"/>
  <c r="O1211" i="16" s="1"/>
  <c r="N1212" i="16"/>
  <c r="O1212" i="16" s="1"/>
  <c r="N1213" i="16"/>
  <c r="O1213" i="16" s="1"/>
  <c r="N1214" i="16"/>
  <c r="O1214" i="16" s="1"/>
  <c r="N1215" i="16"/>
  <c r="O1215" i="16" s="1"/>
  <c r="N1216" i="16"/>
  <c r="O1216" i="16" s="1"/>
  <c r="N1217" i="16"/>
  <c r="O1217" i="16" s="1"/>
  <c r="N1218" i="16"/>
  <c r="O1218" i="16" s="1"/>
  <c r="N1219" i="16"/>
  <c r="O1219" i="16" s="1"/>
  <c r="N1220" i="16"/>
  <c r="O1220" i="16" s="1"/>
  <c r="O1221" i="16"/>
  <c r="N1222" i="16"/>
  <c r="O1222" i="16" s="1"/>
  <c r="N1223" i="16"/>
  <c r="O1223" i="16" s="1"/>
  <c r="N1224" i="16"/>
  <c r="O1224" i="16" s="1"/>
  <c r="N1235" i="16"/>
  <c r="O1235" i="16" s="1"/>
  <c r="N1236" i="16"/>
  <c r="O1236" i="16" s="1"/>
  <c r="N1237" i="16"/>
  <c r="O1237" i="16" s="1"/>
  <c r="N1238" i="16"/>
  <c r="O1238" i="16" s="1"/>
  <c r="N1239" i="16"/>
  <c r="O1239" i="16" s="1"/>
  <c r="N1240" i="16"/>
  <c r="O1240" i="16" s="1"/>
  <c r="O1241" i="16"/>
  <c r="O1242" i="16"/>
  <c r="N1243" i="16"/>
  <c r="O1243" i="16" s="1"/>
  <c r="N1244" i="16"/>
  <c r="O1244" i="16" s="1"/>
  <c r="N1245" i="16"/>
  <c r="O1245" i="16" s="1"/>
  <c r="N1246" i="16"/>
  <c r="O1246" i="16" s="1"/>
  <c r="N1247" i="16"/>
  <c r="O1247" i="16" s="1"/>
  <c r="N1248" i="16"/>
  <c r="O1248" i="16" s="1"/>
  <c r="N1249" i="16"/>
  <c r="O1249" i="16" s="1"/>
  <c r="N1250" i="16"/>
  <c r="O1250" i="16" s="1"/>
  <c r="N1251" i="16"/>
  <c r="O1251" i="16" s="1"/>
  <c r="N1252" i="16"/>
  <c r="O1252" i="16" s="1"/>
  <c r="N1253" i="16"/>
  <c r="O1253" i="16" s="1"/>
  <c r="N1254" i="16"/>
  <c r="O1254" i="16" s="1"/>
  <c r="N1255" i="16"/>
  <c r="O1255" i="16" s="1"/>
  <c r="O1256" i="16"/>
  <c r="N1257" i="16"/>
  <c r="O1257" i="16" s="1"/>
  <c r="N1258" i="16"/>
  <c r="O1258" i="16" s="1"/>
  <c r="N1259" i="16"/>
  <c r="O1259" i="16" s="1"/>
  <c r="N1260" i="16"/>
  <c r="O1260" i="16" s="1"/>
  <c r="N1261" i="16"/>
  <c r="O1261" i="16" s="1"/>
  <c r="N1262" i="16"/>
  <c r="O1262" i="16" s="1"/>
  <c r="N1265" i="16"/>
  <c r="O1265" i="16" s="1"/>
  <c r="O1266" i="16"/>
  <c r="N1267" i="16"/>
  <c r="O1267" i="16" s="1"/>
  <c r="N1268" i="16"/>
  <c r="O1268" i="16" s="1"/>
  <c r="N1269" i="16"/>
  <c r="O1269" i="16" s="1"/>
  <c r="N1270" i="16"/>
  <c r="O1270" i="16" s="1"/>
  <c r="N1271" i="16"/>
  <c r="O1271" i="16" s="1"/>
  <c r="N1272" i="16"/>
  <c r="O1272" i="16" s="1"/>
  <c r="N1273" i="16"/>
  <c r="O1273" i="16" s="1"/>
  <c r="N1274" i="16"/>
  <c r="O1274" i="16" s="1"/>
  <c r="N1275" i="16"/>
  <c r="O1275" i="16" s="1"/>
  <c r="N1276" i="16"/>
  <c r="O1276" i="16" s="1"/>
  <c r="N1277" i="16"/>
  <c r="O1277" i="16" s="1"/>
  <c r="N1278" i="16"/>
  <c r="O1278" i="16" s="1"/>
  <c r="N1279" i="16"/>
  <c r="O1279" i="16" s="1"/>
  <c r="N1280" i="16"/>
  <c r="O1280" i="16" s="1"/>
  <c r="N1281" i="16"/>
  <c r="O1281" i="16" s="1"/>
  <c r="O1282" i="16"/>
  <c r="N1284" i="16"/>
  <c r="O1284" i="16" s="1"/>
  <c r="N1285" i="16"/>
  <c r="O1285" i="16" s="1"/>
  <c r="O1286" i="16"/>
  <c r="N1287" i="16"/>
  <c r="O1287" i="16" s="1"/>
  <c r="N1288" i="16"/>
  <c r="O1288" i="16" s="1"/>
  <c r="N1289" i="16"/>
  <c r="O1289" i="16" s="1"/>
  <c r="N1323" i="16"/>
  <c r="O1323" i="16" s="1"/>
  <c r="N1324" i="16"/>
  <c r="O1324" i="16" s="1"/>
  <c r="N1325" i="16"/>
  <c r="O1325" i="16" s="1"/>
  <c r="N1326" i="16"/>
  <c r="O1326" i="16" s="1"/>
  <c r="N1290" i="16"/>
  <c r="O1290" i="16" s="1"/>
  <c r="N1291" i="16"/>
  <c r="O1291" i="16" s="1"/>
  <c r="N1292" i="16"/>
  <c r="O1292" i="16" s="1"/>
  <c r="N1293" i="16"/>
  <c r="O1293" i="16" s="1"/>
  <c r="N1294" i="16"/>
  <c r="O1294" i="16" s="1"/>
  <c r="N1295" i="16"/>
  <c r="O1295" i="16" s="1"/>
  <c r="N1296" i="16"/>
  <c r="O1296" i="16" s="1"/>
  <c r="N1297" i="16"/>
  <c r="O1297" i="16" s="1"/>
  <c r="N1298" i="16"/>
  <c r="O1298" i="16" s="1"/>
  <c r="N1299" i="16"/>
  <c r="O1299" i="16" s="1"/>
  <c r="N1300" i="16"/>
  <c r="O1300" i="16" s="1"/>
  <c r="N1301" i="16"/>
  <c r="O1301" i="16" s="1"/>
  <c r="N1302" i="16"/>
  <c r="O1302" i="16" s="1"/>
  <c r="N1303" i="16"/>
  <c r="O1303" i="16" s="1"/>
  <c r="O1304" i="16"/>
  <c r="N1305" i="16"/>
  <c r="O1305" i="16" s="1"/>
  <c r="N1306" i="16"/>
  <c r="O1306" i="16" s="1"/>
  <c r="N1307" i="16"/>
  <c r="O1307" i="16" s="1"/>
  <c r="N1308" i="16"/>
  <c r="O1308" i="16" s="1"/>
  <c r="N1309" i="16"/>
  <c r="O1309" i="16" s="1"/>
  <c r="N1310" i="16"/>
  <c r="O1310" i="16" s="1"/>
  <c r="O1311" i="16"/>
  <c r="N1312" i="16"/>
  <c r="O1312" i="16" s="1"/>
  <c r="N1327" i="16"/>
  <c r="O1327" i="16" s="1"/>
  <c r="N1328" i="16"/>
  <c r="O1328" i="16" s="1"/>
  <c r="N1329" i="16"/>
  <c r="O1329" i="16" s="1"/>
  <c r="N1330" i="16"/>
  <c r="O1330" i="16" s="1"/>
  <c r="N1331" i="16"/>
  <c r="O1331" i="16" s="1"/>
  <c r="N1332" i="16"/>
  <c r="O1332" i="16" s="1"/>
  <c r="N1333" i="16"/>
  <c r="O1333" i="16" s="1"/>
  <c r="N1334" i="16"/>
  <c r="O1334" i="16" s="1"/>
  <c r="N1335" i="16"/>
  <c r="O1335" i="16" s="1"/>
  <c r="N1336" i="16"/>
  <c r="O1336" i="16" s="1"/>
  <c r="N1337" i="16"/>
  <c r="O1337" i="16" s="1"/>
  <c r="N1338" i="16"/>
  <c r="O1338" i="16" s="1"/>
  <c r="N1339" i="16"/>
  <c r="O1339" i="16" s="1"/>
  <c r="N1340" i="16"/>
  <c r="O1340" i="16" s="1"/>
  <c r="N1341" i="16"/>
  <c r="O1341" i="16" s="1"/>
  <c r="N1342" i="16"/>
  <c r="O1342" i="16" s="1"/>
  <c r="N1343" i="16"/>
  <c r="O1343" i="16" s="1"/>
  <c r="N1344" i="16"/>
  <c r="O1344" i="16" s="1"/>
  <c r="N1345" i="16"/>
  <c r="O1345" i="16" s="1"/>
  <c r="N1346" i="16"/>
  <c r="O1346" i="16" s="1"/>
  <c r="N1347" i="16"/>
  <c r="O1347" i="16" s="1"/>
  <c r="N1348" i="16"/>
  <c r="O1348" i="16" s="1"/>
  <c r="N1349" i="16"/>
  <c r="O1349" i="16" s="1"/>
  <c r="N1350" i="16"/>
  <c r="O1350" i="16" s="1"/>
  <c r="N1351" i="16"/>
  <c r="O1351" i="16" s="1"/>
  <c r="N1352" i="16"/>
  <c r="O1352" i="16" s="1"/>
  <c r="O1353" i="16"/>
  <c r="N1354" i="16"/>
  <c r="O1354" i="16" s="1"/>
  <c r="N1355" i="16"/>
  <c r="O1355" i="16" s="1"/>
  <c r="O1356" i="16"/>
  <c r="N1357" i="16"/>
  <c r="O1357" i="16" s="1"/>
  <c r="N1358" i="16"/>
  <c r="O1358" i="16" s="1"/>
  <c r="N1359" i="16"/>
  <c r="O1359" i="16" s="1"/>
  <c r="N1360" i="16"/>
  <c r="O1360" i="16" s="1"/>
  <c r="N1361" i="16"/>
  <c r="O1361" i="16" s="1"/>
  <c r="N1362" i="16"/>
  <c r="O1362" i="16" s="1"/>
  <c r="N1363" i="16"/>
  <c r="O1363" i="16" s="1"/>
  <c r="N1364" i="16"/>
  <c r="O1364" i="16" s="1"/>
  <c r="N1365" i="16"/>
  <c r="O1365" i="16" s="1"/>
  <c r="N1366" i="16"/>
  <c r="O1366" i="16" s="1"/>
  <c r="N1367" i="16"/>
  <c r="O1367" i="16" s="1"/>
  <c r="N1368" i="16"/>
  <c r="O1368" i="16" s="1"/>
  <c r="N1369" i="16"/>
  <c r="O1369" i="16" s="1"/>
  <c r="N1370" i="16"/>
  <c r="O1370" i="16" s="1"/>
  <c r="N1371" i="16"/>
  <c r="O1371" i="16" s="1"/>
  <c r="N1372" i="16"/>
  <c r="O1372" i="16" s="1"/>
  <c r="N1373" i="16"/>
  <c r="O1373" i="16" s="1"/>
  <c r="N1374" i="16"/>
  <c r="O1374" i="16" s="1"/>
  <c r="N1375" i="16"/>
  <c r="O1375" i="16" s="1"/>
  <c r="N1376" i="16"/>
  <c r="O1376" i="16" s="1"/>
  <c r="N1377" i="16"/>
  <c r="O1377" i="16" s="1"/>
  <c r="N1378" i="16"/>
  <c r="O1378" i="16" s="1"/>
  <c r="N1379" i="16"/>
  <c r="O1379" i="16" s="1"/>
  <c r="N1380" i="16"/>
  <c r="O1380" i="16" s="1"/>
  <c r="N1381" i="16"/>
  <c r="O1381" i="16" s="1"/>
  <c r="N1382" i="16"/>
  <c r="O1382" i="16" s="1"/>
  <c r="N1383" i="16"/>
  <c r="O1383" i="16" s="1"/>
  <c r="N1384" i="16"/>
  <c r="O1384" i="16" s="1"/>
  <c r="N1385" i="16"/>
  <c r="O1385" i="16" s="1"/>
  <c r="N1386" i="16"/>
  <c r="O1386" i="16" s="1"/>
  <c r="O1387" i="16"/>
  <c r="N1388" i="16"/>
  <c r="O1388" i="16" s="1"/>
  <c r="N1389" i="16"/>
  <c r="O1389" i="16" s="1"/>
  <c r="N1390" i="16"/>
  <c r="O1390" i="16" s="1"/>
  <c r="N1391" i="16"/>
  <c r="O1391" i="16" s="1"/>
  <c r="N1392" i="16"/>
  <c r="O1392" i="16" s="1"/>
  <c r="N1393" i="16"/>
  <c r="O1393" i="16" s="1"/>
  <c r="N1394" i="16"/>
  <c r="O1394" i="16" s="1"/>
  <c r="N1395" i="16"/>
  <c r="O1395" i="16" s="1"/>
  <c r="N1396" i="16"/>
  <c r="O1396" i="16" s="1"/>
  <c r="N1397" i="16"/>
  <c r="O1397" i="16" s="1"/>
  <c r="N1398" i="16"/>
  <c r="O1398" i="16" s="1"/>
  <c r="O1399" i="16"/>
  <c r="N1400" i="16"/>
  <c r="O1400" i="16" s="1"/>
  <c r="O1411" i="16"/>
  <c r="N1412" i="16"/>
  <c r="O1412" i="16" s="1"/>
  <c r="N1413" i="16"/>
  <c r="O1413" i="16" s="1"/>
  <c r="N1414" i="16"/>
  <c r="O1414" i="16" s="1"/>
  <c r="N1415" i="16"/>
  <c r="O1415" i="16" s="1"/>
  <c r="N1416" i="16"/>
  <c r="O1416" i="16" s="1"/>
  <c r="N1417" i="16"/>
  <c r="O1417" i="16" s="1"/>
  <c r="N1418" i="16"/>
  <c r="O1418" i="16" s="1"/>
  <c r="O1419" i="16"/>
  <c r="N1420" i="16"/>
  <c r="O1420" i="16" s="1"/>
  <c r="N1421" i="16"/>
  <c r="O1421" i="16" s="1"/>
  <c r="N1422" i="16"/>
  <c r="O1422" i="16" s="1"/>
  <c r="N1423" i="16"/>
  <c r="O1423" i="16" s="1"/>
  <c r="N1424" i="16"/>
  <c r="O1424" i="16" s="1"/>
  <c r="N1425" i="16"/>
  <c r="O1425" i="16" s="1"/>
  <c r="N1426" i="16"/>
  <c r="O1426" i="16" s="1"/>
  <c r="N1427" i="16"/>
  <c r="O1427" i="16" s="1"/>
  <c r="O1428" i="16"/>
  <c r="N1429" i="16"/>
  <c r="O1429" i="16" s="1"/>
  <c r="N1430" i="16"/>
  <c r="O1430" i="16" s="1"/>
  <c r="N1431" i="16"/>
  <c r="O1431" i="16" s="1"/>
  <c r="N1432" i="16"/>
  <c r="O1432" i="16" s="1"/>
  <c r="N1433" i="16"/>
  <c r="O1433" i="16" s="1"/>
  <c r="N1434" i="16"/>
  <c r="O1434" i="16" s="1"/>
  <c r="N1435" i="16"/>
  <c r="O1435" i="16" s="1"/>
  <c r="N1436" i="16"/>
  <c r="O1436" i="16" s="1"/>
  <c r="N1437" i="16"/>
  <c r="O1437" i="16" s="1"/>
  <c r="O1438" i="16"/>
  <c r="N1439" i="16"/>
  <c r="O1439" i="16" s="1"/>
  <c r="O1440" i="16"/>
  <c r="N1441" i="16"/>
  <c r="O1441" i="16" s="1"/>
  <c r="N1442" i="16"/>
  <c r="O1442" i="16" s="1"/>
  <c r="N1443" i="16"/>
  <c r="O1443" i="16" s="1"/>
  <c r="N1444" i="16"/>
  <c r="O1444" i="16" s="1"/>
  <c r="N1445" i="16"/>
  <c r="O1445" i="16" s="1"/>
  <c r="N1446" i="16"/>
  <c r="O1446" i="16" s="1"/>
  <c r="O1447" i="16"/>
  <c r="N1448" i="16"/>
  <c r="O1448" i="16" s="1"/>
  <c r="N1449" i="16"/>
  <c r="O1449" i="16" s="1"/>
  <c r="N1450" i="16"/>
  <c r="O1450" i="16" s="1"/>
  <c r="N1451" i="16"/>
  <c r="O1451" i="16" s="1"/>
  <c r="N1452" i="16"/>
  <c r="O1452" i="16" s="1"/>
  <c r="N1453" i="16"/>
  <c r="O1453" i="16" s="1"/>
  <c r="N1454" i="16"/>
  <c r="O1454" i="16" s="1"/>
  <c r="N1455" i="16"/>
  <c r="O1455" i="16" s="1"/>
  <c r="N1456" i="16"/>
  <c r="O1456" i="16" s="1"/>
  <c r="O1457" i="16"/>
  <c r="N1458" i="16"/>
  <c r="O1458" i="16" s="1"/>
  <c r="N1459" i="16"/>
  <c r="O1459" i="16" s="1"/>
  <c r="N1460" i="16"/>
  <c r="O1460" i="16" s="1"/>
  <c r="N1461" i="16"/>
  <c r="O1461" i="16" s="1"/>
  <c r="N1462" i="16"/>
  <c r="O1462" i="16" s="1"/>
  <c r="N1463" i="16"/>
  <c r="O1463" i="16" s="1"/>
  <c r="N1464" i="16"/>
  <c r="O1464" i="16" s="1"/>
  <c r="N1465" i="16"/>
  <c r="O1465" i="16" s="1"/>
  <c r="N1466" i="16"/>
  <c r="O1466" i="16" s="1"/>
  <c r="O1467" i="16"/>
  <c r="N1468" i="16"/>
  <c r="O1468" i="16" s="1"/>
  <c r="N1469" i="16"/>
  <c r="O1469" i="16" s="1"/>
  <c r="N1470" i="16"/>
  <c r="O1470" i="16" s="1"/>
  <c r="N1471" i="16"/>
  <c r="O1471" i="16" s="1"/>
  <c r="N1472" i="16"/>
  <c r="O1472" i="16" s="1"/>
  <c r="N1473" i="16"/>
  <c r="O1473" i="16" s="1"/>
  <c r="N1474" i="16"/>
  <c r="O1474" i="16" s="1"/>
  <c r="N1475" i="16"/>
  <c r="O1475" i="16" s="1"/>
  <c r="N1476" i="16"/>
  <c r="O1476" i="16" s="1"/>
  <c r="N1477" i="16"/>
  <c r="O1477" i="16" s="1"/>
  <c r="N1478" i="16"/>
  <c r="O1478" i="16" s="1"/>
  <c r="N1479" i="16"/>
  <c r="O1479" i="16" s="1"/>
  <c r="N1480" i="16"/>
  <c r="O1480" i="16" s="1"/>
  <c r="N1481" i="16"/>
  <c r="O1481" i="16" s="1"/>
  <c r="O1482" i="16"/>
  <c r="O1483" i="16"/>
  <c r="N1484" i="16"/>
  <c r="O1484" i="16" s="1"/>
  <c r="O1485" i="16"/>
  <c r="N1486" i="16"/>
  <c r="O1486" i="16" s="1"/>
  <c r="N1487" i="16"/>
  <c r="O1487" i="16" s="1"/>
  <c r="N1488" i="16"/>
  <c r="O1488" i="16" s="1"/>
  <c r="N1499" i="16"/>
  <c r="O1499" i="16" s="1"/>
  <c r="N1500" i="16"/>
  <c r="O1500" i="16" s="1"/>
  <c r="N1501" i="16"/>
  <c r="O1501" i="16" s="1"/>
  <c r="N1502" i="16"/>
  <c r="O1502" i="16" s="1"/>
  <c r="N1503" i="16"/>
  <c r="O1503" i="16" s="1"/>
  <c r="N1504" i="16"/>
  <c r="O1504" i="16" s="1"/>
  <c r="N1505" i="16"/>
  <c r="O1505" i="16" s="1"/>
  <c r="N1506" i="16"/>
  <c r="O1506" i="16" s="1"/>
  <c r="N1507" i="16"/>
  <c r="O1507" i="16" s="1"/>
  <c r="N1508" i="16"/>
  <c r="O1508" i="16" s="1"/>
  <c r="O1509" i="16"/>
  <c r="N1510" i="16"/>
  <c r="O1510" i="16" s="1"/>
  <c r="N1512" i="16"/>
  <c r="O1512" i="16" s="1"/>
  <c r="N1513" i="16"/>
  <c r="O1513" i="16" s="1"/>
  <c r="N1514" i="16"/>
  <c r="O1514" i="16" s="1"/>
  <c r="N1515" i="16"/>
  <c r="O1515" i="16" s="1"/>
  <c r="N1516" i="16"/>
  <c r="O1516" i="16" s="1"/>
  <c r="N1517" i="16"/>
  <c r="O1517" i="16" s="1"/>
  <c r="O1518" i="16"/>
  <c r="N1519" i="16"/>
  <c r="O1519" i="16" s="1"/>
  <c r="N1520" i="16"/>
  <c r="O1520" i="16" s="1"/>
  <c r="N1521" i="16"/>
  <c r="O1521" i="16" s="1"/>
  <c r="N1522" i="16"/>
  <c r="O1522" i="16" s="1"/>
  <c r="N1523" i="16"/>
  <c r="O1523" i="16" s="1"/>
  <c r="N1524" i="16"/>
  <c r="O1524" i="16" s="1"/>
  <c r="N1525" i="16"/>
  <c r="O1525" i="16" s="1"/>
  <c r="N1526" i="16"/>
  <c r="O1526" i="16" s="1"/>
  <c r="N1527" i="16"/>
  <c r="O1527" i="16" s="1"/>
  <c r="O1528" i="16"/>
  <c r="N1529" i="16"/>
  <c r="O1529" i="16" s="1"/>
  <c r="N1530" i="16"/>
  <c r="O1530" i="16" s="1"/>
  <c r="N1531" i="16"/>
  <c r="O1531" i="16" s="1"/>
  <c r="N1532" i="16"/>
  <c r="O1532" i="16" s="1"/>
  <c r="N1533" i="16"/>
  <c r="O1533" i="16" s="1"/>
  <c r="N1534" i="16"/>
  <c r="O1534" i="16" s="1"/>
  <c r="N1535" i="16"/>
  <c r="O1535" i="16" s="1"/>
  <c r="N1536" i="16"/>
  <c r="O1536" i="16" s="1"/>
  <c r="N1537" i="16"/>
  <c r="O1537" i="16" s="1"/>
  <c r="N1538" i="16"/>
  <c r="O1538" i="16" s="1"/>
  <c r="N1539" i="16"/>
  <c r="O1539" i="16" s="1"/>
  <c r="N1540" i="16"/>
  <c r="O1540" i="16" s="1"/>
  <c r="N1541" i="16"/>
  <c r="O1541" i="16" s="1"/>
  <c r="N1542" i="16"/>
  <c r="O1542" i="16" s="1"/>
  <c r="N1543" i="16"/>
  <c r="O1543" i="16" s="1"/>
  <c r="N1544" i="16"/>
  <c r="O1544" i="16" s="1"/>
  <c r="N1545" i="16"/>
  <c r="O1545" i="16" s="1"/>
  <c r="N1546" i="16"/>
  <c r="O1546" i="16" s="1"/>
  <c r="N1547" i="16"/>
  <c r="O1547" i="16" s="1"/>
  <c r="N1548" i="16"/>
  <c r="O1548" i="16" s="1"/>
  <c r="O1549" i="16"/>
  <c r="N1550" i="16"/>
  <c r="O1550" i="16" s="1"/>
  <c r="N1551" i="16"/>
  <c r="O1551" i="16" s="1"/>
  <c r="N1552" i="16"/>
  <c r="O1552" i="16" s="1"/>
  <c r="O1553" i="16"/>
  <c r="N1554" i="16"/>
  <c r="O1554" i="16" s="1"/>
  <c r="N1555" i="16"/>
  <c r="O1555" i="16" s="1"/>
  <c r="N1556" i="16"/>
  <c r="O1556" i="16" s="1"/>
  <c r="N1557" i="16"/>
  <c r="O1557" i="16" s="1"/>
  <c r="N1558" i="16"/>
  <c r="O1558" i="16" s="1"/>
  <c r="N1559" i="16"/>
  <c r="O1559" i="16" s="1"/>
  <c r="N1560" i="16"/>
  <c r="O1560" i="16" s="1"/>
  <c r="N1561" i="16"/>
  <c r="O1561" i="16" s="1"/>
  <c r="N1562" i="16"/>
  <c r="O1562" i="16" s="1"/>
  <c r="N1563" i="16"/>
  <c r="O1563" i="16" s="1"/>
  <c r="N1564" i="16"/>
  <c r="O1564" i="16" s="1"/>
  <c r="N1565" i="16"/>
  <c r="O1565" i="16" s="1"/>
  <c r="N1566" i="16"/>
  <c r="O1566" i="16" s="1"/>
  <c r="N1567" i="16"/>
  <c r="O1567" i="16" s="1"/>
  <c r="N1568" i="16"/>
  <c r="O1568" i="16" s="1"/>
  <c r="N1569" i="16"/>
  <c r="O1569" i="16" s="1"/>
  <c r="N1570" i="16"/>
  <c r="O1570" i="16" s="1"/>
  <c r="N1571" i="16"/>
  <c r="O1571" i="16" s="1"/>
  <c r="N1572" i="16"/>
  <c r="O1572" i="16" s="1"/>
  <c r="N1573" i="16"/>
  <c r="O1573" i="16" s="1"/>
  <c r="N1574" i="16"/>
  <c r="O1574" i="16" s="1"/>
  <c r="N1575" i="16"/>
  <c r="O1575" i="16" s="1"/>
  <c r="N1576" i="16"/>
  <c r="O1576" i="16" s="1"/>
  <c r="N1587" i="16"/>
  <c r="O1587" i="16" s="1"/>
  <c r="N1588" i="16"/>
  <c r="O1588" i="16" s="1"/>
  <c r="N1589" i="16"/>
  <c r="O1589" i="16" s="1"/>
  <c r="N1590" i="16"/>
  <c r="O1590" i="16" s="1"/>
  <c r="N1591" i="16"/>
  <c r="O1591" i="16" s="1"/>
  <c r="N1592" i="16"/>
  <c r="O1592" i="16" s="1"/>
  <c r="N1593" i="16"/>
  <c r="O1593" i="16" s="1"/>
  <c r="N1594" i="16"/>
  <c r="O1594" i="16" s="1"/>
  <c r="O1595" i="16"/>
  <c r="N1596" i="16"/>
  <c r="O1596" i="16" s="1"/>
  <c r="N1597" i="16"/>
  <c r="O1597" i="16" s="1"/>
  <c r="N1598" i="16"/>
  <c r="O1598" i="16" s="1"/>
  <c r="N1599" i="16"/>
  <c r="O1599" i="16" s="1"/>
  <c r="O1600" i="16"/>
  <c r="N1601" i="16"/>
  <c r="O1601" i="16" s="1"/>
  <c r="N1602" i="16"/>
  <c r="O1602" i="16" s="1"/>
  <c r="N1603" i="16"/>
  <c r="O1603" i="16" s="1"/>
  <c r="N1604" i="16"/>
  <c r="O1604" i="16" s="1"/>
  <c r="N1605" i="16"/>
  <c r="O1605" i="16" s="1"/>
  <c r="N1606" i="16"/>
  <c r="O1606" i="16" s="1"/>
  <c r="N1607" i="16"/>
  <c r="O1607" i="16" s="1"/>
  <c r="N1608" i="16"/>
  <c r="O1608" i="16" s="1"/>
  <c r="N1609" i="16"/>
  <c r="O1609" i="16" s="1"/>
  <c r="N1610" i="16"/>
  <c r="O1610" i="16" s="1"/>
  <c r="N1611" i="16"/>
  <c r="O1611" i="16" s="1"/>
  <c r="N1612" i="16"/>
  <c r="O1612" i="16" s="1"/>
  <c r="N1613" i="16"/>
  <c r="O1613" i="16" s="1"/>
  <c r="N1614" i="16"/>
  <c r="O1614" i="16" s="1"/>
  <c r="N1615" i="16"/>
  <c r="O1615" i="16" s="1"/>
  <c r="N1616" i="16"/>
  <c r="O1616" i="16" s="1"/>
  <c r="N1617" i="16"/>
  <c r="O1617" i="16" s="1"/>
  <c r="N1618" i="16"/>
  <c r="O1618" i="16" s="1"/>
  <c r="N1619" i="16"/>
  <c r="O1619" i="16" s="1"/>
  <c r="N1620" i="16"/>
  <c r="O1620" i="16" s="1"/>
  <c r="N1621" i="16"/>
  <c r="O1621" i="16" s="1"/>
  <c r="N1622" i="16"/>
  <c r="O1622" i="16" s="1"/>
  <c r="N1623" i="16"/>
  <c r="O1623" i="16" s="1"/>
  <c r="N1624" i="16"/>
  <c r="O1624" i="16" s="1"/>
  <c r="N1625" i="16"/>
  <c r="O1625" i="16" s="1"/>
  <c r="O1626" i="16"/>
  <c r="O1627" i="16"/>
  <c r="N1628" i="16"/>
  <c r="O1628" i="16" s="1"/>
  <c r="O1629" i="16"/>
  <c r="N1632" i="16"/>
  <c r="O1632" i="16" s="1"/>
  <c r="N1633" i="16"/>
  <c r="O1633" i="16" s="1"/>
  <c r="N1634" i="16"/>
  <c r="O1634" i="16" s="1"/>
  <c r="N1636" i="16"/>
  <c r="O1636" i="16" s="1"/>
  <c r="N1637" i="16"/>
  <c r="O1637" i="16" s="1"/>
  <c r="N1638" i="16"/>
  <c r="O1638" i="16" s="1"/>
  <c r="N1639" i="16"/>
  <c r="O1639" i="16" s="1"/>
  <c r="N1641" i="16"/>
  <c r="O1641" i="16" s="1"/>
  <c r="O1642" i="16"/>
  <c r="N1643" i="16"/>
  <c r="O1643" i="16" s="1"/>
  <c r="N1644" i="16"/>
  <c r="O1644" i="16" s="1"/>
  <c r="N1645" i="16"/>
  <c r="O1645" i="16" s="1"/>
  <c r="N1646" i="16"/>
  <c r="O1646" i="16" s="1"/>
  <c r="N1647" i="16"/>
  <c r="O1647" i="16" s="1"/>
  <c r="N1648" i="16"/>
  <c r="O1648" i="16" s="1"/>
  <c r="N1650" i="16"/>
  <c r="O1650" i="16" s="1"/>
  <c r="N1651" i="16"/>
  <c r="O1651" i="16" s="1"/>
  <c r="N1652" i="16"/>
  <c r="O1652" i="16" s="1"/>
  <c r="N1653" i="16"/>
  <c r="O1653" i="16" s="1"/>
  <c r="N1654" i="16"/>
  <c r="O1654" i="16" s="1"/>
  <c r="N1655" i="16"/>
  <c r="O1655" i="16" s="1"/>
  <c r="N1656" i="16"/>
  <c r="O1656" i="16" s="1"/>
  <c r="O1657" i="16"/>
  <c r="N1658" i="16"/>
  <c r="O1658" i="16" s="1"/>
  <c r="N1659" i="16"/>
  <c r="O1659" i="16" s="1"/>
  <c r="O1660" i="16"/>
  <c r="N1661" i="16"/>
  <c r="O1661" i="16" s="1"/>
  <c r="N1662" i="16"/>
  <c r="O1662" i="16" s="1"/>
  <c r="N1663" i="16"/>
  <c r="O1663" i="16" s="1"/>
  <c r="N1674" i="16"/>
  <c r="O1674" i="16" s="1"/>
  <c r="N1675" i="16"/>
  <c r="O1675" i="16" s="1"/>
  <c r="N1676" i="16"/>
  <c r="O1676" i="16" s="1"/>
  <c r="N1677" i="16"/>
  <c r="O1677" i="16" s="1"/>
  <c r="N1678" i="16"/>
  <c r="O1678" i="16" s="1"/>
  <c r="O1679" i="16"/>
  <c r="N1680" i="16"/>
  <c r="O1680" i="16" s="1"/>
  <c r="N1681" i="16"/>
  <c r="O1681" i="16" s="1"/>
  <c r="N1682" i="16"/>
  <c r="O1682" i="16" s="1"/>
  <c r="N1683" i="16"/>
  <c r="O1683" i="16" s="1"/>
  <c r="N1686" i="16"/>
  <c r="O1686" i="16" s="1"/>
  <c r="N1687" i="16"/>
  <c r="O1687" i="16" s="1"/>
  <c r="N1688" i="16"/>
  <c r="O1688" i="16" s="1"/>
  <c r="N1689" i="16"/>
  <c r="O1689" i="16" s="1"/>
  <c r="N1690" i="16"/>
  <c r="O1690" i="16" s="1"/>
  <c r="N1691" i="16"/>
  <c r="O1691" i="16" s="1"/>
  <c r="N1692" i="16"/>
  <c r="O1692" i="16" s="1"/>
  <c r="O1693" i="16"/>
  <c r="N1694" i="16"/>
  <c r="O1694" i="16" s="1"/>
  <c r="N1695" i="16"/>
  <c r="O1695" i="16" s="1"/>
  <c r="N1696" i="16"/>
  <c r="O1696" i="16" s="1"/>
  <c r="N1697" i="16"/>
  <c r="O1697" i="16" s="1"/>
  <c r="N1698" i="16"/>
  <c r="O1698" i="16" s="1"/>
  <c r="N1699" i="16"/>
  <c r="O1699" i="16" s="1"/>
  <c r="N1700" i="16"/>
  <c r="O1700" i="16" s="1"/>
  <c r="N1701" i="16"/>
  <c r="O1701" i="16" s="1"/>
  <c r="N1702" i="16"/>
  <c r="O1702" i="16" s="1"/>
  <c r="N1703" i="16"/>
  <c r="O1703" i="16" s="1"/>
  <c r="N1704" i="16"/>
  <c r="O1704" i="16" s="1"/>
  <c r="N1705" i="16"/>
  <c r="O1705" i="16" s="1"/>
  <c r="N1706" i="16"/>
  <c r="O1706" i="16" s="1"/>
  <c r="N1707" i="16"/>
  <c r="O1707" i="16" s="1"/>
  <c r="N1708" i="16"/>
  <c r="O1708" i="16" s="1"/>
  <c r="N1709" i="16"/>
  <c r="O1709" i="16" s="1"/>
  <c r="N1710" i="16"/>
  <c r="O1710" i="16" s="1"/>
  <c r="N1711" i="16"/>
  <c r="O1711" i="16" s="1"/>
  <c r="N1712" i="16"/>
  <c r="O1712" i="16" s="1"/>
  <c r="N1713" i="16"/>
  <c r="O1713" i="16" s="1"/>
  <c r="N1714" i="16"/>
  <c r="O1714" i="16" s="1"/>
  <c r="N1715" i="16"/>
  <c r="O1715" i="16" s="1"/>
  <c r="N1716" i="16"/>
  <c r="O1716" i="16" s="1"/>
  <c r="N1717" i="16"/>
  <c r="O1717" i="16" s="1"/>
  <c r="O1718" i="16"/>
  <c r="N1719" i="16"/>
  <c r="O1719" i="16" s="1"/>
  <c r="N1720" i="16"/>
  <c r="O1720" i="16" s="1"/>
  <c r="N1721" i="16"/>
  <c r="O1721" i="16" s="1"/>
  <c r="N1722" i="16"/>
  <c r="O1722" i="16" s="1"/>
  <c r="N1723" i="16"/>
  <c r="O1723" i="16" s="1"/>
  <c r="N1724" i="16"/>
  <c r="O1724" i="16" s="1"/>
  <c r="N1725" i="16"/>
  <c r="O1725" i="16" s="1"/>
  <c r="N1726" i="16"/>
  <c r="O1726" i="16" s="1"/>
  <c r="N1727" i="16"/>
  <c r="O1727" i="16" s="1"/>
  <c r="N1728" i="16"/>
  <c r="O1728" i="16" s="1"/>
  <c r="N1729" i="16"/>
  <c r="O1729" i="16" s="1"/>
  <c r="N1730" i="16"/>
  <c r="O1730" i="16" s="1"/>
  <c r="N1731" i="16"/>
  <c r="O1731" i="16" s="1"/>
  <c r="O1732" i="16"/>
  <c r="O1733" i="16"/>
  <c r="N1734" i="16"/>
  <c r="O1734" i="16" s="1"/>
  <c r="O1735" i="16"/>
  <c r="N1736" i="16"/>
  <c r="O1736" i="16" s="1"/>
  <c r="N1737" i="16"/>
  <c r="O1737" i="16" s="1"/>
  <c r="N1738" i="16"/>
  <c r="O1738" i="16" s="1"/>
  <c r="N1739" i="16"/>
  <c r="O1739" i="16" s="1"/>
  <c r="N1740" i="16"/>
  <c r="O1740" i="16" s="1"/>
  <c r="N1741" i="16"/>
  <c r="O1741" i="16" s="1"/>
  <c r="N1742" i="16"/>
  <c r="O1742" i="16" s="1"/>
  <c r="N1743" i="16"/>
  <c r="O1743" i="16" s="1"/>
  <c r="N1744" i="16"/>
  <c r="O1744" i="16" s="1"/>
  <c r="N1745" i="16"/>
  <c r="O1745" i="16" s="1"/>
  <c r="N1747" i="16"/>
  <c r="O1747" i="16" s="1"/>
  <c r="N1748" i="16"/>
  <c r="O1748" i="16" s="1"/>
  <c r="N1749" i="16"/>
  <c r="O1749" i="16" s="1"/>
  <c r="N1750" i="16"/>
  <c r="O1750" i="16" s="1"/>
  <c r="N1751" i="16"/>
  <c r="O1751" i="16" s="1"/>
  <c r="N1762" i="16"/>
  <c r="O1762" i="16" s="1"/>
  <c r="N1763" i="16"/>
  <c r="O1763" i="16" s="1"/>
  <c r="N1764" i="16"/>
  <c r="O1764" i="16" s="1"/>
  <c r="N1765" i="16"/>
  <c r="O1765" i="16" s="1"/>
  <c r="O1766" i="16"/>
  <c r="N1767" i="16"/>
  <c r="O1767" i="16" s="1"/>
  <c r="N1768" i="16"/>
  <c r="O1768" i="16" s="1"/>
  <c r="N1769" i="16"/>
  <c r="O1769" i="16" s="1"/>
  <c r="N1770" i="16"/>
  <c r="O1770" i="16" s="1"/>
  <c r="N1771" i="16"/>
  <c r="O1771" i="16" s="1"/>
  <c r="N1772" i="16"/>
  <c r="O1772" i="16" s="1"/>
  <c r="O1773" i="16"/>
  <c r="N1774" i="16"/>
  <c r="O1774" i="16" s="1"/>
  <c r="N1775" i="16"/>
  <c r="O1775" i="16" s="1"/>
  <c r="N1776" i="16"/>
  <c r="O1776" i="16" s="1"/>
  <c r="N1777" i="16"/>
  <c r="O1777" i="16" s="1"/>
  <c r="N1778" i="16"/>
  <c r="O1778" i="16" s="1"/>
  <c r="N1780" i="16"/>
  <c r="O1780" i="16" s="1"/>
  <c r="O1781" i="16"/>
  <c r="N1782" i="16"/>
  <c r="O1782" i="16" s="1"/>
  <c r="N1783" i="16"/>
  <c r="O1783" i="16" s="1"/>
  <c r="N1784" i="16"/>
  <c r="O1784" i="16" s="1"/>
  <c r="N1785" i="16"/>
  <c r="O1785" i="16" s="1"/>
  <c r="N1786" i="16"/>
  <c r="O1786" i="16" s="1"/>
  <c r="N1787" i="16"/>
  <c r="O1787" i="16" s="1"/>
  <c r="N1789" i="16"/>
  <c r="O1789" i="16" s="1"/>
  <c r="N1790" i="16"/>
  <c r="O1790" i="16" s="1"/>
  <c r="N1791" i="16"/>
  <c r="O1791" i="16" s="1"/>
  <c r="N1792" i="16"/>
  <c r="O1792" i="16" s="1"/>
  <c r="N1793" i="16"/>
  <c r="O1793" i="16" s="1"/>
  <c r="N1794" i="16"/>
  <c r="O1794" i="16" s="1"/>
  <c r="N1795" i="16"/>
  <c r="O1795" i="16" s="1"/>
  <c r="N1796" i="16"/>
  <c r="O1796" i="16" s="1"/>
  <c r="N1797" i="16"/>
  <c r="O1797" i="16" s="1"/>
  <c r="N1798" i="16"/>
  <c r="O1798" i="16" s="1"/>
  <c r="N1799" i="16"/>
  <c r="O1799" i="16" s="1"/>
  <c r="N1800" i="16"/>
  <c r="O1800" i="16" s="1"/>
  <c r="N1801" i="16"/>
  <c r="O1801" i="16" s="1"/>
  <c r="N1803" i="16"/>
  <c r="O1803" i="16" s="1"/>
  <c r="O1804" i="16"/>
  <c r="N1805" i="16"/>
  <c r="O1805" i="16" s="1"/>
  <c r="N1806" i="16"/>
  <c r="O1806" i="16" s="1"/>
  <c r="O1807" i="16"/>
  <c r="N1808" i="16"/>
  <c r="O1808" i="16" s="1"/>
  <c r="N1809" i="16"/>
  <c r="O1809" i="16" s="1"/>
  <c r="N1810" i="16"/>
  <c r="O1810" i="16" s="1"/>
  <c r="N1811" i="16"/>
  <c r="O1811" i="16" s="1"/>
  <c r="N1812" i="16"/>
  <c r="O1812" i="16" s="1"/>
  <c r="N1813" i="16"/>
  <c r="O1813" i="16" s="1"/>
  <c r="N1814" i="16"/>
  <c r="O1814" i="16" s="1"/>
  <c r="N1815" i="16"/>
  <c r="O1815" i="16" s="1"/>
  <c r="N1816" i="16"/>
  <c r="O1816" i="16" s="1"/>
  <c r="N1817" i="16"/>
  <c r="O1817" i="16" s="1"/>
  <c r="N1818" i="16"/>
  <c r="O1818" i="16" s="1"/>
  <c r="N1819" i="16"/>
  <c r="O1819" i="16" s="1"/>
  <c r="O1820" i="16"/>
  <c r="N1821" i="16"/>
  <c r="O1821" i="16" s="1"/>
  <c r="N1822" i="16"/>
  <c r="O1822" i="16" s="1"/>
  <c r="N1823" i="16"/>
  <c r="O1823" i="16" s="1"/>
  <c r="N1824" i="16"/>
  <c r="O1824" i="16" s="1"/>
  <c r="N1825" i="16"/>
  <c r="O1825" i="16" s="1"/>
  <c r="O1826" i="16"/>
  <c r="O1827" i="16"/>
  <c r="N1828" i="16"/>
  <c r="O1828" i="16" s="1"/>
  <c r="O1829" i="16"/>
  <c r="N1830" i="16"/>
  <c r="O1830" i="16" s="1"/>
  <c r="N1831" i="16"/>
  <c r="O1831" i="16" s="1"/>
  <c r="N1832" i="16"/>
  <c r="O1832" i="16" s="1"/>
  <c r="N1833" i="16"/>
  <c r="O1833" i="16" s="1"/>
  <c r="N1834" i="16"/>
  <c r="O1834" i="16" s="1"/>
  <c r="N1835" i="16"/>
  <c r="O1835" i="16" s="1"/>
  <c r="N1836" i="16"/>
  <c r="O1836" i="16" s="1"/>
  <c r="N1850" i="16"/>
  <c r="O1850" i="16" s="1"/>
  <c r="N1851" i="16"/>
  <c r="O1851" i="16" s="1"/>
  <c r="N1852" i="16"/>
  <c r="O1852" i="16" s="1"/>
  <c r="O1853" i="16"/>
  <c r="N1854" i="16"/>
  <c r="O1854" i="16" s="1"/>
  <c r="N1855" i="16"/>
  <c r="O1855" i="16" s="1"/>
  <c r="N1856" i="16"/>
  <c r="O1856" i="16" s="1"/>
  <c r="N1857" i="16"/>
  <c r="O1857" i="16" s="1"/>
  <c r="N1858" i="16"/>
  <c r="O1858" i="16" s="1"/>
  <c r="O1859" i="16"/>
  <c r="N1860" i="16"/>
  <c r="O1860" i="16" s="1"/>
  <c r="N1861" i="16"/>
  <c r="O1861" i="16" s="1"/>
  <c r="N1862" i="16"/>
  <c r="O1862" i="16" s="1"/>
  <c r="N1837" i="16"/>
  <c r="O1837" i="16" s="1"/>
  <c r="N1838" i="16"/>
  <c r="O1838" i="16" s="1"/>
  <c r="N1839" i="16"/>
  <c r="O1839" i="16" s="1"/>
  <c r="N1863" i="16"/>
  <c r="O1863" i="16" s="1"/>
  <c r="N1864" i="16"/>
  <c r="O1864" i="16" s="1"/>
  <c r="N1865" i="16"/>
  <c r="O1865" i="16" s="1"/>
  <c r="N1866" i="16"/>
  <c r="O1866" i="16" s="1"/>
  <c r="N1867" i="16"/>
  <c r="O1867" i="16" s="1"/>
  <c r="N1868" i="16"/>
  <c r="O1868" i="16" s="1"/>
  <c r="N1869" i="16"/>
  <c r="O1869" i="16" s="1"/>
  <c r="N1871" i="16"/>
  <c r="O1871" i="16" s="1"/>
  <c r="N1872" i="16"/>
  <c r="O1872" i="16" s="1"/>
  <c r="N1873" i="16"/>
  <c r="O1873" i="16" s="1"/>
  <c r="N1874" i="16"/>
  <c r="O1874" i="16" s="1"/>
  <c r="N1875" i="16"/>
  <c r="O1875" i="16" s="1"/>
  <c r="N1876" i="16"/>
  <c r="O1876" i="16" s="1"/>
  <c r="O1877" i="16"/>
  <c r="N1878" i="16"/>
  <c r="O1878" i="16" s="1"/>
  <c r="N1879" i="16"/>
  <c r="O1879" i="16" s="1"/>
  <c r="N1880" i="16"/>
  <c r="O1880" i="16" s="1"/>
  <c r="N1881" i="16"/>
  <c r="O1881" i="16" s="1"/>
  <c r="N1882" i="16"/>
  <c r="O1882" i="16" s="1"/>
  <c r="O1883" i="16"/>
  <c r="N1884" i="16"/>
  <c r="O1884" i="16" s="1"/>
  <c r="N1885" i="16"/>
  <c r="O1885" i="16" s="1"/>
  <c r="N1886" i="16"/>
  <c r="O1886" i="16" s="1"/>
  <c r="N1887" i="16"/>
  <c r="O1887" i="16" s="1"/>
  <c r="N1888" i="16"/>
  <c r="O1888" i="16" s="1"/>
  <c r="O1889" i="16"/>
  <c r="N1891" i="16"/>
  <c r="O1891" i="16" s="1"/>
  <c r="N1892" i="16"/>
  <c r="O1892" i="16" s="1"/>
  <c r="N1893" i="16"/>
  <c r="O1893" i="16" s="1"/>
  <c r="N1894" i="16"/>
  <c r="O1894" i="16" s="1"/>
  <c r="N1895" i="16"/>
  <c r="O1895" i="16" s="1"/>
  <c r="N1896" i="16"/>
  <c r="O1896" i="16" s="1"/>
  <c r="N1897" i="16"/>
  <c r="O1897" i="16" s="1"/>
  <c r="N1898" i="16"/>
  <c r="O1898" i="16" s="1"/>
  <c r="N1899" i="16"/>
  <c r="O1899" i="16" s="1"/>
  <c r="N1900" i="16"/>
  <c r="O1900" i="16" s="1"/>
  <c r="N1901" i="16"/>
  <c r="O1901" i="16" s="1"/>
  <c r="N1902" i="16"/>
  <c r="O1902" i="16" s="1"/>
  <c r="N1903" i="16"/>
  <c r="O1903" i="16" s="1"/>
  <c r="N1904" i="16"/>
  <c r="O1904" i="16" s="1"/>
  <c r="N1905" i="16"/>
  <c r="O1905" i="16" s="1"/>
  <c r="N1906" i="16"/>
  <c r="O1906" i="16" s="1"/>
  <c r="N1907" i="16"/>
  <c r="O1907" i="16" s="1"/>
  <c r="N1908" i="16"/>
  <c r="O1908" i="16" s="1"/>
  <c r="N1909" i="16"/>
  <c r="O1909" i="16" s="1"/>
  <c r="N1910" i="16"/>
  <c r="O1910" i="16" s="1"/>
  <c r="N1911" i="16"/>
  <c r="O1911" i="16" s="1"/>
  <c r="N1912" i="16"/>
  <c r="O1912" i="16" s="1"/>
  <c r="N1913" i="16"/>
  <c r="O1913" i="16" s="1"/>
  <c r="N1914" i="16"/>
  <c r="O1914" i="16" s="1"/>
  <c r="N1915" i="16"/>
  <c r="O1915" i="16" s="1"/>
  <c r="N1916" i="16"/>
  <c r="O1916" i="16" s="1"/>
  <c r="N1917" i="16"/>
  <c r="O1917" i="16" s="1"/>
  <c r="N1918" i="16"/>
  <c r="O1918" i="16" s="1"/>
  <c r="N1919" i="16"/>
  <c r="O1919" i="16" s="1"/>
  <c r="O1920" i="16"/>
  <c r="N1921" i="16"/>
  <c r="O1921" i="16" s="1"/>
  <c r="N1922" i="16"/>
  <c r="O1922" i="16" s="1"/>
  <c r="N1923" i="16"/>
  <c r="O1923" i="16" s="1"/>
  <c r="N1924" i="16"/>
  <c r="O1924" i="16" s="1"/>
  <c r="N1925" i="16"/>
  <c r="O1925" i="16" s="1"/>
  <c r="N1926" i="16"/>
  <c r="O1926" i="16" s="1"/>
  <c r="N1938" i="16"/>
  <c r="O1938" i="16" s="1"/>
  <c r="N1939" i="16"/>
  <c r="O1939" i="16" s="1"/>
  <c r="N1940" i="16"/>
  <c r="O1940" i="16" s="1"/>
  <c r="N1941" i="16"/>
  <c r="O1941" i="16" s="1"/>
  <c r="N1942" i="16"/>
  <c r="O1942" i="16" s="1"/>
  <c r="N1943" i="16"/>
  <c r="O1943" i="16" s="1"/>
  <c r="N1944" i="16"/>
  <c r="O1944" i="16" s="1"/>
  <c r="N1945" i="16"/>
  <c r="O1945" i="16" s="1"/>
  <c r="N1946" i="16"/>
  <c r="O1946" i="16" s="1"/>
  <c r="N1947" i="16"/>
  <c r="O1947" i="16" s="1"/>
  <c r="N1948" i="16"/>
  <c r="O1948" i="16" s="1"/>
  <c r="N1949" i="16"/>
  <c r="O1949" i="16" s="1"/>
  <c r="N1950" i="16"/>
  <c r="O1950" i="16" s="1"/>
  <c r="N1951" i="16"/>
  <c r="O1951" i="16" s="1"/>
  <c r="N1952" i="16"/>
  <c r="O1952" i="16" s="1"/>
  <c r="N1953" i="16"/>
  <c r="O1953" i="16" s="1"/>
  <c r="N1954" i="16"/>
  <c r="O1954" i="16" s="1"/>
  <c r="N1955" i="16"/>
  <c r="O1955" i="16" s="1"/>
  <c r="O1956" i="16"/>
  <c r="N1957" i="16"/>
  <c r="O1957" i="16" s="1"/>
  <c r="N1958" i="16"/>
  <c r="O1958" i="16" s="1"/>
  <c r="N1959" i="16"/>
  <c r="O1959" i="16" s="1"/>
  <c r="N1960" i="16"/>
  <c r="O1960" i="16" s="1"/>
  <c r="N1961" i="16"/>
  <c r="O1961" i="16" s="1"/>
  <c r="N1962" i="16"/>
  <c r="O1962" i="16" s="1"/>
  <c r="N1963" i="16"/>
  <c r="O1963" i="16" s="1"/>
  <c r="N1964" i="16"/>
  <c r="O1964" i="16" s="1"/>
  <c r="N1965" i="16"/>
  <c r="O1965" i="16" s="1"/>
  <c r="N1966" i="16"/>
  <c r="O1966" i="16" s="1"/>
  <c r="N1967" i="16"/>
  <c r="O1967" i="16" s="1"/>
  <c r="N1968" i="16"/>
  <c r="O1968" i="16" s="1"/>
  <c r="N1969" i="16"/>
  <c r="O1969" i="16" s="1"/>
  <c r="N1970" i="16"/>
  <c r="O1970" i="16" s="1"/>
  <c r="N1971" i="16"/>
  <c r="O1971" i="16" s="1"/>
  <c r="N1972" i="16"/>
  <c r="O1972" i="16" s="1"/>
  <c r="N1973" i="16"/>
  <c r="O1973" i="16" s="1"/>
  <c r="N1974" i="16"/>
  <c r="O1974" i="16" s="1"/>
  <c r="N1975" i="16"/>
  <c r="O1975" i="16" s="1"/>
  <c r="O1976" i="16"/>
  <c r="N1977" i="16"/>
  <c r="O1977" i="16" s="1"/>
  <c r="N1978" i="16"/>
  <c r="O1978" i="16" s="1"/>
  <c r="N1979" i="16"/>
  <c r="O1979" i="16" s="1"/>
  <c r="N1980" i="16"/>
  <c r="O1980" i="16" s="1"/>
  <c r="N1981" i="16"/>
  <c r="O1981" i="16" s="1"/>
  <c r="N1982" i="16"/>
  <c r="O1982" i="16" s="1"/>
  <c r="N1983" i="16"/>
  <c r="O1983" i="16" s="1"/>
  <c r="N1984" i="16"/>
  <c r="O1984" i="16" s="1"/>
  <c r="N1985" i="16"/>
  <c r="O1985" i="16" s="1"/>
  <c r="N1986" i="16"/>
  <c r="O1986" i="16" s="1"/>
  <c r="N1987" i="16"/>
  <c r="O1987" i="16" s="1"/>
  <c r="N1988" i="16"/>
  <c r="O1988" i="16" s="1"/>
  <c r="O1989" i="16"/>
  <c r="N1990" i="16"/>
  <c r="O1990" i="16" s="1"/>
  <c r="N1991" i="16"/>
  <c r="O1991" i="16" s="1"/>
  <c r="N1992" i="16"/>
  <c r="O1992" i="16" s="1"/>
  <c r="N1993" i="16"/>
  <c r="O1993" i="16" s="1"/>
  <c r="O1994" i="16"/>
  <c r="N1995" i="16"/>
  <c r="O1995" i="16" s="1"/>
  <c r="N1996" i="16"/>
  <c r="O1996" i="16" s="1"/>
  <c r="N1999" i="16"/>
  <c r="O1999" i="16" s="1"/>
  <c r="N2000" i="16"/>
  <c r="O2000" i="16" s="1"/>
  <c r="N2001" i="16"/>
  <c r="O2001" i="16" s="1"/>
  <c r="N2002" i="16"/>
  <c r="O2002" i="16" s="1"/>
  <c r="O2003" i="16"/>
  <c r="N2004" i="16"/>
  <c r="O2004" i="16" s="1"/>
  <c r="N2005" i="16"/>
  <c r="O2005" i="16" s="1"/>
  <c r="N2006" i="16"/>
  <c r="O2006" i="16" s="1"/>
  <c r="N2007" i="16"/>
  <c r="O2007" i="16" s="1"/>
  <c r="N2008" i="16"/>
  <c r="O2008" i="16" s="1"/>
  <c r="N2026" i="16"/>
  <c r="O2026" i="16" s="1"/>
  <c r="N2027" i="16"/>
  <c r="O2027" i="16" s="1"/>
  <c r="N2009" i="16"/>
  <c r="O2009" i="16" s="1"/>
  <c r="N2010" i="16"/>
  <c r="O2010" i="16" s="1"/>
  <c r="N2011" i="16"/>
  <c r="O2011" i="16" s="1"/>
  <c r="N2012" i="16"/>
  <c r="O2012" i="16" s="1"/>
  <c r="N2013" i="16"/>
  <c r="O2013" i="16" s="1"/>
  <c r="N2014" i="16"/>
  <c r="O2014" i="16" s="1"/>
  <c r="O2015" i="16"/>
  <c r="N2016" i="16"/>
  <c r="O2016" i="16" s="1"/>
  <c r="N2028" i="16"/>
  <c r="O2028" i="16" s="1"/>
  <c r="N2029" i="16"/>
  <c r="O2029" i="16" s="1"/>
  <c r="N2030" i="16"/>
  <c r="O2030" i="16" s="1"/>
  <c r="N2031" i="16"/>
  <c r="O2031" i="16" s="1"/>
  <c r="N2032" i="16"/>
  <c r="O2032" i="16" s="1"/>
  <c r="N2033" i="16"/>
  <c r="O2033" i="16" s="1"/>
  <c r="N2034" i="16"/>
  <c r="O2034" i="16" s="1"/>
  <c r="O2035" i="16"/>
  <c r="N2036" i="16"/>
  <c r="O2036" i="16" s="1"/>
  <c r="N2037" i="16"/>
  <c r="O2037" i="16" s="1"/>
  <c r="N2038" i="16"/>
  <c r="O2038" i="16" s="1"/>
  <c r="N2039" i="16"/>
  <c r="O2039" i="16" s="1"/>
  <c r="N2040" i="16"/>
  <c r="O2040" i="16" s="1"/>
  <c r="N2041" i="16"/>
  <c r="O2041" i="16" s="1"/>
  <c r="N2042" i="16"/>
  <c r="O2042" i="16" s="1"/>
  <c r="N2043" i="16"/>
  <c r="O2043" i="16" s="1"/>
  <c r="N2044" i="16"/>
  <c r="O2044" i="16" s="1"/>
  <c r="N2045" i="16"/>
  <c r="O2045" i="16" s="1"/>
  <c r="N2046" i="16"/>
  <c r="O2046" i="16" s="1"/>
  <c r="N2047" i="16"/>
  <c r="O2047" i="16" s="1"/>
  <c r="N2048" i="16"/>
  <c r="O2048" i="16" s="1"/>
  <c r="N2049" i="16"/>
  <c r="O2049" i="16" s="1"/>
  <c r="N2050" i="16"/>
  <c r="O2050" i="16" s="1"/>
  <c r="O2051" i="16"/>
  <c r="N2052" i="16"/>
  <c r="O2052" i="16" s="1"/>
  <c r="N2053" i="16"/>
  <c r="O2053" i="16" s="1"/>
  <c r="N2054" i="16"/>
  <c r="O2054" i="16" s="1"/>
  <c r="N2055" i="16"/>
  <c r="O2055" i="16" s="1"/>
  <c r="N2056" i="16"/>
  <c r="O2056" i="16" s="1"/>
  <c r="N2057" i="16"/>
  <c r="O2057" i="16" s="1"/>
  <c r="N2058" i="16"/>
  <c r="O2058" i="16" s="1"/>
  <c r="N2059" i="16"/>
  <c r="O2059" i="16" s="1"/>
  <c r="N2060" i="16"/>
  <c r="O2060" i="16" s="1"/>
  <c r="N2061" i="16"/>
  <c r="O2061" i="16" s="1"/>
  <c r="N2062" i="16"/>
  <c r="O2062" i="16" s="1"/>
  <c r="N2063" i="16"/>
  <c r="O2063" i="16" s="1"/>
  <c r="N2064" i="16"/>
  <c r="O2064" i="16" s="1"/>
  <c r="N2065" i="16"/>
  <c r="O2065" i="16" s="1"/>
  <c r="N2066" i="16"/>
  <c r="O2066" i="16" s="1"/>
  <c r="N2067" i="16"/>
  <c r="O2067" i="16" s="1"/>
  <c r="O2068" i="16"/>
  <c r="N2069" i="16"/>
  <c r="O2069" i="16" s="1"/>
  <c r="N2070" i="16"/>
  <c r="O2070" i="16" s="1"/>
  <c r="N2071" i="16"/>
  <c r="O2071" i="16" s="1"/>
  <c r="N2072" i="16"/>
  <c r="O2072" i="16" s="1"/>
  <c r="N2073" i="16"/>
  <c r="O2073" i="16" s="1"/>
  <c r="N2074" i="16"/>
  <c r="O2074" i="16" s="1"/>
  <c r="N2075" i="16"/>
  <c r="O2075" i="16" s="1"/>
  <c r="N2076" i="16"/>
  <c r="O2076" i="16" s="1"/>
  <c r="N2077" i="16"/>
  <c r="O2077" i="16" s="1"/>
  <c r="N2078" i="16"/>
  <c r="O2078" i="16" s="1"/>
  <c r="O2079" i="16"/>
  <c r="N2080" i="16"/>
  <c r="O2080" i="16" s="1"/>
  <c r="N2081" i="16"/>
  <c r="O2081" i="16" s="1"/>
  <c r="N2082" i="16"/>
  <c r="O2082" i="16" s="1"/>
  <c r="N2083" i="16"/>
  <c r="O2083" i="16" s="1"/>
  <c r="N2084" i="16"/>
  <c r="O2084" i="16" s="1"/>
  <c r="O2085" i="16"/>
  <c r="N2086" i="16"/>
  <c r="O2086" i="16" s="1"/>
  <c r="N2087" i="16"/>
  <c r="O2087" i="16" s="1"/>
  <c r="N2088" i="16"/>
  <c r="O2088" i="16" s="1"/>
  <c r="N2089" i="16"/>
  <c r="O2089" i="16" s="1"/>
  <c r="N2090" i="16"/>
  <c r="O2090" i="16" s="1"/>
  <c r="N2091" i="16"/>
  <c r="O2091" i="16" s="1"/>
  <c r="N2092" i="16"/>
  <c r="O2092" i="16" s="1"/>
  <c r="O2093" i="16"/>
  <c r="N2094" i="16"/>
  <c r="O2094" i="16" s="1"/>
  <c r="N2095" i="16"/>
  <c r="O2095" i="16" s="1"/>
  <c r="N2096" i="16"/>
  <c r="O2096" i="16" s="1"/>
  <c r="N2097" i="16"/>
  <c r="O2097" i="16" s="1"/>
  <c r="N2098" i="16"/>
  <c r="O2098" i="16" s="1"/>
  <c r="N2099" i="16"/>
  <c r="O2099" i="16" s="1"/>
  <c r="N2101" i="16"/>
  <c r="O2101" i="16" s="1"/>
  <c r="N2102" i="16"/>
  <c r="O2102" i="16" s="1"/>
  <c r="N2103" i="16"/>
  <c r="O2103" i="16" s="1"/>
  <c r="N2114" i="16"/>
  <c r="O2114" i="16" s="1"/>
  <c r="N2115" i="16"/>
  <c r="O2115" i="16" s="1"/>
  <c r="N2116" i="16"/>
  <c r="O2116" i="16" s="1"/>
  <c r="N2117" i="16"/>
  <c r="O2117" i="16" s="1"/>
  <c r="N2118" i="16"/>
  <c r="O2118" i="16" s="1"/>
  <c r="N2119" i="16"/>
  <c r="O2119" i="16" s="1"/>
  <c r="N2120" i="16"/>
  <c r="O2120" i="16" s="1"/>
  <c r="N2121" i="16"/>
  <c r="O2121" i="16" s="1"/>
  <c r="N2122" i="16"/>
  <c r="O2122" i="16" s="1"/>
  <c r="N2123" i="16"/>
  <c r="O2123" i="16" s="1"/>
  <c r="N2124" i="16"/>
  <c r="O2124" i="16" s="1"/>
  <c r="N2125" i="16"/>
  <c r="O2125" i="16" s="1"/>
  <c r="N2126" i="16"/>
  <c r="O2126" i="16" s="1"/>
  <c r="N2127" i="16"/>
  <c r="O2127" i="16" s="1"/>
  <c r="N2128" i="16"/>
  <c r="O2128" i="16" s="1"/>
  <c r="N2129" i="16"/>
  <c r="O2129" i="16" s="1"/>
  <c r="N2130" i="16"/>
  <c r="O2130" i="16" s="1"/>
  <c r="N2131" i="16"/>
  <c r="O2131" i="16" s="1"/>
  <c r="N2132" i="16"/>
  <c r="O2132" i="16" s="1"/>
  <c r="N2133" i="16"/>
  <c r="O2133" i="16" s="1"/>
  <c r="N2134" i="16"/>
  <c r="O2134" i="16" s="1"/>
  <c r="O2135" i="16"/>
  <c r="N2136" i="16"/>
  <c r="O2136" i="16" s="1"/>
  <c r="N2137" i="16"/>
  <c r="O2137" i="16" s="1"/>
  <c r="N2138" i="16"/>
  <c r="O2138" i="16" s="1"/>
  <c r="N2139" i="16"/>
  <c r="O2139" i="16" s="1"/>
  <c r="N2140" i="16"/>
  <c r="O2140" i="16" s="1"/>
  <c r="N2141" i="16"/>
  <c r="O2141" i="16" s="1"/>
  <c r="N2142" i="16"/>
  <c r="O2142" i="16" s="1"/>
  <c r="N2143" i="16"/>
  <c r="O2143" i="16" s="1"/>
  <c r="N2144" i="16"/>
  <c r="O2144" i="16" s="1"/>
  <c r="N2145" i="16"/>
  <c r="O2145" i="16" s="1"/>
  <c r="N2146" i="16"/>
  <c r="O2146" i="16" s="1"/>
  <c r="N2147" i="16"/>
  <c r="O2147" i="16" s="1"/>
  <c r="N2148" i="16"/>
  <c r="O2148" i="16" s="1"/>
  <c r="N2149" i="16"/>
  <c r="O2149" i="16" s="1"/>
  <c r="N2150" i="16"/>
  <c r="O2150" i="16" s="1"/>
  <c r="N2151" i="16"/>
  <c r="O2151" i="16" s="1"/>
  <c r="N2152" i="16"/>
  <c r="O2152" i="16" s="1"/>
  <c r="N2153" i="16"/>
  <c r="O2153" i="16" s="1"/>
  <c r="N2154" i="16"/>
  <c r="O2154" i="16" s="1"/>
  <c r="N2155" i="16"/>
  <c r="O2155" i="16" s="1"/>
  <c r="N2158" i="16"/>
  <c r="O2158" i="16" s="1"/>
  <c r="N2159" i="16"/>
  <c r="O2159" i="16" s="1"/>
  <c r="O2160" i="16"/>
  <c r="N2161" i="16"/>
  <c r="O2161" i="16" s="1"/>
  <c r="N2162" i="16"/>
  <c r="O2162" i="16" s="1"/>
  <c r="N2163" i="16"/>
  <c r="O2163" i="16" s="1"/>
  <c r="O2164" i="16"/>
  <c r="N2165" i="16"/>
  <c r="O2165" i="16" s="1"/>
  <c r="N2166" i="16"/>
  <c r="O2166" i="16" s="1"/>
  <c r="N2167" i="16"/>
  <c r="O2167" i="16" s="1"/>
  <c r="N2168" i="16"/>
  <c r="O2168" i="16" s="1"/>
  <c r="N2169" i="16"/>
  <c r="O2169" i="16" s="1"/>
  <c r="N2170" i="16"/>
  <c r="O2170" i="16" s="1"/>
  <c r="N2171" i="16"/>
  <c r="O2171" i="16" s="1"/>
  <c r="N2172" i="16"/>
  <c r="O2172" i="16" s="1"/>
  <c r="N2173" i="16"/>
  <c r="O2173" i="16" s="1"/>
  <c r="N2174" i="16"/>
  <c r="O2174" i="16" s="1"/>
  <c r="N2175" i="16"/>
  <c r="O2175" i="16" s="1"/>
  <c r="N2176" i="16"/>
  <c r="O2176" i="16" s="1"/>
  <c r="O2177" i="16"/>
  <c r="N2178" i="16"/>
  <c r="O2178" i="16" s="1"/>
  <c r="N2179" i="16"/>
  <c r="O2179" i="16" s="1"/>
  <c r="N2180" i="16"/>
  <c r="O2180" i="16" s="1"/>
  <c r="N2181" i="16"/>
  <c r="O2181" i="16" s="1"/>
  <c r="N2182" i="16"/>
  <c r="O2182" i="16" s="1"/>
  <c r="N2183" i="16"/>
  <c r="O2183" i="16" s="1"/>
  <c r="N2184" i="16"/>
  <c r="O2184" i="16" s="1"/>
  <c r="N2185" i="16"/>
  <c r="O2185" i="16" s="1"/>
  <c r="O2187" i="16"/>
  <c r="N2188" i="16"/>
  <c r="O2188" i="16" s="1"/>
  <c r="N2189" i="16"/>
  <c r="O2189" i="16" s="1"/>
  <c r="N2190" i="16"/>
  <c r="O2190" i="16" s="1"/>
  <c r="N2191" i="16"/>
  <c r="O2191" i="16" s="1"/>
  <c r="N2202" i="16"/>
  <c r="O2202" i="16" s="1"/>
  <c r="N2203" i="16"/>
  <c r="O2203" i="16" s="1"/>
  <c r="N2204" i="16"/>
  <c r="O2204" i="16" s="1"/>
  <c r="N2205" i="16"/>
  <c r="O2205" i="16" s="1"/>
  <c r="N2206" i="16"/>
  <c r="O2206" i="16" s="1"/>
  <c r="N2207" i="16"/>
  <c r="O2207" i="16" s="1"/>
  <c r="N2208" i="16"/>
  <c r="O2208" i="16" s="1"/>
  <c r="N2209" i="16"/>
  <c r="O2209" i="16" s="1"/>
  <c r="N2210" i="16"/>
  <c r="O2210" i="16" s="1"/>
  <c r="N2211" i="16"/>
  <c r="O2211" i="16" s="1"/>
  <c r="N2212" i="16"/>
  <c r="O2212" i="16" s="1"/>
  <c r="N2213" i="16"/>
  <c r="O2213" i="16" s="1"/>
  <c r="N2214" i="16"/>
  <c r="O2214" i="16" s="1"/>
  <c r="N2215" i="16"/>
  <c r="O2215" i="16" s="1"/>
  <c r="N2216" i="16"/>
  <c r="O2216" i="16" s="1"/>
  <c r="N2217" i="16"/>
  <c r="O2217" i="16" s="1"/>
  <c r="N2218" i="16"/>
  <c r="O2218" i="16" s="1"/>
  <c r="N2219" i="16"/>
  <c r="O2219" i="16" s="1"/>
  <c r="N2220" i="16"/>
  <c r="O2220" i="16" s="1"/>
  <c r="N2221" i="16"/>
  <c r="O2221" i="16" s="1"/>
  <c r="O2222" i="16"/>
  <c r="N2223" i="16"/>
  <c r="O2223" i="16" s="1"/>
  <c r="O2224" i="16"/>
  <c r="N2225" i="16"/>
  <c r="O2225" i="16" s="1"/>
  <c r="N2226" i="16"/>
  <c r="O2226" i="16" s="1"/>
  <c r="N2227" i="16"/>
  <c r="O2227" i="16" s="1"/>
  <c r="N2228" i="16"/>
  <c r="O2228" i="16" s="1"/>
  <c r="N2229" i="16"/>
  <c r="O2229" i="16" s="1"/>
  <c r="N2230" i="16"/>
  <c r="O2230" i="16" s="1"/>
  <c r="N2231" i="16"/>
  <c r="O2231" i="16" s="1"/>
  <c r="N2232" i="16"/>
  <c r="O2232" i="16" s="1"/>
  <c r="N2233" i="16"/>
  <c r="O2233" i="16" s="1"/>
  <c r="N2234" i="16"/>
  <c r="O2234" i="16" s="1"/>
  <c r="N2235" i="16"/>
  <c r="O2235" i="16" s="1"/>
  <c r="N2236" i="16"/>
  <c r="O2236" i="16" s="1"/>
  <c r="N2237" i="16"/>
  <c r="O2237" i="16" s="1"/>
  <c r="N2238" i="16"/>
  <c r="O2238" i="16" s="1"/>
  <c r="N2239" i="16"/>
  <c r="O2239" i="16" s="1"/>
  <c r="N2240" i="16"/>
  <c r="O2240" i="16" s="1"/>
  <c r="N2241" i="16"/>
  <c r="O2241" i="16" s="1"/>
  <c r="N2242" i="16"/>
  <c r="O2242" i="16" s="1"/>
  <c r="N2243" i="16"/>
  <c r="O2243" i="16" s="1"/>
  <c r="N2244" i="16"/>
  <c r="O2244" i="16" s="1"/>
  <c r="N2245" i="16"/>
  <c r="O2245" i="16" s="1"/>
  <c r="O2246" i="16"/>
  <c r="N2247" i="16"/>
  <c r="O2247" i="16" s="1"/>
  <c r="N2248" i="16"/>
  <c r="O2248" i="16" s="1"/>
  <c r="N2249" i="16"/>
  <c r="O2249" i="16" s="1"/>
  <c r="N2250" i="16"/>
  <c r="O2250" i="16" s="1"/>
  <c r="N2251" i="16"/>
  <c r="O2251" i="16" s="1"/>
  <c r="N2252" i="16"/>
  <c r="O2252" i="16" s="1"/>
  <c r="O2253" i="16"/>
  <c r="N2254" i="16"/>
  <c r="O2254" i="16" s="1"/>
  <c r="O2255" i="16"/>
  <c r="N2257" i="16"/>
  <c r="O2257" i="16" s="1"/>
  <c r="N2258" i="16"/>
  <c r="O2258" i="16" s="1"/>
  <c r="N2259" i="16"/>
  <c r="O2259" i="16" s="1"/>
  <c r="N2260" i="16"/>
  <c r="O2260" i="16" s="1"/>
  <c r="N2261" i="16"/>
  <c r="O2261" i="16" s="1"/>
  <c r="N2262" i="16"/>
  <c r="O2262" i="16" s="1"/>
  <c r="N2263" i="16"/>
  <c r="O2263" i="16" s="1"/>
  <c r="N2264" i="16"/>
  <c r="O2264" i="16" s="1"/>
  <c r="N2265" i="16"/>
  <c r="O2265" i="16" s="1"/>
  <c r="N2266" i="16"/>
  <c r="O2266" i="16" s="1"/>
  <c r="N2267" i="16"/>
  <c r="O2267" i="16" s="1"/>
  <c r="N2268" i="16"/>
  <c r="O2268" i="16" s="1"/>
  <c r="N2269" i="16"/>
  <c r="O2269" i="16" s="1"/>
  <c r="O2270" i="16"/>
  <c r="N2271" i="16"/>
  <c r="O2271" i="16" s="1"/>
  <c r="N2272" i="16"/>
  <c r="O2272" i="16" s="1"/>
  <c r="N2273" i="16"/>
  <c r="O2273" i="16" s="1"/>
  <c r="N2274" i="16"/>
  <c r="O2274" i="16" s="1"/>
  <c r="N2275" i="16"/>
  <c r="O2275" i="16" s="1"/>
  <c r="N2276" i="16"/>
  <c r="O2276" i="16" s="1"/>
  <c r="N2277" i="16"/>
  <c r="O2277" i="16" s="1"/>
  <c r="N2278" i="16"/>
  <c r="O2278" i="16" s="1"/>
  <c r="N2279" i="16"/>
  <c r="O2279" i="16" s="1"/>
  <c r="N2290" i="16"/>
  <c r="O2290" i="16" s="1"/>
  <c r="N2291" i="16"/>
  <c r="O2291" i="16" s="1"/>
  <c r="N2292" i="16"/>
  <c r="O2292" i="16" s="1"/>
  <c r="N2293" i="16"/>
  <c r="O2293" i="16" s="1"/>
  <c r="N2294" i="16"/>
  <c r="O2294" i="16" s="1"/>
  <c r="N2295" i="16"/>
  <c r="O2295" i="16" s="1"/>
  <c r="N2296" i="16"/>
  <c r="O2296" i="16" s="1"/>
  <c r="N2297" i="16"/>
  <c r="O2297" i="16" s="1"/>
  <c r="N2298" i="16"/>
  <c r="O2298" i="16" s="1"/>
  <c r="N2299" i="16"/>
  <c r="O2299" i="16" s="1"/>
  <c r="N2300" i="16"/>
  <c r="O2300" i="16" s="1"/>
  <c r="N2301" i="16"/>
  <c r="O2301" i="16" s="1"/>
  <c r="N2302" i="16"/>
  <c r="O2302" i="16" s="1"/>
  <c r="O2303" i="16"/>
  <c r="N2304" i="16"/>
  <c r="O2304" i="16" s="1"/>
  <c r="O2305" i="16"/>
  <c r="N2306" i="16"/>
  <c r="O2306" i="16" s="1"/>
  <c r="N2307" i="16"/>
  <c r="O2307" i="16" s="1"/>
  <c r="N2308" i="16"/>
  <c r="O2308" i="16" s="1"/>
  <c r="N2309" i="16"/>
  <c r="O2309" i="16" s="1"/>
  <c r="N2310" i="16"/>
  <c r="O2310" i="16" s="1"/>
  <c r="N2311" i="16"/>
  <c r="O2311" i="16" s="1"/>
  <c r="N2312" i="16"/>
  <c r="O2312" i="16" s="1"/>
  <c r="N2313" i="16"/>
  <c r="O2313" i="16" s="1"/>
  <c r="N2314" i="16"/>
  <c r="O2314" i="16" s="1"/>
  <c r="N2315" i="16"/>
  <c r="O2315" i="16" s="1"/>
  <c r="N2316" i="16"/>
  <c r="O2316" i="16" s="1"/>
  <c r="N2317" i="16"/>
  <c r="O2317" i="16" s="1"/>
  <c r="N2318" i="16"/>
  <c r="O2318" i="16" s="1"/>
  <c r="N2319" i="16"/>
  <c r="O2319" i="16" s="1"/>
  <c r="N2320" i="16"/>
  <c r="O2320" i="16" s="1"/>
  <c r="N2321" i="16"/>
  <c r="O2321" i="16" s="1"/>
  <c r="N2322" i="16"/>
  <c r="O2322" i="16" s="1"/>
  <c r="N2323" i="16"/>
  <c r="O2323" i="16" s="1"/>
  <c r="N2324" i="16"/>
  <c r="O2324" i="16" s="1"/>
  <c r="N2325" i="16"/>
  <c r="O2325" i="16" s="1"/>
  <c r="N2326" i="16"/>
  <c r="O2326" i="16" s="1"/>
  <c r="N2327" i="16"/>
  <c r="O2327" i="16" s="1"/>
  <c r="O2328" i="16"/>
  <c r="O2329" i="16"/>
  <c r="N2330" i="16"/>
  <c r="O2330" i="16" s="1"/>
  <c r="O2331" i="16"/>
  <c r="N2332" i="16"/>
  <c r="O2332" i="16" s="1"/>
  <c r="N2333" i="16"/>
  <c r="O2333" i="16" s="1"/>
  <c r="N2334" i="16"/>
  <c r="O2334" i="16" s="1"/>
  <c r="N2335" i="16"/>
  <c r="O2335" i="16" s="1"/>
  <c r="N2336" i="16"/>
  <c r="O2336" i="16" s="1"/>
  <c r="N2337" i="16"/>
  <c r="O2337" i="16" s="1"/>
  <c r="N2338" i="16"/>
  <c r="O2338" i="16" s="1"/>
  <c r="N2339" i="16"/>
  <c r="O2339" i="16" s="1"/>
  <c r="N2340" i="16"/>
  <c r="O2340" i="16" s="1"/>
  <c r="N2341" i="16"/>
  <c r="O2341" i="16" s="1"/>
  <c r="N2342" i="16"/>
  <c r="O2342" i="16" s="1"/>
  <c r="N2343" i="16"/>
  <c r="O2343" i="16" s="1"/>
  <c r="N2344" i="16"/>
  <c r="O2344" i="16" s="1"/>
  <c r="N2345" i="16"/>
  <c r="O2345" i="16" s="1"/>
  <c r="N2346" i="16"/>
  <c r="O2346" i="16" s="1"/>
  <c r="N2347" i="16"/>
  <c r="O2347" i="16" s="1"/>
  <c r="N2348" i="16"/>
  <c r="O2348" i="16" s="1"/>
  <c r="N2349" i="16"/>
  <c r="O2349" i="16" s="1"/>
  <c r="N2350" i="16"/>
  <c r="O2350" i="16" s="1"/>
  <c r="N2351" i="16"/>
  <c r="O2351" i="16" s="1"/>
  <c r="N2352" i="16"/>
  <c r="O2352" i="16" s="1"/>
  <c r="N2354" i="16"/>
  <c r="O2354" i="16" s="1"/>
  <c r="N2355" i="16"/>
  <c r="O2355" i="16" s="1"/>
  <c r="O2356" i="16"/>
  <c r="N2357" i="16"/>
  <c r="O2357" i="16" s="1"/>
  <c r="N2358" i="16"/>
  <c r="O2358" i="16" s="1"/>
  <c r="N2359" i="16"/>
  <c r="O2359" i="16" s="1"/>
  <c r="N2360" i="16"/>
  <c r="O2360" i="16" s="1"/>
  <c r="N2361" i="16"/>
  <c r="O2361" i="16" s="1"/>
  <c r="N2362" i="16"/>
  <c r="O2362" i="16" s="1"/>
  <c r="N2363" i="16"/>
  <c r="O2363" i="16" s="1"/>
  <c r="N2364" i="16"/>
  <c r="O2364" i="16" s="1"/>
  <c r="O2365" i="16"/>
  <c r="N2366" i="16"/>
  <c r="O2366" i="16" s="1"/>
  <c r="N2378" i="16"/>
  <c r="O2378" i="16" s="1"/>
  <c r="N2379" i="16"/>
  <c r="O2379" i="16" s="1"/>
  <c r="O2380" i="16"/>
  <c r="N2381" i="16"/>
  <c r="O2381" i="16" s="1"/>
  <c r="N2367" i="16"/>
  <c r="O2367" i="16" s="1"/>
  <c r="N2368" i="16"/>
  <c r="O2368" i="16" s="1"/>
  <c r="O2382" i="16"/>
  <c r="O2383" i="16"/>
  <c r="N2384" i="16"/>
  <c r="O2384" i="16" s="1"/>
  <c r="N2385" i="16"/>
  <c r="O2385" i="16" s="1"/>
  <c r="N2386" i="16"/>
  <c r="O2386" i="16" s="1"/>
  <c r="N2387" i="16"/>
  <c r="O2387" i="16" s="1"/>
  <c r="N2388" i="16"/>
  <c r="O2388" i="16" s="1"/>
  <c r="N2389" i="16"/>
  <c r="O2389" i="16" s="1"/>
  <c r="N2390" i="16"/>
  <c r="O2390" i="16" s="1"/>
  <c r="N2391" i="16"/>
  <c r="O2391" i="16" s="1"/>
  <c r="N2392" i="16"/>
  <c r="O2392" i="16" s="1"/>
  <c r="N2393" i="16"/>
  <c r="O2393" i="16" s="1"/>
  <c r="N2394" i="16"/>
  <c r="O2394" i="16" s="1"/>
  <c r="O2395" i="16"/>
  <c r="N2396" i="16"/>
  <c r="O2396" i="16" s="1"/>
  <c r="N2397" i="16"/>
  <c r="O2397" i="16" s="1"/>
  <c r="N2398" i="16"/>
  <c r="O2398" i="16" s="1"/>
  <c r="N2399" i="16"/>
  <c r="O2399" i="16" s="1"/>
  <c r="N2400" i="16"/>
  <c r="O2400" i="16" s="1"/>
  <c r="N2401" i="16"/>
  <c r="O2401" i="16" s="1"/>
  <c r="N2402" i="16"/>
  <c r="O2402" i="16" s="1"/>
  <c r="N2403" i="16"/>
  <c r="O2403" i="16" s="1"/>
  <c r="N2404" i="16"/>
  <c r="O2404" i="16" s="1"/>
  <c r="N2405" i="16"/>
  <c r="O2405" i="16" s="1"/>
  <c r="N2406" i="16"/>
  <c r="O2406" i="16" s="1"/>
  <c r="N2407" i="16"/>
  <c r="O2407" i="16" s="1"/>
  <c r="N2408" i="16"/>
  <c r="O2408" i="16" s="1"/>
  <c r="O2410" i="16"/>
  <c r="N2411" i="16"/>
  <c r="O2411" i="16" s="1"/>
  <c r="N2412" i="16"/>
  <c r="O2412" i="16" s="1"/>
  <c r="N2413" i="16"/>
  <c r="O2413" i="16" s="1"/>
  <c r="N2414" i="16"/>
  <c r="O2414" i="16" s="1"/>
  <c r="N2415" i="16"/>
  <c r="O2415" i="16" s="1"/>
  <c r="N2416" i="16"/>
  <c r="O2416" i="16" s="1"/>
  <c r="N2417" i="16"/>
  <c r="O2417" i="16" s="1"/>
  <c r="N2418" i="16"/>
  <c r="O2418" i="16" s="1"/>
  <c r="N2419" i="16"/>
  <c r="O2419" i="16" s="1"/>
  <c r="N2420" i="16"/>
  <c r="O2420" i="16" s="1"/>
  <c r="N2421" i="16"/>
  <c r="O2421" i="16" s="1"/>
  <c r="N2422" i="16"/>
  <c r="O2422" i="16" s="1"/>
  <c r="O2423" i="16"/>
  <c r="N2424" i="16"/>
  <c r="O2424" i="16" s="1"/>
  <c r="N2425" i="16"/>
  <c r="O2425" i="16" s="1"/>
  <c r="N2426" i="16"/>
  <c r="O2426" i="16" s="1"/>
  <c r="N2427" i="16"/>
  <c r="O2427" i="16" s="1"/>
  <c r="N2428" i="16"/>
  <c r="O2428" i="16" s="1"/>
  <c r="N2429" i="16"/>
  <c r="O2429" i="16" s="1"/>
  <c r="N2430" i="16"/>
  <c r="O2430" i="16" s="1"/>
  <c r="N2431" i="16"/>
  <c r="O2431" i="16" s="1"/>
  <c r="N2432" i="16"/>
  <c r="O2432" i="16" s="1"/>
  <c r="N2433" i="16"/>
  <c r="O2433" i="16" s="1"/>
  <c r="N2434" i="16"/>
  <c r="O2434" i="16" s="1"/>
  <c r="N2435" i="16"/>
  <c r="O2435" i="16" s="1"/>
  <c r="N2436" i="16"/>
  <c r="O2436" i="16" s="1"/>
  <c r="N2437" i="16"/>
  <c r="O2437" i="16" s="1"/>
  <c r="N2438" i="16"/>
  <c r="O2438" i="16" s="1"/>
  <c r="N2439" i="16"/>
  <c r="O2439" i="16" s="1"/>
  <c r="N2440" i="16"/>
  <c r="O2440" i="16" s="1"/>
  <c r="N2441" i="16"/>
  <c r="O2441" i="16" s="1"/>
  <c r="O2442" i="16"/>
  <c r="O2443" i="16"/>
  <c r="N2444" i="16"/>
  <c r="O2444" i="16" s="1"/>
  <c r="O2445" i="16"/>
  <c r="N2446" i="16"/>
  <c r="O2446" i="16" s="1"/>
  <c r="N2447" i="16"/>
  <c r="O2447" i="16" s="1"/>
  <c r="N2448" i="16"/>
  <c r="O2448" i="16" s="1"/>
  <c r="N2449" i="16"/>
  <c r="O2449" i="16" s="1"/>
  <c r="N2450" i="16"/>
  <c r="O2450" i="16" s="1"/>
  <c r="N2451" i="16"/>
  <c r="O2451" i="16" s="1"/>
  <c r="O2452" i="16"/>
  <c r="N2453" i="16"/>
  <c r="O2453" i="16" s="1"/>
  <c r="N2454" i="16"/>
  <c r="O2454" i="16" s="1"/>
  <c r="N2455" i="16"/>
  <c r="O2455" i="16" s="1"/>
  <c r="N2466" i="16"/>
  <c r="O2466" i="16" s="1"/>
  <c r="N2467" i="16"/>
  <c r="O2467" i="16" s="1"/>
  <c r="N2468" i="16"/>
  <c r="O2468" i="16" s="1"/>
  <c r="N2469" i="16"/>
  <c r="O2469" i="16" s="1"/>
  <c r="N2470" i="16"/>
  <c r="O2470" i="16" s="1"/>
  <c r="N2471" i="16"/>
  <c r="O2471" i="16" s="1"/>
  <c r="N2472" i="16"/>
  <c r="O2472" i="16" s="1"/>
  <c r="N2473" i="16"/>
  <c r="O2473" i="16" s="1"/>
  <c r="N2474" i="16"/>
  <c r="O2474" i="16" s="1"/>
  <c r="N2475" i="16"/>
  <c r="O2475" i="16" s="1"/>
  <c r="N2476" i="16"/>
  <c r="O2476" i="16" s="1"/>
  <c r="N2477" i="16"/>
  <c r="O2477" i="16" s="1"/>
  <c r="N2478" i="16"/>
  <c r="O2478" i="16" s="1"/>
  <c r="N2479" i="16"/>
  <c r="O2479" i="16" s="1"/>
  <c r="N2480" i="16"/>
  <c r="O2480" i="16" s="1"/>
  <c r="N2481" i="16"/>
  <c r="O2481" i="16" s="1"/>
  <c r="N2482" i="16"/>
  <c r="O2482" i="16" s="1"/>
  <c r="N2483" i="16"/>
  <c r="O2483" i="16" s="1"/>
  <c r="N2484" i="16"/>
  <c r="O2484" i="16" s="1"/>
  <c r="N2485" i="16"/>
  <c r="O2485" i="16" s="1"/>
  <c r="N2486" i="16"/>
  <c r="O2486" i="16" s="1"/>
  <c r="N2487" i="16"/>
  <c r="O2487" i="16" s="1"/>
  <c r="N2488" i="16"/>
  <c r="O2488" i="16" s="1"/>
  <c r="N2489" i="16"/>
  <c r="O2489" i="16" s="1"/>
  <c r="N2490" i="16"/>
  <c r="O2490" i="16" s="1"/>
  <c r="N2491" i="16"/>
  <c r="O2491" i="16" s="1"/>
  <c r="N2492" i="16"/>
  <c r="O2492" i="16" s="1"/>
  <c r="N2493" i="16"/>
  <c r="O2493" i="16" s="1"/>
  <c r="N2494" i="16"/>
  <c r="O2494" i="16" s="1"/>
  <c r="N2495" i="16"/>
  <c r="O2495" i="16" s="1"/>
  <c r="N2496" i="16"/>
  <c r="O2496" i="16" s="1"/>
  <c r="N2497" i="16"/>
  <c r="O2497" i="16" s="1"/>
  <c r="O2498" i="16"/>
  <c r="O2499" i="16"/>
  <c r="N2500" i="16"/>
  <c r="O2500" i="16" s="1"/>
  <c r="N2501" i="16"/>
  <c r="O2501" i="16" s="1"/>
  <c r="O2502" i="16"/>
  <c r="N2503" i="16"/>
  <c r="O2503" i="16" s="1"/>
  <c r="N2504" i="16"/>
  <c r="O2504" i="16" s="1"/>
  <c r="N2505" i="16"/>
  <c r="O2505" i="16" s="1"/>
  <c r="N2506" i="16"/>
  <c r="O2506" i="16" s="1"/>
  <c r="N2507" i="16"/>
  <c r="O2507" i="16" s="1"/>
  <c r="N2508" i="16"/>
  <c r="O2508" i="16" s="1"/>
  <c r="N2509" i="16"/>
  <c r="O2509" i="16" s="1"/>
  <c r="N2510" i="16"/>
  <c r="O2510" i="16" s="1"/>
  <c r="N2511" i="16"/>
  <c r="O2511" i="16" s="1"/>
  <c r="N2512" i="16"/>
  <c r="O2512" i="16" s="1"/>
  <c r="N2513" i="16"/>
  <c r="O2513" i="16" s="1"/>
  <c r="N2514" i="16"/>
  <c r="O2514" i="16" s="1"/>
  <c r="N2515" i="16"/>
  <c r="O2515" i="16" s="1"/>
  <c r="O2516" i="16"/>
  <c r="N2517" i="16"/>
  <c r="O2517" i="16" s="1"/>
  <c r="N2518" i="16"/>
  <c r="O2518" i="16" s="1"/>
  <c r="N2519" i="16"/>
  <c r="O2519" i="16" s="1"/>
  <c r="N2520" i="16"/>
  <c r="O2520" i="16" s="1"/>
  <c r="N2521" i="16"/>
  <c r="O2521" i="16" s="1"/>
  <c r="N2522" i="16"/>
  <c r="O2522" i="16" s="1"/>
  <c r="N2523" i="16"/>
  <c r="O2523" i="16" s="1"/>
  <c r="N2524" i="16"/>
  <c r="O2524" i="16" s="1"/>
  <c r="N2525" i="16"/>
  <c r="O2525" i="16" s="1"/>
  <c r="N2526" i="16"/>
  <c r="O2526" i="16" s="1"/>
  <c r="O2527" i="16"/>
  <c r="O2528" i="16"/>
  <c r="N2529" i="16"/>
  <c r="O2529" i="16" s="1"/>
  <c r="O2530" i="16"/>
  <c r="N2531" i="16"/>
  <c r="O2531" i="16" s="1"/>
  <c r="N2532" i="16"/>
  <c r="O2532" i="16" s="1"/>
  <c r="N2533" i="16"/>
  <c r="O2533" i="16" s="1"/>
  <c r="N2534" i="16"/>
  <c r="O2534" i="16" s="1"/>
  <c r="N2535" i="16"/>
  <c r="O2535" i="16" s="1"/>
  <c r="O2536" i="16"/>
  <c r="N2537" i="16"/>
  <c r="O2537" i="16" s="1"/>
  <c r="N2538" i="16"/>
  <c r="O2538" i="16" s="1"/>
  <c r="N2539" i="16"/>
  <c r="O2539" i="16" s="1"/>
  <c r="N2540" i="16"/>
  <c r="O2540" i="16" s="1"/>
  <c r="N2541" i="16"/>
  <c r="O2541" i="16" s="1"/>
  <c r="N2542" i="16"/>
  <c r="O2542" i="16" s="1"/>
  <c r="N2543" i="16"/>
  <c r="O2543" i="16" s="1"/>
  <c r="N2554" i="16"/>
  <c r="O2554" i="16" s="1"/>
  <c r="N2555" i="16"/>
  <c r="O2555" i="16" s="1"/>
  <c r="N2556" i="16"/>
  <c r="O2556" i="16" s="1"/>
  <c r="N2557" i="16"/>
  <c r="O2557" i="16" s="1"/>
  <c r="N2558" i="16"/>
  <c r="O2558" i="16" s="1"/>
  <c r="N2559" i="16"/>
  <c r="O2559" i="16" s="1"/>
  <c r="N2560" i="16"/>
  <c r="O2560" i="16" s="1"/>
  <c r="N2562" i="16"/>
  <c r="O2562" i="16" s="1"/>
  <c r="N2563" i="16"/>
  <c r="O2563" i="16" s="1"/>
  <c r="O2564" i="16"/>
  <c r="N2565" i="16"/>
  <c r="O2565" i="16" s="1"/>
  <c r="O2566" i="16"/>
  <c r="N2569" i="16"/>
  <c r="O2569" i="16" s="1"/>
  <c r="O2570" i="16"/>
  <c r="N2571" i="16"/>
  <c r="O2571" i="16" s="1"/>
  <c r="N2572" i="16"/>
  <c r="O2572" i="16" s="1"/>
  <c r="N2573" i="16"/>
  <c r="O2573" i="16" s="1"/>
  <c r="N2574" i="16"/>
  <c r="O2574" i="16" s="1"/>
  <c r="N2575" i="16"/>
  <c r="O2575" i="16" s="1"/>
  <c r="N2576" i="16"/>
  <c r="O2576" i="16" s="1"/>
  <c r="N2577" i="16"/>
  <c r="O2577" i="16" s="1"/>
  <c r="N2578" i="16"/>
  <c r="O2578" i="16" s="1"/>
  <c r="N2579" i="16"/>
  <c r="O2579" i="16" s="1"/>
  <c r="N2580" i="16"/>
  <c r="O2580" i="16" s="1"/>
  <c r="N2581" i="16"/>
  <c r="O2581" i="16" s="1"/>
  <c r="O2582" i="16"/>
  <c r="N2583" i="16"/>
  <c r="O2583" i="16" s="1"/>
  <c r="N2584" i="16"/>
  <c r="O2584" i="16" s="1"/>
  <c r="N2585" i="16"/>
  <c r="O2585" i="16" s="1"/>
  <c r="N2586" i="16"/>
  <c r="O2586" i="16" s="1"/>
  <c r="N2587" i="16"/>
  <c r="O2587" i="16" s="1"/>
  <c r="N2588" i="16"/>
  <c r="O2588" i="16" s="1"/>
  <c r="N2589" i="16"/>
  <c r="O2589" i="16" s="1"/>
  <c r="N2590" i="16"/>
  <c r="O2590" i="16" s="1"/>
  <c r="N2591" i="16"/>
  <c r="O2591" i="16" s="1"/>
  <c r="N2592" i="16"/>
  <c r="O2592" i="16" s="1"/>
  <c r="N2593" i="16"/>
  <c r="O2593" i="16" s="1"/>
  <c r="N2594" i="16"/>
  <c r="O2594" i="16" s="1"/>
  <c r="N2595" i="16"/>
  <c r="O2595" i="16" s="1"/>
  <c r="N2597" i="16"/>
  <c r="O2597" i="16" s="1"/>
  <c r="N2598" i="16"/>
  <c r="O2598" i="16" s="1"/>
  <c r="N2599" i="16"/>
  <c r="O2599" i="16" s="1"/>
  <c r="N2600" i="16"/>
  <c r="O2600" i="16" s="1"/>
  <c r="N2601" i="16"/>
  <c r="O2601" i="16" s="1"/>
  <c r="N2602" i="16"/>
  <c r="O2602" i="16" s="1"/>
  <c r="N2603" i="16"/>
  <c r="O2603" i="16" s="1"/>
  <c r="N2604" i="16"/>
  <c r="O2604" i="16" s="1"/>
  <c r="N2605" i="16"/>
  <c r="O2605" i="16" s="1"/>
  <c r="N2606" i="16"/>
  <c r="O2606" i="16" s="1"/>
  <c r="N2607" i="16"/>
  <c r="O2607" i="16" s="1"/>
  <c r="N2608" i="16"/>
  <c r="O2608" i="16" s="1"/>
  <c r="N2609" i="16"/>
  <c r="O2609" i="16" s="1"/>
  <c r="P1623" i="16" l="1"/>
  <c r="P1097" i="16"/>
  <c r="P464" i="16"/>
  <c r="P467" i="16"/>
  <c r="P2156" i="16"/>
  <c r="P2607" i="16"/>
  <c r="P2605" i="16"/>
  <c r="P2602" i="16"/>
  <c r="P2600" i="16"/>
  <c r="P2598" i="16"/>
  <c r="P2595" i="16"/>
  <c r="P2592" i="16"/>
  <c r="P2590" i="16"/>
  <c r="P2588" i="16"/>
  <c r="P2586" i="16"/>
  <c r="P2584" i="16"/>
  <c r="P2578" i="16"/>
  <c r="P2575" i="16"/>
  <c r="P2572" i="16"/>
  <c r="P2570" i="16"/>
  <c r="P2566" i="16"/>
  <c r="P2563" i="16"/>
  <c r="P2560" i="16"/>
  <c r="P2557" i="16"/>
  <c r="P2554" i="16"/>
  <c r="P2542" i="16"/>
  <c r="P2540" i="16"/>
  <c r="P2538" i="16"/>
  <c r="P2532" i="16"/>
  <c r="P2523" i="16"/>
  <c r="P2520" i="16"/>
  <c r="P2518" i="16"/>
  <c r="P2514" i="16"/>
  <c r="P2511" i="16"/>
  <c r="P2508" i="16"/>
  <c r="P2506" i="16"/>
  <c r="P2504" i="16"/>
  <c r="P2493" i="16"/>
  <c r="P2490" i="16"/>
  <c r="P2488" i="16"/>
  <c r="P2486" i="16"/>
  <c r="P2484" i="16"/>
  <c r="P2482" i="16"/>
  <c r="P2480" i="16"/>
  <c r="P2478" i="16"/>
  <c r="P2476" i="16"/>
  <c r="P2474" i="16"/>
  <c r="P2472" i="16"/>
  <c r="P2470" i="16"/>
  <c r="P2468" i="16"/>
  <c r="P2466" i="16"/>
  <c r="P2454" i="16"/>
  <c r="P2449" i="16"/>
  <c r="P2447" i="16"/>
  <c r="P2437" i="16"/>
  <c r="P2435" i="16"/>
  <c r="P2433" i="16"/>
  <c r="P2431" i="16"/>
  <c r="P2429" i="16"/>
  <c r="P2427" i="16"/>
  <c r="P2425" i="16"/>
  <c r="P2416" i="16"/>
  <c r="P2414" i="16"/>
  <c r="P2412" i="16"/>
  <c r="P2407" i="16"/>
  <c r="P2405" i="16"/>
  <c r="P2403" i="16"/>
  <c r="P2401" i="16"/>
  <c r="P2399" i="16"/>
  <c r="P2397" i="16"/>
  <c r="P2391" i="16"/>
  <c r="P2389" i="16"/>
  <c r="P2387" i="16"/>
  <c r="P2385" i="16"/>
  <c r="P2382" i="16"/>
  <c r="P2367" i="16"/>
  <c r="P2378" i="16"/>
  <c r="P2361" i="16"/>
  <c r="P2358" i="16"/>
  <c r="P2354" i="16"/>
  <c r="P2352" i="16"/>
  <c r="P2350" i="16"/>
  <c r="P2348" i="16"/>
  <c r="P2346" i="16"/>
  <c r="P2344" i="16"/>
  <c r="P2342" i="16"/>
  <c r="P2340" i="16"/>
  <c r="P2338" i="16"/>
  <c r="P2336" i="16"/>
  <c r="P2333" i="16"/>
  <c r="P2323" i="16"/>
  <c r="P2321" i="16"/>
  <c r="P2319" i="16"/>
  <c r="P2315" i="16"/>
  <c r="P2313" i="16"/>
  <c r="P2311" i="16"/>
  <c r="P2309" i="16"/>
  <c r="P2307" i="16"/>
  <c r="P2298" i="16"/>
  <c r="P2296" i="16"/>
  <c r="P2294" i="16"/>
  <c r="P2292" i="16"/>
  <c r="P2290" i="16"/>
  <c r="P2278" i="16"/>
  <c r="P2276" i="16"/>
  <c r="P2274" i="16"/>
  <c r="P2272" i="16"/>
  <c r="P2270" i="16"/>
  <c r="P2268" i="16"/>
  <c r="P2266" i="16"/>
  <c r="P2264" i="16"/>
  <c r="P2262" i="16"/>
  <c r="P2260" i="16"/>
  <c r="P2258" i="16"/>
  <c r="P2255" i="16"/>
  <c r="P2248" i="16"/>
  <c r="P2239" i="16"/>
  <c r="P2237" i="16"/>
  <c r="P2235" i="16"/>
  <c r="P2232" i="16"/>
  <c r="P2229" i="16"/>
  <c r="P2226" i="16"/>
  <c r="P2217" i="16"/>
  <c r="P2214" i="16"/>
  <c r="P2212" i="16"/>
  <c r="P2210" i="16"/>
  <c r="P2208" i="16"/>
  <c r="P2205" i="16"/>
  <c r="P2202" i="16"/>
  <c r="P2189" i="16"/>
  <c r="P2181" i="16"/>
  <c r="P2179" i="16"/>
  <c r="P2172" i="16"/>
  <c r="P2170" i="16"/>
  <c r="P2168" i="16"/>
  <c r="P2166" i="16"/>
  <c r="P2162" i="16"/>
  <c r="P2153" i="16"/>
  <c r="P2151" i="16"/>
  <c r="P2147" i="16"/>
  <c r="P2145" i="16"/>
  <c r="P2143" i="16"/>
  <c r="P2141" i="16"/>
  <c r="P2139" i="16"/>
  <c r="P2137" i="16"/>
  <c r="P2130" i="16"/>
  <c r="P2128" i="16"/>
  <c r="P2126" i="16"/>
  <c r="P2124" i="16"/>
  <c r="P2122" i="16"/>
  <c r="P2120" i="16"/>
  <c r="P2118" i="16"/>
  <c r="P2116" i="16"/>
  <c r="P2114" i="16"/>
  <c r="P2102" i="16"/>
  <c r="P2099" i="16"/>
  <c r="P2097" i="16"/>
  <c r="P2095" i="16"/>
  <c r="P2091" i="16"/>
  <c r="P2089" i="16"/>
  <c r="P2087" i="16"/>
  <c r="P2081" i="16"/>
  <c r="P2074" i="16"/>
  <c r="P2072" i="16"/>
  <c r="P2070" i="16"/>
  <c r="P2066" i="16"/>
  <c r="P2064" i="16"/>
  <c r="P2062" i="16"/>
  <c r="P2060" i="16"/>
  <c r="P2057" i="16"/>
  <c r="P2055" i="16"/>
  <c r="P2053" i="16"/>
  <c r="P2047" i="16"/>
  <c r="P2045" i="16"/>
  <c r="P2043" i="16"/>
  <c r="P2041" i="16"/>
  <c r="P2039" i="16"/>
  <c r="P2037" i="16"/>
  <c r="P2030" i="16"/>
  <c r="P2028" i="16"/>
  <c r="P2009" i="16"/>
  <c r="P2026" i="16"/>
  <c r="P2007" i="16"/>
  <c r="P2005" i="16"/>
  <c r="P2001" i="16"/>
  <c r="P1999" i="16"/>
  <c r="P1996" i="16"/>
  <c r="P1991" i="16"/>
  <c r="P1986" i="16"/>
  <c r="P1984" i="16"/>
  <c r="P1982" i="16"/>
  <c r="P1980" i="16"/>
  <c r="P1978" i="16"/>
  <c r="P1972" i="16"/>
  <c r="P1970" i="16"/>
  <c r="P1968" i="16"/>
  <c r="P1966" i="16"/>
  <c r="P1964" i="16"/>
  <c r="P1962" i="16"/>
  <c r="P1960" i="16"/>
  <c r="P1958" i="16"/>
  <c r="P1953" i="16"/>
  <c r="P1952" i="16"/>
  <c r="P1950" i="16"/>
  <c r="P1948" i="16"/>
  <c r="P1946" i="16"/>
  <c r="P1944" i="16"/>
  <c r="P1942" i="16"/>
  <c r="P1940" i="16"/>
  <c r="P1938" i="16"/>
  <c r="P1926" i="16"/>
  <c r="P1924" i="16"/>
  <c r="P1922" i="16"/>
  <c r="P1919" i="16"/>
  <c r="P1917" i="16"/>
  <c r="P1915" i="16"/>
  <c r="P1913" i="16"/>
  <c r="P1911" i="16"/>
  <c r="P1909" i="16"/>
  <c r="P1907" i="16"/>
  <c r="P1905" i="16"/>
  <c r="P1903" i="16"/>
  <c r="P1901" i="16"/>
  <c r="P1898" i="16"/>
  <c r="P1896" i="16"/>
  <c r="P1894" i="16"/>
  <c r="P1892" i="16"/>
  <c r="P1889" i="16"/>
  <c r="P1887" i="16"/>
  <c r="P1885" i="16"/>
  <c r="P1879" i="16"/>
  <c r="P1872" i="16"/>
  <c r="P1869" i="16"/>
  <c r="P1866" i="16"/>
  <c r="P1863" i="16"/>
  <c r="P1837" i="16"/>
  <c r="P1861" i="16"/>
  <c r="P1850" i="16"/>
  <c r="P1835" i="16"/>
  <c r="P1833" i="16"/>
  <c r="P1831" i="16"/>
  <c r="P1822" i="16"/>
  <c r="P1817" i="16"/>
  <c r="P1815" i="16"/>
  <c r="P1813" i="16"/>
  <c r="P1811" i="16"/>
  <c r="P1809" i="16"/>
  <c r="P1796" i="16"/>
  <c r="P1794" i="16"/>
  <c r="P1792" i="16"/>
  <c r="P1790" i="16"/>
  <c r="P1787" i="16"/>
  <c r="P1785" i="16"/>
  <c r="P1783" i="16"/>
  <c r="P1775" i="16"/>
  <c r="P1768" i="16"/>
  <c r="P1764" i="16"/>
  <c r="P1762" i="16"/>
  <c r="P1750" i="16"/>
  <c r="P1748" i="16"/>
  <c r="P1745" i="16"/>
  <c r="P1742" i="16"/>
  <c r="P1739" i="16"/>
  <c r="P1737" i="16"/>
  <c r="P1728" i="16"/>
  <c r="P1726" i="16"/>
  <c r="P1724" i="16"/>
  <c r="P1722" i="16"/>
  <c r="P1720" i="16"/>
  <c r="P1714" i="16"/>
  <c r="P1712" i="16"/>
  <c r="P1709" i="16"/>
  <c r="P1707" i="16"/>
  <c r="P1705" i="16"/>
  <c r="P1703" i="16"/>
  <c r="P1701" i="16"/>
  <c r="P1699" i="16"/>
  <c r="P1697" i="16"/>
  <c r="P1695" i="16"/>
  <c r="P1689" i="16"/>
  <c r="P1687" i="16"/>
  <c r="P1683" i="16"/>
  <c r="P1681" i="16"/>
  <c r="P1674" i="16"/>
  <c r="P1662" i="16"/>
  <c r="P1653" i="16"/>
  <c r="P1651" i="16"/>
  <c r="P1648" i="16"/>
  <c r="P1646" i="16"/>
  <c r="P1644" i="16"/>
  <c r="P1637" i="16"/>
  <c r="P1634" i="16"/>
  <c r="P1632" i="16"/>
  <c r="P1621" i="16"/>
  <c r="P1619" i="16"/>
  <c r="P1617" i="16"/>
  <c r="P1614" i="16"/>
  <c r="P1612" i="16"/>
  <c r="P1610" i="16"/>
  <c r="P1608" i="16"/>
  <c r="P1606" i="16"/>
  <c r="P1604" i="16"/>
  <c r="P1602" i="16"/>
  <c r="P1600" i="16"/>
  <c r="P1597" i="16"/>
  <c r="P1589" i="16"/>
  <c r="P1587" i="16"/>
  <c r="P1575" i="16"/>
  <c r="P1573" i="16"/>
  <c r="P1571" i="16"/>
  <c r="P1569" i="16"/>
  <c r="P1567" i="16"/>
  <c r="P1565" i="16"/>
  <c r="P1563" i="16"/>
  <c r="P1561" i="16"/>
  <c r="P1559" i="16"/>
  <c r="P1557" i="16"/>
  <c r="P1555" i="16"/>
  <c r="P1551" i="16"/>
  <c r="P1541" i="16"/>
  <c r="P1539" i="16"/>
  <c r="P1537" i="16"/>
  <c r="P1535" i="16"/>
  <c r="P1532" i="16"/>
  <c r="P1530" i="16"/>
  <c r="P1524" i="16"/>
  <c r="P1522" i="16"/>
  <c r="P1520" i="16"/>
  <c r="P1515" i="16"/>
  <c r="P1513" i="16"/>
  <c r="P1509" i="16"/>
  <c r="P1507" i="16"/>
  <c r="P1505" i="16"/>
  <c r="P1503" i="16"/>
  <c r="P1501" i="16"/>
  <c r="P1499" i="16"/>
  <c r="P1487" i="16"/>
  <c r="P1476" i="16"/>
  <c r="P1474" i="16"/>
  <c r="P1471" i="16"/>
  <c r="P1469" i="16"/>
  <c r="P1461" i="16"/>
  <c r="P1459" i="16"/>
  <c r="P1452" i="16"/>
  <c r="P1449" i="16"/>
  <c r="P1442" i="16"/>
  <c r="P1434" i="16"/>
  <c r="P1432" i="16"/>
  <c r="P1430" i="16"/>
  <c r="P1425" i="16"/>
  <c r="P1423" i="16"/>
  <c r="P1421" i="16"/>
  <c r="P1419" i="16"/>
  <c r="P1417" i="16"/>
  <c r="P1415" i="16"/>
  <c r="P1413" i="16"/>
  <c r="P1411" i="16"/>
  <c r="P1399" i="16"/>
  <c r="P1397" i="16"/>
  <c r="P1395" i="16"/>
  <c r="P1393" i="16"/>
  <c r="P1391" i="16"/>
  <c r="P1389" i="16"/>
  <c r="P1374" i="16"/>
  <c r="P1372" i="16"/>
  <c r="P1370" i="16"/>
  <c r="P1368" i="16"/>
  <c r="P1366" i="16"/>
  <c r="P1364" i="16"/>
  <c r="P1362" i="16"/>
  <c r="P1360" i="16"/>
  <c r="P1358" i="16"/>
  <c r="P1349" i="16"/>
  <c r="P1347" i="16"/>
  <c r="P1345" i="16"/>
  <c r="P1343" i="16"/>
  <c r="P1341" i="16"/>
  <c r="P1339" i="16"/>
  <c r="P1337" i="16"/>
  <c r="P1335" i="16"/>
  <c r="P1333" i="16"/>
  <c r="P1331" i="16"/>
  <c r="P1329" i="16"/>
  <c r="P1327" i="16"/>
  <c r="P1306" i="16"/>
  <c r="P1299" i="16"/>
  <c r="P1297" i="16"/>
  <c r="P1295" i="16"/>
  <c r="P1292" i="16"/>
  <c r="P1290" i="16"/>
  <c r="P1325" i="16"/>
  <c r="P1323" i="16"/>
  <c r="P1288" i="16"/>
  <c r="P1278" i="16"/>
  <c r="P1276" i="16"/>
  <c r="P1274" i="16"/>
  <c r="P1272" i="16"/>
  <c r="P1270" i="16"/>
  <c r="P1268" i="16"/>
  <c r="P1258" i="16"/>
  <c r="P1250" i="16"/>
  <c r="P1248" i="16"/>
  <c r="P1246" i="16"/>
  <c r="P1244" i="16"/>
  <c r="P1240" i="16"/>
  <c r="P1238" i="16"/>
  <c r="P1235" i="16"/>
  <c r="P1223" i="16"/>
  <c r="P1216" i="16"/>
  <c r="P1213" i="16"/>
  <c r="P1212" i="16"/>
  <c r="P1210" i="16"/>
  <c r="P1208" i="16"/>
  <c r="P1203" i="16"/>
  <c r="P1201" i="16"/>
  <c r="P1199" i="16"/>
  <c r="P1193" i="16"/>
  <c r="P1191" i="16"/>
  <c r="P1189" i="16"/>
  <c r="P1187" i="16"/>
  <c r="P1185" i="16"/>
  <c r="P1183" i="16"/>
  <c r="P1181" i="16"/>
  <c r="P1178" i="16"/>
  <c r="P1175" i="16"/>
  <c r="P1174" i="16"/>
  <c r="P1168" i="16"/>
  <c r="P1166" i="16"/>
  <c r="P1160" i="16"/>
  <c r="P1154" i="16"/>
  <c r="P1151" i="16"/>
  <c r="P1147" i="16"/>
  <c r="P1225" i="16" s="1"/>
  <c r="P1135" i="16"/>
  <c r="P1149" i="16"/>
  <c r="P1132" i="16"/>
  <c r="P1130" i="16"/>
  <c r="P1124" i="16"/>
  <c r="P1122" i="16"/>
  <c r="P1120" i="16"/>
  <c r="P1118" i="16"/>
  <c r="P1116" i="16"/>
  <c r="P1114" i="16"/>
  <c r="P1108" i="16"/>
  <c r="P1106" i="16"/>
  <c r="P1104" i="16"/>
  <c r="P1095" i="16"/>
  <c r="P1092" i="16"/>
  <c r="P1090" i="16"/>
  <c r="P1088" i="16"/>
  <c r="P1077" i="16"/>
  <c r="P1075" i="16"/>
  <c r="P1072" i="16"/>
  <c r="P1070" i="16"/>
  <c r="P1068" i="16"/>
  <c r="P1063" i="16"/>
  <c r="P1061" i="16"/>
  <c r="P1039" i="16"/>
  <c r="P1059" i="16"/>
  <c r="P1037" i="16"/>
  <c r="P1034" i="16"/>
  <c r="P1032" i="16"/>
  <c r="P1023" i="16"/>
  <c r="P1021" i="16"/>
  <c r="P1019" i="16"/>
  <c r="P1017" i="16"/>
  <c r="P1015" i="16"/>
  <c r="P1006" i="16"/>
  <c r="P1004" i="16"/>
  <c r="P1001" i="16"/>
  <c r="P991" i="16"/>
  <c r="P989" i="16"/>
  <c r="P987" i="16"/>
  <c r="P971" i="16"/>
  <c r="P949" i="16"/>
  <c r="P939" i="16"/>
  <c r="P932" i="16"/>
  <c r="P930" i="16"/>
  <c r="P928" i="16"/>
  <c r="P924" i="16"/>
  <c r="P916" i="16"/>
  <c r="P914" i="16"/>
  <c r="P912" i="16"/>
  <c r="P910" i="16"/>
  <c r="P907" i="16"/>
  <c r="P905" i="16"/>
  <c r="P903" i="16"/>
  <c r="P901" i="16"/>
  <c r="P899" i="16"/>
  <c r="P897" i="16"/>
  <c r="P895" i="16"/>
  <c r="P893" i="16"/>
  <c r="P891" i="16"/>
  <c r="P889" i="16"/>
  <c r="P887" i="16"/>
  <c r="P885" i="16"/>
  <c r="P883" i="16"/>
  <c r="P873" i="16"/>
  <c r="P870" i="16"/>
  <c r="P868" i="16"/>
  <c r="P866" i="16"/>
  <c r="P864" i="16"/>
  <c r="P862" i="16"/>
  <c r="P860" i="16"/>
  <c r="P858" i="16"/>
  <c r="P856" i="16"/>
  <c r="P852" i="16"/>
  <c r="P850" i="16"/>
  <c r="P848" i="16"/>
  <c r="P846" i="16"/>
  <c r="P844" i="16"/>
  <c r="P842" i="16"/>
  <c r="P834" i="16"/>
  <c r="P832" i="16"/>
  <c r="P830" i="16"/>
  <c r="P828" i="16"/>
  <c r="P826" i="16"/>
  <c r="P824" i="16"/>
  <c r="P822" i="16"/>
  <c r="P819" i="16"/>
  <c r="P817" i="16"/>
  <c r="P809" i="16"/>
  <c r="P806" i="16"/>
  <c r="P803" i="16"/>
  <c r="P800" i="16"/>
  <c r="P798" i="16"/>
  <c r="P795" i="16"/>
  <c r="P784" i="16"/>
  <c r="P782" i="16"/>
  <c r="P780" i="16"/>
  <c r="P777" i="16"/>
  <c r="P774" i="16"/>
  <c r="P772" i="16"/>
  <c r="P770" i="16"/>
  <c r="P768" i="16"/>
  <c r="P766" i="16"/>
  <c r="P764" i="16"/>
  <c r="P762" i="16"/>
  <c r="P760" i="16"/>
  <c r="P757" i="16"/>
  <c r="P745" i="16"/>
  <c r="P740" i="16"/>
  <c r="P736" i="16"/>
  <c r="P734" i="16"/>
  <c r="P731" i="16"/>
  <c r="P729" i="16"/>
  <c r="P727" i="16"/>
  <c r="P725" i="16"/>
  <c r="P723" i="16"/>
  <c r="P721" i="16"/>
  <c r="P719" i="16"/>
  <c r="P717" i="16"/>
  <c r="P715" i="16"/>
  <c r="P713" i="16"/>
  <c r="P688" i="16"/>
  <c r="P685" i="16"/>
  <c r="P677" i="16"/>
  <c r="P674" i="16"/>
  <c r="P672" i="16"/>
  <c r="P669" i="16"/>
  <c r="P659" i="16"/>
  <c r="P711" i="16"/>
  <c r="P709" i="16"/>
  <c r="P707" i="16"/>
  <c r="P657" i="16"/>
  <c r="P655" i="16"/>
  <c r="P651" i="16"/>
  <c r="P648" i="16"/>
  <c r="P645" i="16"/>
  <c r="P643" i="16"/>
  <c r="P641" i="16"/>
  <c r="P639" i="16"/>
  <c r="P637" i="16"/>
  <c r="P635" i="16"/>
  <c r="P633" i="16"/>
  <c r="P631" i="16"/>
  <c r="P629" i="16"/>
  <c r="P627" i="16"/>
  <c r="P625" i="16"/>
  <c r="P619" i="16"/>
  <c r="P609" i="16"/>
  <c r="P607" i="16"/>
  <c r="P605" i="16"/>
  <c r="P603" i="16"/>
  <c r="P599" i="16"/>
  <c r="P597" i="16"/>
  <c r="P595" i="16"/>
  <c r="P593" i="16"/>
  <c r="P586" i="16"/>
  <c r="P584" i="16"/>
  <c r="P582" i="16"/>
  <c r="P580" i="16"/>
  <c r="P578" i="16"/>
  <c r="P575" i="16"/>
  <c r="P571" i="16"/>
  <c r="P568" i="16"/>
  <c r="P566" i="16"/>
  <c r="P564" i="16"/>
  <c r="P562" i="16"/>
  <c r="P559" i="16"/>
  <c r="P557" i="16"/>
  <c r="P555" i="16"/>
  <c r="P553" i="16"/>
  <c r="P551" i="16"/>
  <c r="P549" i="16"/>
  <c r="P547" i="16"/>
  <c r="P545" i="16"/>
  <c r="P543" i="16"/>
  <c r="P541" i="16"/>
  <c r="P539" i="16"/>
  <c r="P537" i="16"/>
  <c r="P535" i="16"/>
  <c r="P533" i="16"/>
  <c r="P531" i="16"/>
  <c r="P521" i="16"/>
  <c r="P519" i="16"/>
  <c r="P517" i="16"/>
  <c r="P512" i="16"/>
  <c r="P510" i="16"/>
  <c r="P504" i="16"/>
  <c r="P501" i="16"/>
  <c r="P498" i="16"/>
  <c r="P486" i="16"/>
  <c r="P484" i="16"/>
  <c r="P480" i="16"/>
  <c r="P478" i="16"/>
  <c r="P474" i="16"/>
  <c r="P472" i="16"/>
  <c r="P470" i="16"/>
  <c r="P462" i="16"/>
  <c r="P460" i="16"/>
  <c r="P450" i="16"/>
  <c r="P448" i="16"/>
  <c r="P443" i="16"/>
  <c r="P432" i="16"/>
  <c r="P428" i="16"/>
  <c r="P425" i="16"/>
  <c r="P423" i="16"/>
  <c r="P421" i="16"/>
  <c r="P419" i="16"/>
  <c r="P412" i="16"/>
  <c r="P409" i="16"/>
  <c r="P405" i="16"/>
  <c r="P396" i="16"/>
  <c r="P394" i="16"/>
  <c r="P392" i="16"/>
  <c r="P390" i="16"/>
  <c r="P387" i="16"/>
  <c r="P385" i="16"/>
  <c r="P383" i="16"/>
  <c r="P381" i="16"/>
  <c r="P379" i="16"/>
  <c r="P377" i="16"/>
  <c r="P375" i="16"/>
  <c r="P359" i="16"/>
  <c r="P357" i="16"/>
  <c r="P355" i="16"/>
  <c r="P345" i="16"/>
  <c r="P342" i="16"/>
  <c r="P340" i="16"/>
  <c r="P337" i="16"/>
  <c r="P326" i="16"/>
  <c r="P318" i="16"/>
  <c r="P316" i="16"/>
  <c r="P314" i="16"/>
  <c r="P312" i="16"/>
  <c r="P310" i="16"/>
  <c r="P308" i="16"/>
  <c r="P302" i="16"/>
  <c r="P300" i="16"/>
  <c r="P293" i="16"/>
  <c r="P290" i="16"/>
  <c r="P288" i="16"/>
  <c r="P284" i="16"/>
  <c r="P281" i="16"/>
  <c r="P279" i="16"/>
  <c r="P277" i="16"/>
  <c r="P275" i="16"/>
  <c r="P272" i="16"/>
  <c r="P270" i="16"/>
  <c r="P267" i="16"/>
  <c r="P256" i="16"/>
  <c r="P251" i="16"/>
  <c r="P248" i="16"/>
  <c r="P246" i="16"/>
  <c r="P244" i="16"/>
  <c r="P242" i="16"/>
  <c r="P239" i="16"/>
  <c r="P237" i="16"/>
  <c r="P234" i="16"/>
  <c r="P232" i="16"/>
  <c r="P230" i="16"/>
  <c r="P227" i="16"/>
  <c r="P225" i="16"/>
  <c r="P223" i="16"/>
  <c r="P220" i="16"/>
  <c r="P218" i="16"/>
  <c r="P210" i="16"/>
  <c r="P208" i="16"/>
  <c r="P206" i="16"/>
  <c r="P204" i="16"/>
  <c r="P202" i="16"/>
  <c r="P195" i="16"/>
  <c r="P193" i="16"/>
  <c r="P188" i="16"/>
  <c r="P185" i="16"/>
  <c r="P183" i="16"/>
  <c r="P181" i="16"/>
  <c r="P179" i="16"/>
  <c r="P169" i="16"/>
  <c r="P166" i="16"/>
  <c r="P164" i="16"/>
  <c r="P162" i="16"/>
  <c r="P160" i="16"/>
  <c r="P156" i="16"/>
  <c r="P150" i="16"/>
  <c r="P148" i="16"/>
  <c r="P146" i="16"/>
  <c r="P144" i="16"/>
  <c r="P142" i="16"/>
  <c r="P140" i="16"/>
  <c r="P138" i="16"/>
  <c r="P136" i="16"/>
  <c r="P134" i="16"/>
  <c r="P127" i="16"/>
  <c r="P125" i="16"/>
  <c r="P123" i="16"/>
  <c r="P121" i="16"/>
  <c r="P114" i="16"/>
  <c r="P112" i="16"/>
  <c r="P110" i="16"/>
  <c r="P108" i="16"/>
  <c r="P106" i="16"/>
  <c r="P95" i="16"/>
  <c r="P93" i="16"/>
  <c r="P91" i="16"/>
  <c r="P1138" i="16" l="1"/>
  <c r="P259" i="16"/>
  <c r="P171" i="16"/>
  <c r="P2610" i="16"/>
  <c r="P2544" i="16"/>
  <c r="P2456" i="16"/>
  <c r="P2369" i="16"/>
  <c r="P2280" i="16"/>
  <c r="P2192" i="16"/>
  <c r="P2104" i="16"/>
  <c r="P2017" i="16"/>
  <c r="P1929" i="16"/>
  <c r="P1840" i="16"/>
  <c r="P1752" i="16"/>
  <c r="P1664" i="16"/>
  <c r="P1577" i="16"/>
  <c r="P1489" i="16"/>
  <c r="P1401" i="16"/>
  <c r="P1313" i="16"/>
  <c r="P963" i="16"/>
  <c r="P1051" i="16"/>
  <c r="P875" i="16"/>
  <c r="P787" i="16"/>
  <c r="P698" i="16"/>
  <c r="P611" i="16"/>
  <c r="P523" i="16"/>
  <c r="P435" i="16"/>
  <c r="C16" i="17"/>
  <c r="P347" i="16"/>
  <c r="C15" i="17"/>
  <c r="P63" i="16"/>
  <c r="P47" i="16"/>
  <c r="P45" i="16"/>
  <c r="P36" i="16"/>
  <c r="N6" i="16"/>
  <c r="O6" i="16" s="1"/>
  <c r="N5" i="16"/>
  <c r="O5" i="16" s="1"/>
  <c r="N4" i="16"/>
  <c r="O4" i="16" s="1"/>
  <c r="N3" i="16"/>
  <c r="O3" i="16" s="1"/>
  <c r="C2105" i="16"/>
  <c r="C699" i="16"/>
  <c r="C1665" i="16"/>
  <c r="C348" i="16"/>
  <c r="C1578" i="16"/>
  <c r="C2193" i="16"/>
  <c r="C436" i="16"/>
  <c r="C1753" i="16"/>
  <c r="C172" i="16"/>
  <c r="C1314" i="16"/>
  <c r="C2611" i="16"/>
  <c r="C876" i="16"/>
  <c r="C1841" i="16"/>
  <c r="C260" i="16"/>
  <c r="C1402" i="16"/>
  <c r="C2370" i="16"/>
  <c r="C1052" i="16"/>
  <c r="C2281" i="16"/>
  <c r="C524" i="16"/>
  <c r="C1490" i="16"/>
  <c r="C2457" i="16"/>
  <c r="C964" i="16"/>
  <c r="C2018" i="16"/>
  <c r="C612" i="16"/>
  <c r="C1930" i="16"/>
  <c r="C2545" i="16"/>
  <c r="C788" i="16"/>
  <c r="C18" i="17" l="1"/>
  <c r="C22" i="17"/>
  <c r="C30" i="17"/>
  <c r="C34" i="17"/>
  <c r="C38" i="17"/>
  <c r="C42" i="17"/>
  <c r="C19" i="17"/>
  <c r="C23" i="17"/>
  <c r="C31" i="17"/>
  <c r="C35" i="17"/>
  <c r="C39" i="17"/>
  <c r="C43" i="17"/>
  <c r="C17" i="17"/>
  <c r="C20" i="17"/>
  <c r="C25" i="17"/>
  <c r="C28" i="17"/>
  <c r="C32" i="17"/>
  <c r="C36" i="17"/>
  <c r="C40" i="17"/>
  <c r="C21" i="17"/>
  <c r="C24" i="17"/>
  <c r="C29" i="17"/>
  <c r="C33" i="17"/>
  <c r="C37" i="17"/>
  <c r="C41" i="17"/>
  <c r="P5" i="16"/>
  <c r="P38" i="16"/>
  <c r="P42" i="16"/>
  <c r="P73" i="16"/>
  <c r="P81" i="16"/>
  <c r="P7" i="16"/>
  <c r="P49" i="16"/>
  <c r="P61" i="16"/>
  <c r="P65" i="16"/>
  <c r="P77" i="16"/>
  <c r="P3" i="16"/>
  <c r="P20" i="16"/>
  <c r="P29" i="16"/>
  <c r="P9" i="16"/>
  <c r="P14" i="16"/>
  <c r="P18" i="16"/>
  <c r="P51" i="16"/>
  <c r="P68" i="16"/>
  <c r="P40" i="16"/>
  <c r="P59" i="16"/>
  <c r="P71" i="16"/>
  <c r="P75" i="16"/>
  <c r="P79" i="16"/>
  <c r="P83" i="16" l="1"/>
  <c r="C14" i="17" s="1"/>
  <c r="C84" i="16"/>
  <c r="C26" i="17" l="1"/>
  <c r="C27" i="17"/>
  <c r="C1139" i="16"/>
  <c r="C1226" i="16"/>
  <c r="C44" i="17" l="1"/>
  <c r="C45" i="17" s="1"/>
  <c r="C46" i="17" s="1"/>
</calcChain>
</file>

<file path=xl/sharedStrings.xml><?xml version="1.0" encoding="utf-8"?>
<sst xmlns="http://schemas.openxmlformats.org/spreadsheetml/2006/main" count="9759" uniqueCount="3252">
  <si>
    <t>Outlet Code</t>
  </si>
  <si>
    <t>Outlet Name</t>
  </si>
  <si>
    <t>Rate</t>
  </si>
  <si>
    <t>NG Dismantle</t>
  </si>
  <si>
    <t>Total Amount</t>
  </si>
  <si>
    <t>Remarks</t>
  </si>
  <si>
    <t>Pull-out</t>
  </si>
  <si>
    <t xml:space="preserve">NG Install </t>
  </si>
  <si>
    <t>Others</t>
  </si>
  <si>
    <t>Old NG Placement in new OL</t>
  </si>
  <si>
    <t>Brand Name</t>
  </si>
  <si>
    <t>Asset Model</t>
  </si>
  <si>
    <t>Asset ID</t>
  </si>
  <si>
    <t>Owner Phone</t>
  </si>
  <si>
    <t>Qty</t>
  </si>
  <si>
    <t>Proprietor Seal &amp; Sign.</t>
  </si>
  <si>
    <t>Checked By MED</t>
  </si>
  <si>
    <t>To</t>
  </si>
  <si>
    <t>Submission Date:</t>
  </si>
  <si>
    <t>Transcom Beverages Ltd.</t>
  </si>
  <si>
    <t>Telirchala, Mouchak, Gazipur</t>
  </si>
  <si>
    <t xml:space="preserve">Subject: </t>
  </si>
  <si>
    <t xml:space="preserve">Month: </t>
  </si>
  <si>
    <t>SN</t>
  </si>
  <si>
    <t>Page No</t>
  </si>
  <si>
    <t>01</t>
  </si>
  <si>
    <t>03</t>
  </si>
  <si>
    <t>04</t>
  </si>
  <si>
    <t>05</t>
  </si>
  <si>
    <t>06</t>
  </si>
  <si>
    <t>07</t>
  </si>
  <si>
    <t>08</t>
  </si>
  <si>
    <t>09</t>
  </si>
  <si>
    <t>02</t>
  </si>
  <si>
    <t>10</t>
  </si>
  <si>
    <t>Total</t>
  </si>
  <si>
    <t>Amount</t>
  </si>
  <si>
    <t>VAT (15%)</t>
  </si>
  <si>
    <t>Grand Total Amount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</si>
  <si>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</si>
  <si>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</si>
  <si>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</si>
  <si>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</si>
  <si>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</si>
  <si>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</si>
  <si>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</si>
  <si>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</si>
  <si>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</si>
  <si>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</si>
  <si>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</si>
  <si>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</si>
  <si>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7UP</t>
  </si>
  <si>
    <t>AQUAFINA</t>
  </si>
  <si>
    <t>M DEW</t>
  </si>
  <si>
    <t>PEPSI</t>
  </si>
  <si>
    <t xml:space="preserve"> 285 L</t>
  </si>
  <si>
    <t xml:space="preserve"> 400 L</t>
  </si>
  <si>
    <t xml:space="preserve"> 800 L DD</t>
  </si>
  <si>
    <t xml:space="preserve"> 1000 L DD</t>
  </si>
  <si>
    <t xml:space="preserve"> 1200 L DD</t>
  </si>
  <si>
    <t xml:space="preserve"> 240 L</t>
  </si>
  <si>
    <t xml:space="preserve"> 290 L</t>
  </si>
  <si>
    <t>Service Charge</t>
  </si>
  <si>
    <t>Transport</t>
  </si>
  <si>
    <t>Spares</t>
  </si>
  <si>
    <t>QTY</t>
  </si>
  <si>
    <t>Gas Charge</t>
  </si>
  <si>
    <t>SD_Bill No:</t>
  </si>
  <si>
    <t>TBL_Bill No</t>
  </si>
  <si>
    <t>Sealed System</t>
  </si>
  <si>
    <t>Compressor Replaced</t>
  </si>
  <si>
    <t>Denting/Penting</t>
  </si>
  <si>
    <t>Electric Items</t>
  </si>
  <si>
    <t>Lighting Issues</t>
  </si>
  <si>
    <t>Quantity</t>
  </si>
  <si>
    <t>Checked By MED (KB Plant)</t>
  </si>
  <si>
    <t>Signature of MEM (KB Plant)</t>
  </si>
  <si>
    <t xml:space="preserve"> 372 L</t>
  </si>
  <si>
    <t>Grand Total</t>
  </si>
  <si>
    <t>Spare Items</t>
  </si>
  <si>
    <t xml:space="preserve">   Signature of MEM (H/O)</t>
  </si>
  <si>
    <t>Call Date</t>
  </si>
  <si>
    <t>Work Details</t>
  </si>
  <si>
    <t>Taka</t>
  </si>
  <si>
    <t>Delivery Date</t>
  </si>
  <si>
    <t>Market Equipment Department</t>
  </si>
  <si>
    <t>Cooler Spares Name</t>
  </si>
  <si>
    <t>Unit</t>
  </si>
  <si>
    <t>Rate/TK</t>
  </si>
  <si>
    <t>1/4 Copper Pipe (Per Fit)</t>
  </si>
  <si>
    <t>Feet</t>
  </si>
  <si>
    <t>10 W Fan Motor</t>
  </si>
  <si>
    <t>Pcs</t>
  </si>
  <si>
    <t>16 W Fan Motor</t>
  </si>
  <si>
    <t>2 Pin Plug (Per Unit)</t>
  </si>
  <si>
    <t>3 Pin Plug</t>
  </si>
  <si>
    <t>5 W Fan Motor</t>
  </si>
  <si>
    <t>Aluminum Joint</t>
  </si>
  <si>
    <t>Joint</t>
  </si>
  <si>
    <t>Axial Fan motor</t>
  </si>
  <si>
    <t>Box Fan</t>
  </si>
  <si>
    <t>Capacitor (372 L)</t>
  </si>
  <si>
    <t>Best Quality</t>
  </si>
  <si>
    <t>Capacitor (400 L)</t>
  </si>
  <si>
    <t>Capillary Tube (Per Ft)</t>
  </si>
  <si>
    <t>Chamber (120 L-820 L)</t>
  </si>
  <si>
    <t>Chamber Receiver</t>
  </si>
  <si>
    <t xml:space="preserve">Chamber Repair </t>
  </si>
  <si>
    <t>Charging valve</t>
  </si>
  <si>
    <t>Combine Board</t>
  </si>
  <si>
    <t>Compressor Oil</t>
  </si>
  <si>
    <t>Compressor Plate</t>
  </si>
  <si>
    <t>Condenser</t>
  </si>
  <si>
    <t>Denting</t>
  </si>
  <si>
    <t>Door Clamps</t>
  </si>
  <si>
    <t>Door Spring (820 L)</t>
  </si>
  <si>
    <t>Door Switch</t>
  </si>
  <si>
    <t>Door Washer</t>
  </si>
  <si>
    <t>Door Wheel (820 L)</t>
  </si>
  <si>
    <t>Fan Blade</t>
  </si>
  <si>
    <t>Flexible Wire (Per Yard)</t>
  </si>
  <si>
    <t>Yard</t>
  </si>
  <si>
    <t>Flexible Pipe (per Ft)</t>
  </si>
  <si>
    <t>Foam Spray (Per Unit)</t>
  </si>
  <si>
    <t>Gasket</t>
  </si>
  <si>
    <t>Insulation</t>
  </si>
  <si>
    <t>Net 3/4</t>
  </si>
  <si>
    <t>Set</t>
  </si>
  <si>
    <t xml:space="preserve"> ( Rodent Protect) </t>
  </si>
  <si>
    <t>LED Light 1 Feet</t>
  </si>
  <si>
    <t>1 Year Warranty</t>
  </si>
  <si>
    <t>LED Light 4 Feet</t>
  </si>
  <si>
    <t>LED Power Supply</t>
  </si>
  <si>
    <t>Light Holder</t>
  </si>
  <si>
    <t>Gasket Magnet (Per Ft)</t>
  </si>
  <si>
    <t>Painting (Per Feet)</t>
  </si>
  <si>
    <t>Relay / Overload</t>
  </si>
  <si>
    <t>Silicon Glue</t>
  </si>
  <si>
    <t>Strainer</t>
  </si>
  <si>
    <t>Thermostat</t>
  </si>
  <si>
    <t xml:space="preserve">Best Quality </t>
  </si>
  <si>
    <t>Water Pipe/ Drain Pipe</t>
  </si>
  <si>
    <t>Wheel</t>
  </si>
  <si>
    <t>Trip</t>
  </si>
  <si>
    <t>Actual</t>
  </si>
  <si>
    <t>Trans. Charge</t>
  </si>
  <si>
    <t>Workshop repair</t>
  </si>
  <si>
    <t>Trans. Charge (From TBL)</t>
  </si>
  <si>
    <t>DB Name</t>
  </si>
  <si>
    <t>Axial Fan motor_Repair</t>
  </si>
  <si>
    <t>Pull-out with NG Dismantle</t>
  </si>
  <si>
    <t>Event</t>
  </si>
  <si>
    <t>Deploy New</t>
  </si>
  <si>
    <t>Deploy Refurbished</t>
  </si>
  <si>
    <t>Deploy New with NG</t>
  </si>
  <si>
    <t>Deploy Refurbished with NG</t>
  </si>
  <si>
    <t>Deploy with OLD NG placement</t>
  </si>
  <si>
    <t>ReDeploy</t>
  </si>
  <si>
    <t>Only For Winding/Coil Repair</t>
  </si>
  <si>
    <t>Address</t>
  </si>
  <si>
    <t>Pepsi</t>
  </si>
  <si>
    <t xml:space="preserve"> 290 l</t>
  </si>
  <si>
    <t>Noman Enterprise</t>
  </si>
  <si>
    <t xml:space="preserve"> 372 l</t>
  </si>
  <si>
    <t>Mayer Dowa Store</t>
  </si>
  <si>
    <t>M Dew</t>
  </si>
  <si>
    <t>Babul Gen. Store</t>
  </si>
  <si>
    <t>Tularbag, Juri Point</t>
  </si>
  <si>
    <t>01911656873</t>
  </si>
  <si>
    <t>Dulal Enterprise</t>
  </si>
  <si>
    <t>Sadika Gen.Store</t>
  </si>
  <si>
    <t>Radio Kolony, Staff Quarter, Savar</t>
  </si>
  <si>
    <t>Abdullahpur, Keraniganj</t>
  </si>
  <si>
    <t>M/S Jafur Store</t>
  </si>
  <si>
    <t>Mirpur</t>
  </si>
  <si>
    <t>Azmi Enterprise</t>
  </si>
  <si>
    <t>Holi Mokka</t>
  </si>
  <si>
    <t>Mohakhali bus stand</t>
  </si>
  <si>
    <t>01712472235</t>
  </si>
  <si>
    <t>Iconic Sales &amp; Distribution</t>
  </si>
  <si>
    <t>Musliam Sweets Restaurant</t>
  </si>
  <si>
    <t>22 In Kafrul</t>
  </si>
  <si>
    <t>01917615467</t>
  </si>
  <si>
    <t>Sohag Enterprise</t>
  </si>
  <si>
    <t>Raj Vog</t>
  </si>
  <si>
    <t>Keraniganj</t>
  </si>
  <si>
    <t>01704638116</t>
  </si>
  <si>
    <t>Ikra Marketing</t>
  </si>
  <si>
    <t>7up</t>
  </si>
  <si>
    <t>Samiya Store</t>
  </si>
  <si>
    <t>Sona kanda road, Keraniganj</t>
  </si>
  <si>
    <t>01878596420</t>
  </si>
  <si>
    <t>Bhai Bhai Enterprise</t>
  </si>
  <si>
    <t>City Store</t>
  </si>
  <si>
    <t>Tajmohol road, Md.pur</t>
  </si>
  <si>
    <t>01850622730</t>
  </si>
  <si>
    <t>Lily Traders</t>
  </si>
  <si>
    <t>Vai Vai Verities Store</t>
  </si>
  <si>
    <t>Noyanogar Mosjid Market, Uttara</t>
  </si>
  <si>
    <t>01679248865</t>
  </si>
  <si>
    <t>Niagra Enterprise</t>
  </si>
  <si>
    <t>Sec-10, Uttara</t>
  </si>
  <si>
    <t xml:space="preserve"> 400 l</t>
  </si>
  <si>
    <t>Farjana Store</t>
  </si>
  <si>
    <t>Gulshan, Dhaka</t>
  </si>
  <si>
    <t>01706221863</t>
  </si>
  <si>
    <t>M/S Ma Enterprise</t>
  </si>
  <si>
    <t>Jalal Tea Store</t>
  </si>
  <si>
    <t>Bawnia Bazar, Uttara</t>
  </si>
  <si>
    <t>01722621795</t>
  </si>
  <si>
    <t>Dhali Distribution</t>
  </si>
  <si>
    <t>Rafat Tea Store</t>
  </si>
  <si>
    <t>Sec-7, uttara</t>
  </si>
  <si>
    <t>01731878865</t>
  </si>
  <si>
    <t>KM Enterprise</t>
  </si>
  <si>
    <t>Modian Traders</t>
  </si>
  <si>
    <t>Boliyapur, savar</t>
  </si>
  <si>
    <t>01922909080</t>
  </si>
  <si>
    <t>Ayman Enterprise</t>
  </si>
  <si>
    <t>Kusum Verities Store</t>
  </si>
  <si>
    <t>Hazaribag</t>
  </si>
  <si>
    <t>01700678640</t>
  </si>
  <si>
    <t>J &amp; J Enterprise</t>
  </si>
  <si>
    <t>Howlader Store</t>
  </si>
  <si>
    <t>Pukur par,Ashulia</t>
  </si>
  <si>
    <t>01675174999</t>
  </si>
  <si>
    <t>SRM Logistics</t>
  </si>
  <si>
    <t>Marufa Store</t>
  </si>
  <si>
    <t>018682247740</t>
  </si>
  <si>
    <t>shakertek adabor..mohammadpur</t>
  </si>
  <si>
    <t>01939565310</t>
  </si>
  <si>
    <t>Rakib Enterprise</t>
  </si>
  <si>
    <t>Ruja Store</t>
  </si>
  <si>
    <t>Malik kanda, Dohar</t>
  </si>
  <si>
    <t>01716174186</t>
  </si>
  <si>
    <t>Utshob International</t>
  </si>
  <si>
    <t>Kamrangirchar</t>
  </si>
  <si>
    <t>M/S Sayed Gen. Store</t>
  </si>
  <si>
    <t>Akhi Store</t>
  </si>
  <si>
    <t>Kuturia... Bottola, Savar</t>
  </si>
  <si>
    <t>01972471465</t>
  </si>
  <si>
    <t>Salma Enterprise</t>
  </si>
  <si>
    <t>Manik Gen. Store</t>
  </si>
  <si>
    <t>Adabor Bazar, Md.pur</t>
  </si>
  <si>
    <t>01818701102</t>
  </si>
  <si>
    <t>Vai Bon Store</t>
  </si>
  <si>
    <t>Mohakhli</t>
  </si>
  <si>
    <t>01829105257</t>
  </si>
  <si>
    <t>Moshiur Gen. Store</t>
  </si>
  <si>
    <t>Shoshan Ghat, Sayed Nagar</t>
  </si>
  <si>
    <t>01914671156</t>
  </si>
  <si>
    <t>BH Trading</t>
  </si>
  <si>
    <t>Shihab Store</t>
  </si>
  <si>
    <t>Sec-13, Uttara</t>
  </si>
  <si>
    <t>01944619713</t>
  </si>
  <si>
    <t>Samiha &amp; Maiyesha Store</t>
  </si>
  <si>
    <t>Sec-11, Road-10, Uttara</t>
  </si>
  <si>
    <t>01674949180</t>
  </si>
  <si>
    <t>Hasan &amp; Hasan Store/Lalbag Biriyani</t>
  </si>
  <si>
    <t>Hazaribag Bazar</t>
  </si>
  <si>
    <t>01617044550</t>
  </si>
  <si>
    <t>Al Amin Store</t>
  </si>
  <si>
    <t>Shaheed Nagar, Lalbag</t>
  </si>
  <si>
    <t>01966442332</t>
  </si>
  <si>
    <t>Food Safari</t>
  </si>
  <si>
    <t>Level-8, Block-C, Bashundhara city</t>
  </si>
  <si>
    <t>01732342380</t>
  </si>
  <si>
    <t>Smart Enterprise</t>
  </si>
  <si>
    <t>Monjur Elahi</t>
  </si>
  <si>
    <t>Natun Rasta, Dhanmondi</t>
  </si>
  <si>
    <t>01714774482</t>
  </si>
  <si>
    <t>SNM Trading</t>
  </si>
  <si>
    <t>Allah'r Dan Biriyani</t>
  </si>
  <si>
    <t>Ciriya khana road, Mirpur</t>
  </si>
  <si>
    <t>01971115185</t>
  </si>
  <si>
    <t>Cresent Corporation</t>
  </si>
  <si>
    <t>Ma Babar Dowa Hotel,  2pcs Cooler</t>
  </si>
  <si>
    <t>01726678549</t>
  </si>
  <si>
    <t>Islamil Store</t>
  </si>
  <si>
    <t>Nakhalpara, Tejgaon</t>
  </si>
  <si>
    <t>01774509282</t>
  </si>
  <si>
    <t>Shariatpur-1</t>
  </si>
  <si>
    <t>Sohag Store</t>
  </si>
  <si>
    <t>01817112857</t>
  </si>
  <si>
    <t>Shikder Super Shop</t>
  </si>
  <si>
    <t>Mohammadpur</t>
  </si>
  <si>
    <t>01787712112</t>
  </si>
  <si>
    <t>Shamim Enterprise</t>
  </si>
  <si>
    <t>Rajuk Canteen, 2pcs Cooler</t>
  </si>
  <si>
    <t>Sec-6, Road-13, Uttara</t>
  </si>
  <si>
    <t>01853494077</t>
  </si>
  <si>
    <t>Key Accounts</t>
  </si>
  <si>
    <t>Golf Club,  2pcs Cooler</t>
  </si>
  <si>
    <t>Kurmitola, Golf Club,  2pcs Cooler</t>
  </si>
  <si>
    <t>01963251326</t>
  </si>
  <si>
    <t>Badsha Store</t>
  </si>
  <si>
    <t>Kowalipara, Dhamrai</t>
  </si>
  <si>
    <t>01915710267</t>
  </si>
  <si>
    <t>Sadia Enterprise</t>
  </si>
  <si>
    <t>Hamid Dept. Store</t>
  </si>
  <si>
    <t>81, kakrail</t>
  </si>
  <si>
    <t>01797590390</t>
  </si>
  <si>
    <t>Moon Trade International</t>
  </si>
  <si>
    <t>Family Super Shop</t>
  </si>
  <si>
    <t>137/2 Rayer Bazar</t>
  </si>
  <si>
    <t>01705008776</t>
  </si>
  <si>
    <t>Spyci Masala</t>
  </si>
  <si>
    <t>Bashundhara city</t>
  </si>
  <si>
    <t>01911355398</t>
  </si>
  <si>
    <t>Sara Food</t>
  </si>
  <si>
    <t>Motijheel</t>
  </si>
  <si>
    <t>01882291239</t>
  </si>
  <si>
    <t>Akaba Enterprise</t>
  </si>
  <si>
    <t>Rupa Confectionary</t>
  </si>
  <si>
    <t>Nowabganj</t>
  </si>
  <si>
    <t>01819166698</t>
  </si>
  <si>
    <t>M/S Orin Talha</t>
  </si>
  <si>
    <t>Allah Wala</t>
  </si>
  <si>
    <t>444 East Nakhalpara</t>
  </si>
  <si>
    <t>01568992011</t>
  </si>
  <si>
    <t>Ikra Enterprise</t>
  </si>
  <si>
    <t>Popeyes Restaurant  Coffee &amp; Fast Food</t>
  </si>
  <si>
    <t>Sec-17, BGMEA, Uttara</t>
  </si>
  <si>
    <t>0163118274</t>
  </si>
  <si>
    <t>TIDBITS</t>
  </si>
  <si>
    <t>Muslim Restaurant
2 Pcs Cooler</t>
  </si>
  <si>
    <t>Goribe Newaz Avenue, Uttara</t>
  </si>
  <si>
    <t>01788635400</t>
  </si>
  <si>
    <t>Islam Store</t>
  </si>
  <si>
    <t>01840190902</t>
  </si>
  <si>
    <t>Bar Bar B Q, 2pcs Cooler</t>
  </si>
  <si>
    <t>H-36, Road-27, Dhanmondi</t>
  </si>
  <si>
    <t>01717429209</t>
  </si>
  <si>
    <t xml:space="preserve">Taj Mohol
Need Check Rajib Khata </t>
  </si>
  <si>
    <t>Banani</t>
  </si>
  <si>
    <t>01719338168</t>
  </si>
  <si>
    <t xml:space="preserve"> 1000 l dd</t>
  </si>
  <si>
    <t>Mofiz Store</t>
  </si>
  <si>
    <t>Korom Alir Mor, Dohar</t>
  </si>
  <si>
    <t>01924096593</t>
  </si>
  <si>
    <t>Jononi Store</t>
  </si>
  <si>
    <t>Paltola, Dohar</t>
  </si>
  <si>
    <t>01916709145</t>
  </si>
  <si>
    <t>One Food</t>
  </si>
  <si>
    <t>Cherag ali, Tong, Gazipur</t>
  </si>
  <si>
    <t>01741656629</t>
  </si>
  <si>
    <t>Humayon Kabir Traders</t>
  </si>
  <si>
    <t>Sec-10, Road-1, Uttara</t>
  </si>
  <si>
    <t>01832727726</t>
  </si>
  <si>
    <t>Bismillah Hotel &amp; Restaurant</t>
  </si>
  <si>
    <t>Fulbaria road, Turag</t>
  </si>
  <si>
    <t>01724250767</t>
  </si>
  <si>
    <t>Mile Niem Deile Nides</t>
  </si>
  <si>
    <t>Ranavola, Siraj Market, Uttara</t>
  </si>
  <si>
    <t>01852135290</t>
  </si>
  <si>
    <t>Juraida Gen. Store</t>
  </si>
  <si>
    <t>Amtola, Savar</t>
  </si>
  <si>
    <t>01915579284</t>
  </si>
  <si>
    <t>Bismillah Store</t>
  </si>
  <si>
    <t>Mirpur-10</t>
  </si>
  <si>
    <t>01727605548</t>
  </si>
  <si>
    <t>New Eva Enterprise</t>
  </si>
  <si>
    <t>Ramjan Store</t>
  </si>
  <si>
    <t>01840704981</t>
  </si>
  <si>
    <t>Lamiya Store</t>
  </si>
  <si>
    <t>Dhamrai</t>
  </si>
  <si>
    <t>01733561223</t>
  </si>
  <si>
    <t>Saifan Store</t>
  </si>
  <si>
    <t>01762920901</t>
  </si>
  <si>
    <t>01719718252</t>
  </si>
  <si>
    <t>Lokman Store</t>
  </si>
  <si>
    <t>Molla Market, Ashulia</t>
  </si>
  <si>
    <t>01752758426</t>
  </si>
  <si>
    <t>Salma Distribution Park</t>
  </si>
  <si>
    <t>Ma Store</t>
  </si>
  <si>
    <t>Savar, kolony School</t>
  </si>
  <si>
    <t>01821734710</t>
  </si>
  <si>
    <t>Kacchi Vai</t>
  </si>
  <si>
    <t>Sat Mosjid road, dhanmondi</t>
  </si>
  <si>
    <t>01924324343</t>
  </si>
  <si>
    <t>Motaleb Store</t>
  </si>
  <si>
    <t>01405895260</t>
  </si>
  <si>
    <t>Saiful Enterprise</t>
  </si>
  <si>
    <t>Kafrul</t>
  </si>
  <si>
    <t>Jashim Store</t>
  </si>
  <si>
    <t>Singair Manikganj</t>
  </si>
  <si>
    <t>01316206492</t>
  </si>
  <si>
    <t>Liton Enterprise</t>
  </si>
  <si>
    <t>Muslim  Sweets</t>
  </si>
  <si>
    <t>Mirpur-1</t>
  </si>
  <si>
    <t>01768270382</t>
  </si>
  <si>
    <t>Bijoy -71</t>
  </si>
  <si>
    <t>Bijoy Hall, Chawkbazar</t>
  </si>
  <si>
    <t>01912881854</t>
  </si>
  <si>
    <t>Raiyan Trade International</t>
  </si>
  <si>
    <t>Khana Cha</t>
  </si>
  <si>
    <t>Nobabganj</t>
  </si>
  <si>
    <t>01813132519</t>
  </si>
  <si>
    <t>llma Enterprise</t>
  </si>
  <si>
    <t>Ripon Store</t>
  </si>
  <si>
    <t>Kha para, Tongi</t>
  </si>
  <si>
    <t>01943337950</t>
  </si>
  <si>
    <t>Tarif Enterprise</t>
  </si>
  <si>
    <t>Sharif Uddin road, Tongi</t>
  </si>
  <si>
    <t>01816946251</t>
  </si>
  <si>
    <t xml:space="preserve">Olympia 
fast food </t>
  </si>
  <si>
    <t>55 patoyatoli, Islampur, Kotwali</t>
  </si>
  <si>
    <t>0174896874</t>
  </si>
  <si>
    <t>JB Trade International</t>
  </si>
  <si>
    <t>Khacchi Khadok</t>
  </si>
  <si>
    <t>01302938227</t>
  </si>
  <si>
    <t>Robin Gen. Store</t>
  </si>
  <si>
    <t>43nongword, Gazipur</t>
  </si>
  <si>
    <t>01985464301</t>
  </si>
  <si>
    <t>Gazi Arshan Corporation</t>
  </si>
  <si>
    <t>Hotel Sreegal</t>
  </si>
  <si>
    <t>116 Kalvart Road, Motijheel</t>
  </si>
  <si>
    <t xml:space="preserve">01725051576  </t>
  </si>
  <si>
    <t>Moni Store</t>
  </si>
  <si>
    <t>01718737237</t>
  </si>
  <si>
    <t>Chawkbazar</t>
  </si>
  <si>
    <t>Tahala Restaurant</t>
  </si>
  <si>
    <t xml:space="preserve">DOHS </t>
  </si>
  <si>
    <t>01675740772</t>
  </si>
  <si>
    <t>Shariatpur Telecom</t>
  </si>
  <si>
    <t>Road-14, Sec-14, uttara</t>
  </si>
  <si>
    <t>01711372883</t>
  </si>
  <si>
    <t>Nabil Gen. Store</t>
  </si>
  <si>
    <t>Mayer Dowa Verities Store</t>
  </si>
  <si>
    <t>Bosila Uddan Md.pur</t>
  </si>
  <si>
    <t>01942654278</t>
  </si>
  <si>
    <t>AM Enterprise</t>
  </si>
  <si>
    <t xml:space="preserve">VIP </t>
  </si>
  <si>
    <t>Tejkunipara, Tejgaon</t>
  </si>
  <si>
    <t>01715700681</t>
  </si>
  <si>
    <t>Rashed Hall</t>
  </si>
  <si>
    <t>Rashid Hall Buet</t>
  </si>
  <si>
    <t>01827916211</t>
  </si>
  <si>
    <t>Garden pizza Kabab</t>
  </si>
  <si>
    <t>01711934960</t>
  </si>
  <si>
    <t>Nasir Gen. Store</t>
  </si>
  <si>
    <t>Zigatola, Dhanomondi</t>
  </si>
  <si>
    <t>01634776676</t>
  </si>
  <si>
    <t>Rocky Tea Store</t>
  </si>
  <si>
    <t>Bangla Motor</t>
  </si>
  <si>
    <t>01934840140</t>
  </si>
  <si>
    <t>Tamanna Trading Corporation</t>
  </si>
  <si>
    <t>Shariatpur-2</t>
  </si>
  <si>
    <t>M dew</t>
  </si>
  <si>
    <t>Daily Dept. Store</t>
  </si>
  <si>
    <t>Raja Bazar, Tejgon</t>
  </si>
  <si>
    <t>01409566937</t>
  </si>
  <si>
    <t>Annana Gen. Store</t>
  </si>
  <si>
    <t>West Matikata, Dhaka Cantonment</t>
  </si>
  <si>
    <t>01841649235</t>
  </si>
  <si>
    <t>Ishak Store</t>
  </si>
  <si>
    <t>Eid Gha road, Savar</t>
  </si>
  <si>
    <t>Moniya Enterprise</t>
  </si>
  <si>
    <t xml:space="preserve">Tabiya varieties ting tong </t>
  </si>
  <si>
    <t>Taj mohol road, Md.pur</t>
  </si>
  <si>
    <t>01317508741</t>
  </si>
  <si>
    <t>Nafiza Fast Food</t>
  </si>
  <si>
    <t>Agargaon</t>
  </si>
  <si>
    <t>01712193984</t>
  </si>
  <si>
    <t>Mohiuddin Enterprise</t>
  </si>
  <si>
    <t>Mini Hotel</t>
  </si>
  <si>
    <t>Senpara I Hospital, Mirpur-10</t>
  </si>
  <si>
    <t>01790061913</t>
  </si>
  <si>
    <t>Star King &amp; Bekari</t>
  </si>
  <si>
    <t>Dhanmondi-2</t>
  </si>
  <si>
    <t>01823664444</t>
  </si>
  <si>
    <t>Vai vai Store</t>
  </si>
  <si>
    <t>Bongho Market, Lalbag</t>
  </si>
  <si>
    <t>01857558431</t>
  </si>
  <si>
    <t xml:space="preserve"> 285 l</t>
  </si>
  <si>
    <t>Mislum para Shop</t>
  </si>
  <si>
    <t>Gawar Bazar, Dokkhin khan</t>
  </si>
  <si>
    <t>01944005582</t>
  </si>
  <si>
    <t>BNS Sales &amp; Distribution</t>
  </si>
  <si>
    <t>Ma Jononi Store</t>
  </si>
  <si>
    <t>Hashem plaza, Hazi super Market, Gazipur</t>
  </si>
  <si>
    <t>0150968099</t>
  </si>
  <si>
    <t>01816813369</t>
  </si>
  <si>
    <t>Ghoroa Hotel
Need 60ft Register</t>
  </si>
  <si>
    <t>7/C Motijheel</t>
  </si>
  <si>
    <t>01710698863</t>
  </si>
  <si>
    <t>Ridi Traders</t>
  </si>
  <si>
    <t xml:space="preserve">Sulov rokomari </t>
  </si>
  <si>
    <t>Thana road, Dhamrai</t>
  </si>
  <si>
    <t>01978344361</t>
  </si>
  <si>
    <t>Al Bakara Enterprise</t>
  </si>
  <si>
    <t>Dipu Store</t>
  </si>
  <si>
    <t>01923955163</t>
  </si>
  <si>
    <t>Coffee Cooker</t>
  </si>
  <si>
    <t>Kazi Nazrul Islam Avenue, Tejgon</t>
  </si>
  <si>
    <t>01815411060</t>
  </si>
  <si>
    <t>New Waya Super Shop</t>
  </si>
  <si>
    <t>BNP Bazar</t>
  </si>
  <si>
    <t>01710344655</t>
  </si>
  <si>
    <t>Bangladesh Medical College</t>
  </si>
  <si>
    <t>H-34/A, road-14/A, Dhanmondi</t>
  </si>
  <si>
    <t>01767262422</t>
  </si>
  <si>
    <t>Al Shafine Restaurant</t>
  </si>
  <si>
    <t>Karwan Bazar</t>
  </si>
  <si>
    <t>01688383204</t>
  </si>
  <si>
    <t>Kivahan</t>
  </si>
  <si>
    <t>Gulshan-01</t>
  </si>
  <si>
    <t>01303223686</t>
  </si>
  <si>
    <t>Elish Boj</t>
  </si>
  <si>
    <t>Mawa Ghat, Munshiganj</t>
  </si>
  <si>
    <t>01746652237</t>
  </si>
  <si>
    <t>Anabia Enterprise</t>
  </si>
  <si>
    <t>Maye Dowa Tea Store</t>
  </si>
  <si>
    <t>Shajahanpur Bus Stand, Gulistan</t>
  </si>
  <si>
    <t>01720232739</t>
  </si>
  <si>
    <t>Ma Enterprise</t>
  </si>
  <si>
    <t>Ibrahim Store</t>
  </si>
  <si>
    <t xml:space="preserve">DOHS Shopping  Complex </t>
  </si>
  <si>
    <t>01918873125</t>
  </si>
  <si>
    <t>Sonar Bangla Hotel</t>
  </si>
  <si>
    <t>0173432567</t>
  </si>
  <si>
    <t>Haque Hotel</t>
  </si>
  <si>
    <t>Shanti Nagar, Baily Road, Ramna</t>
  </si>
  <si>
    <t>01923534453</t>
  </si>
  <si>
    <t>Desh Cateen</t>
  </si>
  <si>
    <t>29 tonugonj lan kattherpull, Sutrapur</t>
  </si>
  <si>
    <t>01844863915</t>
  </si>
  <si>
    <t>Manha Enterprise</t>
  </si>
  <si>
    <t>Hasan Omor Gen. store</t>
  </si>
  <si>
    <t>01941170024</t>
  </si>
  <si>
    <t>Golden Mini Store</t>
  </si>
  <si>
    <t>69/0 TMC Vobhan, Dhanmondi</t>
  </si>
  <si>
    <t>01710913022</t>
  </si>
  <si>
    <t>Dental Café,  2pcs Cooler</t>
  </si>
  <si>
    <t>Mirpur-25</t>
  </si>
  <si>
    <t>01932590656</t>
  </si>
  <si>
    <t>Firoz Store-2</t>
  </si>
  <si>
    <t>01918202318</t>
  </si>
  <si>
    <t>Al Manee Gen. Store</t>
  </si>
  <si>
    <t>Norda School, Dokkhin kahn, Uttara</t>
  </si>
  <si>
    <t>01746351344</t>
  </si>
  <si>
    <t>Vai Vai Store Selim</t>
  </si>
  <si>
    <t>katgara chowrast, Ashulia</t>
  </si>
  <si>
    <t>01799770284</t>
  </si>
  <si>
    <t xml:space="preserve"> SRM Logistics</t>
  </si>
  <si>
    <t>Rafisa Store</t>
  </si>
  <si>
    <t>Amin Bazar, Hemayetpur</t>
  </si>
  <si>
    <t>01759545517</t>
  </si>
  <si>
    <t>Boishaki Super Shop</t>
  </si>
  <si>
    <t>Board Bazar main road, Gazipur</t>
  </si>
  <si>
    <t>01993905038</t>
  </si>
  <si>
    <t>Shahida Enterprise</t>
  </si>
  <si>
    <t>Rozi Canteen</t>
  </si>
  <si>
    <t>Indira road, Tejgaon</t>
  </si>
  <si>
    <t>01835197216</t>
  </si>
  <si>
    <t>Red Chili</t>
  </si>
  <si>
    <t>H-41, Sec-13, Uttara</t>
  </si>
  <si>
    <t>01327884404</t>
  </si>
  <si>
    <t>Jadu Bangla Restaurant</t>
  </si>
  <si>
    <t>Road-4, Gulshan</t>
  </si>
  <si>
    <t>01314761487</t>
  </si>
  <si>
    <t>Barishal Hotel</t>
  </si>
  <si>
    <t>Thana road, Savar</t>
  </si>
  <si>
    <t>01915232823</t>
  </si>
  <si>
    <t>Sultan Tea Store</t>
  </si>
  <si>
    <t>Hashem Khan road, Mohammadpur</t>
  </si>
  <si>
    <t>01999977116</t>
  </si>
  <si>
    <t>Masud Confectionary</t>
  </si>
  <si>
    <t>01817509158</t>
  </si>
  <si>
    <t>Kormochari Canteen</t>
  </si>
  <si>
    <t>Buet, Shahabag</t>
  </si>
  <si>
    <t>01878923420</t>
  </si>
  <si>
    <t>Diganta kabab</t>
  </si>
  <si>
    <t>Thana road, savar</t>
  </si>
  <si>
    <t>01790322333</t>
  </si>
  <si>
    <t>Chap Ghor</t>
  </si>
  <si>
    <t>Sec-3, Uttara</t>
  </si>
  <si>
    <t>01300574297</t>
  </si>
  <si>
    <t>Tamim Tea Store</t>
  </si>
  <si>
    <t>Islambag, Eid Gha Mat</t>
  </si>
  <si>
    <t>01788859830</t>
  </si>
  <si>
    <t xml:space="preserve">Wifi Distribution Ltd. </t>
  </si>
  <si>
    <t>Shikder School Canteen</t>
  </si>
  <si>
    <t>01714684542</t>
  </si>
  <si>
    <t>Khabar Hotel</t>
  </si>
  <si>
    <t>Mazar road, Aziz mollah, Md.pur</t>
  </si>
  <si>
    <t>01648649671</t>
  </si>
  <si>
    <t>Commerce College road, Mirpur</t>
  </si>
  <si>
    <t>Bappy Food</t>
  </si>
  <si>
    <t>01766884351</t>
  </si>
  <si>
    <t>Mukter Store</t>
  </si>
  <si>
    <t>Jahangir nagar, Savar</t>
  </si>
  <si>
    <t>01986685686</t>
  </si>
  <si>
    <t>Allah'r Dan Hotel</t>
  </si>
  <si>
    <t>01706992413</t>
  </si>
  <si>
    <t>Liton Tea 
Store</t>
  </si>
  <si>
    <t>Mazar road,  Hasnabad, Keraniganj</t>
  </si>
  <si>
    <t>01736984690</t>
  </si>
  <si>
    <t>Jamai bow Store</t>
  </si>
  <si>
    <t>Tegria Highway, Keraniganj</t>
  </si>
  <si>
    <t>01818279825</t>
  </si>
  <si>
    <t>Sohag Hotel</t>
  </si>
  <si>
    <t xml:space="preserve">Kakrail Pawnia road, </t>
  </si>
  <si>
    <t>01718095801</t>
  </si>
  <si>
    <t>MH Enterprise</t>
  </si>
  <si>
    <t>Good Luck Enterprise</t>
  </si>
  <si>
    <t>Tongi, Gazipur</t>
  </si>
  <si>
    <t>01404680576</t>
  </si>
  <si>
    <t>M/S Arif Traders</t>
  </si>
  <si>
    <t>Vai bon Store</t>
  </si>
  <si>
    <t>Gacha fokir market,boro bari, Gazipur</t>
  </si>
  <si>
    <t>01943135892</t>
  </si>
  <si>
    <t>Asraf Store</t>
  </si>
  <si>
    <t>Jeneva Camp, Md.pur</t>
  </si>
  <si>
    <t>01741489829</t>
  </si>
  <si>
    <t>Sultan Dine</t>
  </si>
  <si>
    <t xml:space="preserve">Zigaotala </t>
  </si>
  <si>
    <t>01580565202</t>
  </si>
  <si>
    <t>Shohidul Store</t>
  </si>
  <si>
    <t>Aga  sadek road, Bongshal</t>
  </si>
  <si>
    <t>01710260018</t>
  </si>
  <si>
    <t>Ahamadi Corporantion</t>
  </si>
  <si>
    <t>Badshahi Kabab</t>
  </si>
  <si>
    <t>Kazi Alauddin road, Bongshal</t>
  </si>
  <si>
    <t>01775449977</t>
  </si>
  <si>
    <t>Radio Colony, Savar</t>
  </si>
  <si>
    <t>017188077280</t>
  </si>
  <si>
    <t>RKS Dept.</t>
  </si>
  <si>
    <t>Monipur, Mirpur</t>
  </si>
  <si>
    <t>01758902873</t>
  </si>
  <si>
    <t>Muslim Kabab-2</t>
  </si>
  <si>
    <t>BRTA Canteen</t>
  </si>
  <si>
    <t>Senpara parbota, Mirpur-14</t>
  </si>
  <si>
    <t>01953586944</t>
  </si>
  <si>
    <t>Jui Gen. Store</t>
  </si>
  <si>
    <t>Konabari, Gazipur</t>
  </si>
  <si>
    <t>01409733102</t>
  </si>
  <si>
    <t>New Rakib Enterprise-2</t>
  </si>
  <si>
    <t>Niribili Hotel</t>
  </si>
  <si>
    <t>New Elephent road,</t>
  </si>
  <si>
    <t>01915953057</t>
  </si>
  <si>
    <t>Sujon Dhaka Biriyani House</t>
  </si>
  <si>
    <t>Sec-9, Uttara</t>
  </si>
  <si>
    <t>01896118152</t>
  </si>
  <si>
    <t>Jarif Sweets Bekari</t>
  </si>
  <si>
    <t>Genda, Savar</t>
  </si>
  <si>
    <t>01725628312</t>
  </si>
  <si>
    <t>Aslam Store</t>
  </si>
  <si>
    <t>Kalachadpur, Khan bari mosjid</t>
  </si>
  <si>
    <t>01712177299</t>
  </si>
  <si>
    <t>Titas Enterprise</t>
  </si>
  <si>
    <t>Gazi Gen. Store</t>
  </si>
  <si>
    <t>Pukur par, Bangla Motor</t>
  </si>
  <si>
    <t>01811787325</t>
  </si>
  <si>
    <t>Ma Babar Dowa Gen. Store</t>
  </si>
  <si>
    <t>Kazi Bari mor, Mirpur</t>
  </si>
  <si>
    <t>01626221214</t>
  </si>
  <si>
    <t>Mokka Verities Store</t>
  </si>
  <si>
    <t>Chapra Mosjid, lalbag</t>
  </si>
  <si>
    <t>01824556943</t>
  </si>
  <si>
    <t>Ruchi Gen. Store</t>
  </si>
  <si>
    <t>01712506274</t>
  </si>
  <si>
    <t>Koi Pabda Restora</t>
  </si>
  <si>
    <t>01719805740</t>
  </si>
  <si>
    <t>Patowari Gen. Store</t>
  </si>
  <si>
    <t>Manikdi School road, Pallabi</t>
  </si>
  <si>
    <t>0197690517</t>
  </si>
  <si>
    <t>Eva Engineers</t>
  </si>
  <si>
    <t>Mugol Kabab House</t>
  </si>
  <si>
    <t>Jonaki Sinema, Noya paltan</t>
  </si>
  <si>
    <t>01841812263</t>
  </si>
  <si>
    <t>Chowdhury Super Shop</t>
  </si>
  <si>
    <t>H-25, Shahibag, Mirpur-12</t>
  </si>
  <si>
    <t>01311081200</t>
  </si>
  <si>
    <t>Truck Stand, Tejgaon</t>
  </si>
  <si>
    <t>Iqbal Store</t>
  </si>
  <si>
    <t>Baribad, Mirpur-1</t>
  </si>
  <si>
    <t>01710955302</t>
  </si>
  <si>
    <t>Mollah Store</t>
  </si>
  <si>
    <t>Mohakhali School road,</t>
  </si>
  <si>
    <t>01911665138</t>
  </si>
  <si>
    <t>Monir Store</t>
  </si>
  <si>
    <t>01711323526</t>
  </si>
  <si>
    <t>Emon Tea Store</t>
  </si>
  <si>
    <t>Tenari Mor, Hazaribag</t>
  </si>
  <si>
    <t>01308669189</t>
  </si>
  <si>
    <t>Gram Bangla Vorta Vat,  2pcs Cooler</t>
  </si>
  <si>
    <t>Stand Housing, Mirpur</t>
  </si>
  <si>
    <t>01956930983</t>
  </si>
  <si>
    <t>Chilise Restaurant</t>
  </si>
  <si>
    <t>Ring road, Md.pur</t>
  </si>
  <si>
    <t>01647732528</t>
  </si>
  <si>
    <t>Green Bangla Food</t>
  </si>
  <si>
    <t>Road-20, Gulshan</t>
  </si>
  <si>
    <t>01741918797</t>
  </si>
  <si>
    <t>New Plaza Hotel</t>
  </si>
  <si>
    <t>Road-33, H-45, Gulshan-2</t>
  </si>
  <si>
    <t>01837736900</t>
  </si>
  <si>
    <t>Burling Bekary</t>
  </si>
  <si>
    <t>Nuru Store</t>
  </si>
  <si>
    <t>Beribad police box, Lalbag</t>
  </si>
  <si>
    <t>01946884998</t>
  </si>
  <si>
    <t>Hoqye Bekary &amp; Sweets</t>
  </si>
  <si>
    <t xml:space="preserve">Sec-12, Uttara </t>
  </si>
  <si>
    <t>01818702590</t>
  </si>
  <si>
    <t>Chattaloa Store</t>
  </si>
  <si>
    <t>Gudaraghat, Mirpur-12</t>
  </si>
  <si>
    <t>Al Mahbub Hotel</t>
  </si>
  <si>
    <t>01844653219</t>
  </si>
  <si>
    <t xml:space="preserve"> 240 l</t>
  </si>
  <si>
    <t>Hafsa Dept. Store</t>
  </si>
  <si>
    <t>Bysteki, Mirpur-13</t>
  </si>
  <si>
    <t>01988604060</t>
  </si>
  <si>
    <t>Soobuz Store</t>
  </si>
  <si>
    <t>Goir Bus Stand, Manikganj</t>
  </si>
  <si>
    <t>01634385028</t>
  </si>
  <si>
    <t>Nuru Member bari, Kamrangirchar</t>
  </si>
  <si>
    <t>01873076706</t>
  </si>
  <si>
    <t>Bristy Gen. Store</t>
  </si>
  <si>
    <t>19/54 Rupnagor</t>
  </si>
  <si>
    <t>01841718111</t>
  </si>
  <si>
    <t>Daily Bazar</t>
  </si>
  <si>
    <t>Kalka Bazar, Sutrapur</t>
  </si>
  <si>
    <t>01924724116</t>
  </si>
  <si>
    <t>Banglar shad hotel</t>
  </si>
  <si>
    <t>Bus Stand, Savar</t>
  </si>
  <si>
    <t>01787781543</t>
  </si>
  <si>
    <t>Bismillah Verities Store-01</t>
  </si>
  <si>
    <t>Munsur bag, Chowrasta, kamrangirchar</t>
  </si>
  <si>
    <t>01817083077</t>
  </si>
  <si>
    <t>Vai Vai Tea Store</t>
  </si>
  <si>
    <t>Johura Market, uttara</t>
  </si>
  <si>
    <t>01843633694</t>
  </si>
  <si>
    <t>The White Hall Buffet &amp; Restaurant</t>
  </si>
  <si>
    <t>8th Floor, Paradise Tower, Uttara</t>
  </si>
  <si>
    <t>01796587122</t>
  </si>
  <si>
    <t xml:space="preserve">Hotel Sonar Bangla </t>
  </si>
  <si>
    <t>01832063177</t>
  </si>
  <si>
    <t>Bhojon Bilash, 2pcs Cooler</t>
  </si>
  <si>
    <t>Ati Bazar, Keraniganj</t>
  </si>
  <si>
    <t>01867744219</t>
  </si>
  <si>
    <t>Bismilah Gen. Store</t>
  </si>
  <si>
    <t>Sompa Market, Adabor</t>
  </si>
  <si>
    <t>01633318302</t>
  </si>
  <si>
    <t>Sayed Store</t>
  </si>
  <si>
    <t>016121311719</t>
  </si>
  <si>
    <t>Hazi Hotel</t>
  </si>
  <si>
    <t>252 West Nakhalpara</t>
  </si>
  <si>
    <t>01755940178</t>
  </si>
  <si>
    <t>Orang Store</t>
  </si>
  <si>
    <t>Pourosova Gate, Tongi, Gazipur</t>
  </si>
  <si>
    <t>01842038412</t>
  </si>
  <si>
    <t>Arif Store</t>
  </si>
  <si>
    <t>Kosura, Dhamrai</t>
  </si>
  <si>
    <t>01772129106</t>
  </si>
  <si>
    <t>Shaha Store</t>
  </si>
  <si>
    <t>Kusura, Dhamrai</t>
  </si>
  <si>
    <t>01643245755</t>
  </si>
  <si>
    <t>Karim  Store</t>
  </si>
  <si>
    <t>Sagupta, Manikganj</t>
  </si>
  <si>
    <t>01726132801</t>
  </si>
  <si>
    <t>Mama Hotel</t>
  </si>
  <si>
    <t>01873240752</t>
  </si>
  <si>
    <t xml:space="preserve">DRMC Canteen
3 Pcs Cooler </t>
  </si>
  <si>
    <t>College gate, Md.pur</t>
  </si>
  <si>
    <t>01886835083</t>
  </si>
  <si>
    <t>Bosir Telecom</t>
  </si>
  <si>
    <t>Uttara</t>
  </si>
  <si>
    <t>01911278496</t>
  </si>
  <si>
    <t>KT Enterprise</t>
  </si>
  <si>
    <t>Takiya Food</t>
  </si>
  <si>
    <t>Azimpur, Uttara</t>
  </si>
  <si>
    <t>01935212600</t>
  </si>
  <si>
    <t xml:space="preserve">Santa Store </t>
  </si>
  <si>
    <t>Dulivita Bazar, Dhamrai</t>
  </si>
  <si>
    <t>01872396734</t>
  </si>
  <si>
    <t>Café Price Restaurant</t>
  </si>
  <si>
    <t>Pallabi, Mirpur</t>
  </si>
  <si>
    <t>01674002818</t>
  </si>
  <si>
    <t>Delicious Cake &amp; Café</t>
  </si>
  <si>
    <t>Nannu Market, Pallabi, Mirpur</t>
  </si>
  <si>
    <t>01892342968</t>
  </si>
  <si>
    <t>Daily Fresh Restaurant, 2pcs cooler</t>
  </si>
  <si>
    <t>18/A Kalabagan</t>
  </si>
  <si>
    <t>01628341384</t>
  </si>
  <si>
    <t>Junaki Store</t>
  </si>
  <si>
    <t>mirpur -12,block-d,road-29, house -50</t>
  </si>
  <si>
    <t>01711951869</t>
  </si>
  <si>
    <t>Café Ali -2</t>
  </si>
  <si>
    <t>45 Railgate, Agargaon</t>
  </si>
  <si>
    <t>01925509758</t>
  </si>
  <si>
    <t>Hridoy Verities Store</t>
  </si>
  <si>
    <t>Dokkhin khan, Uttara</t>
  </si>
  <si>
    <t>01843746886</t>
  </si>
  <si>
    <t>Moyna Hotel</t>
  </si>
  <si>
    <t>Krishi University, Mirpur</t>
  </si>
  <si>
    <t>01774971428</t>
  </si>
  <si>
    <t>Zahanara stor &amp; book H</t>
  </si>
  <si>
    <t>Kallyanpur Girls School Gate, Mirpur</t>
  </si>
  <si>
    <t>01727199527</t>
  </si>
  <si>
    <t>Mayer Dowa Store Masud</t>
  </si>
  <si>
    <t>01930015751</t>
  </si>
  <si>
    <t>Naiem Gen. Store</t>
  </si>
  <si>
    <t>01713341493</t>
  </si>
  <si>
    <t>261 West Nakhalpara, Tejgoan</t>
  </si>
  <si>
    <t>01846688054</t>
  </si>
  <si>
    <t>Rupa Hotel</t>
  </si>
  <si>
    <t>Gazipur Sadar, Gazipur</t>
  </si>
  <si>
    <t>01858962573</t>
  </si>
  <si>
    <t>Abdul Mannan Gen. Store</t>
  </si>
  <si>
    <t>Pubail, Gazipur</t>
  </si>
  <si>
    <t>01996397142</t>
  </si>
  <si>
    <t>Brothers Enterprise</t>
  </si>
  <si>
    <t>Vorta Vat Hotel</t>
  </si>
  <si>
    <t>Eastern Housing, Mirpur</t>
  </si>
  <si>
    <t>01798238002</t>
  </si>
  <si>
    <t>Bismillah Hotel</t>
  </si>
  <si>
    <t>Zigatola Tali Office</t>
  </si>
  <si>
    <t>01726801642</t>
  </si>
  <si>
    <t>Ma Babar Dowa Store</t>
  </si>
  <si>
    <t>Korail Bosti, Banani</t>
  </si>
  <si>
    <t>0171485366</t>
  </si>
  <si>
    <t>Jarin Trading</t>
  </si>
  <si>
    <t>Olivia Café Restaurant</t>
  </si>
  <si>
    <t>Olivir Tek, Baunia Pallabi</t>
  </si>
  <si>
    <t>01949180723</t>
  </si>
  <si>
    <t>Tripty Hotel</t>
  </si>
  <si>
    <t>Humayon road, Md.pur</t>
  </si>
  <si>
    <t>04729632695</t>
  </si>
  <si>
    <t>Bhai Bhai Store</t>
  </si>
  <si>
    <t>Block-D, Mirpur-1</t>
  </si>
  <si>
    <t>01701796502</t>
  </si>
  <si>
    <t>Masud Rana Tea Store</t>
  </si>
  <si>
    <t>Golden Street, Adabor, Md.pur</t>
  </si>
  <si>
    <t>01684666334</t>
  </si>
  <si>
    <t>Road-1, Sec-12, Uttara</t>
  </si>
  <si>
    <t>01728595748</t>
  </si>
  <si>
    <t>Adiba Gen. Store</t>
  </si>
  <si>
    <t>Adiba Store, Md.pur</t>
  </si>
  <si>
    <t>01641882101</t>
  </si>
  <si>
    <t>Hazi Gen. Store</t>
  </si>
  <si>
    <t>Pabla House Goli, Md.pur</t>
  </si>
  <si>
    <t>01718004836</t>
  </si>
  <si>
    <t>Keraniganj Gen. Store</t>
  </si>
  <si>
    <t>Sadek Khan road, Md.pur</t>
  </si>
  <si>
    <t>01818225122</t>
  </si>
  <si>
    <t>Sanim Confectionary</t>
  </si>
  <si>
    <t>Water Work road, Chawkbazar</t>
  </si>
  <si>
    <t>01711135119</t>
  </si>
  <si>
    <t>Billal Store</t>
  </si>
  <si>
    <t>Rahmatganj, Chawkbazar</t>
  </si>
  <si>
    <t>01608241416</t>
  </si>
  <si>
    <t>Ponir Tea Store</t>
  </si>
  <si>
    <t>Shere Bangla road, Md.pur</t>
  </si>
  <si>
    <t>01682301585</t>
  </si>
  <si>
    <t>SR Verities Store
Need Entry</t>
  </si>
  <si>
    <t>Chandra para, Vararia, Dhamrai</t>
  </si>
  <si>
    <t xml:space="preserve">01880188019 </t>
  </si>
  <si>
    <t>Rajaghat, Fulbaria savar</t>
  </si>
  <si>
    <t>01844652940</t>
  </si>
  <si>
    <t>Natun rast, Konabari, Gazipur</t>
  </si>
  <si>
    <t>0191722837</t>
  </si>
  <si>
    <t>Yamin Store</t>
  </si>
  <si>
    <t>Imandipur, Chowrasta, Savar</t>
  </si>
  <si>
    <t>01835506548</t>
  </si>
  <si>
    <t>Ma Gen. Store &amp; Fast Food</t>
  </si>
  <si>
    <t>H-84, Charman Goli, Dhanmondi</t>
  </si>
  <si>
    <t>01717710661</t>
  </si>
  <si>
    <t>AM Rahman Store</t>
  </si>
  <si>
    <t>Romna, Mog bazar</t>
  </si>
  <si>
    <t>01730199766</t>
  </si>
  <si>
    <t>Allah'r Dan Gen. Store</t>
  </si>
  <si>
    <t>Mogra kanda, Vakurta, Savar</t>
  </si>
  <si>
    <t>01687832483</t>
  </si>
  <si>
    <t>Abdullah Store</t>
  </si>
  <si>
    <t>01824902005</t>
  </si>
  <si>
    <t>B-Baria Store</t>
  </si>
  <si>
    <t xml:space="preserve">131 East Raja Bazar,Tejgaon </t>
  </si>
  <si>
    <t>01724475195</t>
  </si>
  <si>
    <t>Al Modina Gen. Store</t>
  </si>
  <si>
    <t>Shukrabad Dhal</t>
  </si>
  <si>
    <t>01777480605</t>
  </si>
  <si>
    <t>Reza Enterprise</t>
  </si>
  <si>
    <t>Sakib Store</t>
  </si>
  <si>
    <t>Balur Mart, Hazaribag</t>
  </si>
  <si>
    <t>01326876010</t>
  </si>
  <si>
    <t>Akon Gen. Store</t>
  </si>
  <si>
    <t>Jakir hossen Road, Md.pur</t>
  </si>
  <si>
    <t>01712630303</t>
  </si>
  <si>
    <t>Nihat Store</t>
  </si>
  <si>
    <t>01867378756</t>
  </si>
  <si>
    <t>12/33/1,Shiyal Bari, Mirpur</t>
  </si>
  <si>
    <t>01709037788</t>
  </si>
  <si>
    <t>Yasin Store</t>
  </si>
  <si>
    <t>01880158749</t>
  </si>
  <si>
    <t>Haque Bekary</t>
  </si>
  <si>
    <t>Laboni point, Keraniganj</t>
  </si>
  <si>
    <t>01814352662</t>
  </si>
  <si>
    <t>Mintu Store</t>
  </si>
  <si>
    <t>Golartek, Mirpur</t>
  </si>
  <si>
    <t>01831554215</t>
  </si>
  <si>
    <t>Moriyom-2</t>
  </si>
  <si>
    <t>Road-13, Block-D, Mirpur</t>
  </si>
  <si>
    <t>01681704986</t>
  </si>
  <si>
    <t>Faimily Helth Care</t>
  </si>
  <si>
    <t>Shahinbag, Dhaka north, Tejgaon</t>
  </si>
  <si>
    <t>01811570280</t>
  </si>
  <si>
    <t>Neuvemi Restaurant
2 Pcs Cooler</t>
  </si>
  <si>
    <t>Diyabari, Uttara</t>
  </si>
  <si>
    <t>0179191912</t>
  </si>
  <si>
    <t>Riya Store</t>
  </si>
  <si>
    <t>City Lane road, savar</t>
  </si>
  <si>
    <t>01314037115</t>
  </si>
  <si>
    <t>Habib Chan Tea Store</t>
  </si>
  <si>
    <t>Ekhlas Uddin road, Savar</t>
  </si>
  <si>
    <t>01923925655</t>
  </si>
  <si>
    <t>Vola Store</t>
  </si>
  <si>
    <t>Eid gha Mart, Savar</t>
  </si>
  <si>
    <t>01327830592</t>
  </si>
  <si>
    <t>Shahin Tuhin</t>
  </si>
  <si>
    <t>Koborstan</t>
  </si>
  <si>
    <t>01864359982</t>
  </si>
  <si>
    <t>Arafath Enterprise</t>
  </si>
  <si>
    <t>East Monipur, Monipur</t>
  </si>
  <si>
    <t>01990912171</t>
  </si>
  <si>
    <t>Muna Cos. Gen. Store</t>
  </si>
  <si>
    <t>Shyamoli, Vuila Goli</t>
  </si>
  <si>
    <t>016754981824</t>
  </si>
  <si>
    <t>Mama Vagina Tea Store</t>
  </si>
  <si>
    <t>Ahamed Nagar, paikpara</t>
  </si>
  <si>
    <t>01896224440</t>
  </si>
  <si>
    <t>Borhan Tea Store</t>
  </si>
  <si>
    <t>East Monipur, Mirpur-10</t>
  </si>
  <si>
    <t>01757085976</t>
  </si>
  <si>
    <t>Munshi Gen. Store</t>
  </si>
  <si>
    <t>West kazipara, Mirpur-10</t>
  </si>
  <si>
    <t>01814263646</t>
  </si>
  <si>
    <t>Ujan Vati Rest.</t>
  </si>
  <si>
    <t>01625005612</t>
  </si>
  <si>
    <t>Buffet Lounge</t>
  </si>
  <si>
    <t>01700871774</t>
  </si>
  <si>
    <t>Barek Store</t>
  </si>
  <si>
    <t>26 no word, Tejkunipara</t>
  </si>
  <si>
    <t>01726978181</t>
  </si>
  <si>
    <t>Loknath Store-2</t>
  </si>
  <si>
    <t>Ambag road, Konabari, Gazipur</t>
  </si>
  <si>
    <t>01711381489</t>
  </si>
  <si>
    <t>Yousuf Confectionary</t>
  </si>
  <si>
    <t>Barun Vabhon, Gulshan-2</t>
  </si>
  <si>
    <t>01727452666</t>
  </si>
  <si>
    <t>Badoldi, Baunia</t>
  </si>
  <si>
    <t>01613496007</t>
  </si>
  <si>
    <t>Zigatola Express</t>
  </si>
  <si>
    <t>Zigatola Post Office</t>
  </si>
  <si>
    <t>01999081040</t>
  </si>
  <si>
    <t>Iqbal Tea Store</t>
  </si>
  <si>
    <t>Block-D, Mirpur-12</t>
  </si>
  <si>
    <t>01641176934</t>
  </si>
  <si>
    <t>Anas Store</t>
  </si>
  <si>
    <t>01822675198</t>
  </si>
  <si>
    <t>Manikganj Sarkari School</t>
  </si>
  <si>
    <t>01716516573</t>
  </si>
  <si>
    <t>Pakha Market, Agargaon</t>
  </si>
  <si>
    <t>Samiya Biriyani</t>
  </si>
  <si>
    <t>01640426204</t>
  </si>
  <si>
    <t>Vai Vai Store</t>
  </si>
  <si>
    <t>Meristop Goli, Rayer Bazar</t>
  </si>
  <si>
    <t>01927479840</t>
  </si>
  <si>
    <t>Khokan Store</t>
  </si>
  <si>
    <t>Gost Street, Bongshal</t>
  </si>
  <si>
    <t>01821878388</t>
  </si>
  <si>
    <t>Navana Tower, Gulshan-1</t>
  </si>
  <si>
    <t>01980535395</t>
  </si>
  <si>
    <t>Grameen Gen. Store</t>
  </si>
  <si>
    <t>Kashempur, Mirpur</t>
  </si>
  <si>
    <t>01616561887</t>
  </si>
  <si>
    <t>Bhai Bhai Agency</t>
  </si>
  <si>
    <t>Monju Store</t>
  </si>
  <si>
    <t>108, Bongshal</t>
  </si>
  <si>
    <t>01778920700</t>
  </si>
  <si>
    <t>Abul Hasnat road, Bongshal</t>
  </si>
  <si>
    <t>01674746012</t>
  </si>
  <si>
    <t>Komlapur, Moitijheel</t>
  </si>
  <si>
    <t>01841225423</t>
  </si>
  <si>
    <t>Junayet Store</t>
  </si>
  <si>
    <t>Nagar Mohol road, Keranigan</t>
  </si>
  <si>
    <t>01302590557</t>
  </si>
  <si>
    <t>Salam And Sons Enterprise</t>
  </si>
  <si>
    <t>Abdullah  Biriyani House</t>
  </si>
  <si>
    <t>Chan kutia Chowrasta, Keraniganj</t>
  </si>
  <si>
    <t>01725679815</t>
  </si>
  <si>
    <t>Allah'r Dan Biriyani House</t>
  </si>
  <si>
    <t>01912431711</t>
  </si>
  <si>
    <t>Dokkhin Bishil road, Mipur-1</t>
  </si>
  <si>
    <t>01715561328</t>
  </si>
  <si>
    <t>Rubel Tea Store</t>
  </si>
  <si>
    <t xml:space="preserve">West Raja Bazar, </t>
  </si>
  <si>
    <t>01941450819</t>
  </si>
  <si>
    <t>Didi Cafeteria</t>
  </si>
  <si>
    <t>01841122001</t>
  </si>
  <si>
    <t>Siraj Store</t>
  </si>
  <si>
    <t>Hemayetpur, Savar</t>
  </si>
  <si>
    <t>01675633792</t>
  </si>
  <si>
    <t>Dada khan Kacchi</t>
  </si>
  <si>
    <t>Aloron School, Ahamed nagar</t>
  </si>
  <si>
    <t>01790058998</t>
  </si>
  <si>
    <t xml:space="preserve">Royel </t>
  </si>
  <si>
    <t>Dhanmondi-4</t>
  </si>
  <si>
    <t>01311207246</t>
  </si>
  <si>
    <t>Arman Store</t>
  </si>
  <si>
    <t>6no Road, Uttara</t>
  </si>
  <si>
    <t>01310414467</t>
  </si>
  <si>
    <t>Al Modina Shahi Chottpoit</t>
  </si>
  <si>
    <t>Dollha Bazar, Manikganj</t>
  </si>
  <si>
    <t>01644341779</t>
  </si>
  <si>
    <t>Muskan Gen. Store</t>
  </si>
  <si>
    <t>Dhaka Uddan Main road, Md.pur</t>
  </si>
  <si>
    <t>01770075732</t>
  </si>
  <si>
    <t>Mokka Hotel &amp; Restora</t>
  </si>
  <si>
    <t>Sec-13, Sonargaon</t>
  </si>
  <si>
    <t>01788898414</t>
  </si>
  <si>
    <t>Hasan Store</t>
  </si>
  <si>
    <t>Jabud Store</t>
  </si>
  <si>
    <t>Anondo bazar, Dhmarai</t>
  </si>
  <si>
    <t>01784236610</t>
  </si>
  <si>
    <t>Jiluo Store</t>
  </si>
  <si>
    <t>01811750614</t>
  </si>
  <si>
    <t>99+ Restaurant</t>
  </si>
  <si>
    <t>Pallibiddut, Savar</t>
  </si>
  <si>
    <t>01759706584</t>
  </si>
  <si>
    <t>Hridoy verities Store</t>
  </si>
  <si>
    <t>Mejban Hotel</t>
  </si>
  <si>
    <t>Niketon Bazar</t>
  </si>
  <si>
    <t>01931483815</t>
  </si>
  <si>
    <t>Jadu Store-1</t>
  </si>
  <si>
    <t>Mohakhali, Brack University</t>
  </si>
  <si>
    <t>01798936542</t>
  </si>
  <si>
    <t>Lalbag Restaurant, 4pcs Cooler</t>
  </si>
  <si>
    <t>Dakershory road, Lalbag</t>
  </si>
  <si>
    <t>01977541153</t>
  </si>
  <si>
    <t>Tamim Store</t>
  </si>
  <si>
    <t>Zitar mor, Kashempur</t>
  </si>
  <si>
    <t>01890330966</t>
  </si>
  <si>
    <t xml:space="preserve"> Rabbi Rafi Enterprise </t>
  </si>
  <si>
    <t>Peragaon Shootin Club</t>
  </si>
  <si>
    <t>01307123338</t>
  </si>
  <si>
    <t>Maznu Store</t>
  </si>
  <si>
    <t>Singair, manikganj</t>
  </si>
  <si>
    <t>01941439987</t>
  </si>
  <si>
    <t>Liton 
Enterprise</t>
  </si>
  <si>
    <t>Aysha Gen. Store</t>
  </si>
  <si>
    <t>Kamarpara, kalu miya market, Uttara</t>
  </si>
  <si>
    <t>0191512324</t>
  </si>
  <si>
    <t>Kholil Tea Store</t>
  </si>
  <si>
    <t>Mirpur-13</t>
  </si>
  <si>
    <t>01721893321</t>
  </si>
  <si>
    <t>Ma Confectionary</t>
  </si>
  <si>
    <t>Noyapara, Kashempur</t>
  </si>
  <si>
    <t>01731475517</t>
  </si>
  <si>
    <t>Rabbi Rafi Enterprise</t>
  </si>
  <si>
    <t>Mayer Dowa Biriyani</t>
  </si>
  <si>
    <t>Bosila road, Md.pur</t>
  </si>
  <si>
    <t>01778663833</t>
  </si>
  <si>
    <t xml:space="preserve">Parfect </t>
  </si>
  <si>
    <t>Sec-9, H-20, Uttara</t>
  </si>
  <si>
    <t>01822481115</t>
  </si>
  <si>
    <t>Uttara Pitaghor</t>
  </si>
  <si>
    <t>H-01, R-14, Uttara</t>
  </si>
  <si>
    <t>01729887653</t>
  </si>
  <si>
    <t>Burn House</t>
  </si>
  <si>
    <t>Sec-09, H-60, R-01, Uttara</t>
  </si>
  <si>
    <t>01742286328</t>
  </si>
  <si>
    <t>Sabina Food</t>
  </si>
  <si>
    <t>Airport Railway</t>
  </si>
  <si>
    <t>01749715917</t>
  </si>
  <si>
    <t>Tasfia Enterprise</t>
  </si>
  <si>
    <t>Jannat Store</t>
  </si>
  <si>
    <t xml:space="preserve">  Khagan Bazar#khagan#Asulia#Savar</t>
  </si>
  <si>
    <t>01920327318</t>
  </si>
  <si>
    <t>Sohag Chotpoti</t>
  </si>
  <si>
    <t>Kazipara, Mosjid goli, Mipur</t>
  </si>
  <si>
    <t>01915378845</t>
  </si>
  <si>
    <t>Lucky Enterprise</t>
  </si>
  <si>
    <t>Barishal road, Katashur</t>
  </si>
  <si>
    <t>01314414695</t>
  </si>
  <si>
    <t>Ramna, Mogbazar</t>
  </si>
  <si>
    <t>01724416324</t>
  </si>
  <si>
    <t>Ayesha Gen. Store/Mayer Doa Gen Store</t>
  </si>
  <si>
    <t xml:space="preserve">E/H Kazi bari,DNCC, Pallabi, Mirpur </t>
  </si>
  <si>
    <t>01814362168</t>
  </si>
  <si>
    <t>Tasfia Corporation</t>
  </si>
  <si>
    <t>Sayad Department Store</t>
  </si>
  <si>
    <t>Noyapara bazar, Keraniganj</t>
  </si>
  <si>
    <t>01736566696</t>
  </si>
  <si>
    <t>Lasania Ltd. Kabab &amp; Restaurant</t>
  </si>
  <si>
    <t>Lasania Limited</t>
  </si>
  <si>
    <t>01933300602</t>
  </si>
  <si>
    <t>LR Enterprise</t>
  </si>
  <si>
    <t>Momotaz  Store</t>
  </si>
  <si>
    <t>House Golden Street Road</t>
  </si>
  <si>
    <t>01303871155</t>
  </si>
  <si>
    <t>Mohammad Restaurant, 2pcs Cooler</t>
  </si>
  <si>
    <t>Golden Street road, Md.pur</t>
  </si>
  <si>
    <t>0187217380</t>
  </si>
  <si>
    <t>Rofez Uddin</t>
  </si>
  <si>
    <t>Garadia stand#Garadia#Baira#Singair</t>
  </si>
  <si>
    <t>01715613593</t>
  </si>
  <si>
    <t>Toma Library</t>
  </si>
  <si>
    <t>252 Ibrahimpur, Mirpur</t>
  </si>
  <si>
    <t>01921115912</t>
  </si>
  <si>
    <t xml:space="preserve">Jui Restora/Juwel store </t>
  </si>
  <si>
    <t>Truck Stand-1, Tejgaon</t>
  </si>
  <si>
    <t>01719432840</t>
  </si>
  <si>
    <t>Jannat Hotel &amp; Restaurant</t>
  </si>
  <si>
    <t>74 indira road, Farmgat</t>
  </si>
  <si>
    <t>01614455987</t>
  </si>
  <si>
    <t xml:space="preserve">  Cafi Sim Sima</t>
  </si>
  <si>
    <t>104 Green Road, Farmgat</t>
  </si>
  <si>
    <t>01719301029</t>
  </si>
  <si>
    <t>Hazi Nanna Biriyani</t>
  </si>
  <si>
    <t>Elephant Road, Dhanmondi</t>
  </si>
  <si>
    <t>01689073458</t>
  </si>
  <si>
    <t>New Haque Bekary</t>
  </si>
  <si>
    <t>Hollicross Collage#26#Dhaka North#Tejgaon</t>
  </si>
  <si>
    <t>0103120496</t>
  </si>
  <si>
    <t>Mim Store</t>
  </si>
  <si>
    <t>Choity road, Dokkhin khan, Uttara</t>
  </si>
  <si>
    <t>01912109997</t>
  </si>
  <si>
    <t>Shahin Store-2</t>
  </si>
  <si>
    <t>Polar Market, Savar</t>
  </si>
  <si>
    <t>01726095645</t>
  </si>
  <si>
    <t>Sajid Super Shop</t>
  </si>
  <si>
    <t>Hemayetpur, savar</t>
  </si>
  <si>
    <t>01326484495</t>
  </si>
  <si>
    <t>Rasel Store</t>
  </si>
  <si>
    <t>Eden college, Lalbag</t>
  </si>
  <si>
    <t>01931154023</t>
  </si>
  <si>
    <t>Wifi Distribution Ltd.</t>
  </si>
  <si>
    <t>Rumana Department.</t>
  </si>
  <si>
    <t>Jontahawnig West Monipur 2</t>
  </si>
  <si>
    <t>01684488150</t>
  </si>
  <si>
    <t xml:space="preserve">Mocca hotel and restora </t>
  </si>
  <si>
    <t>01713589462</t>
  </si>
  <si>
    <t>Chalipura hotel</t>
  </si>
  <si>
    <t>Joynal Market, Uttara</t>
  </si>
  <si>
    <t>01714662052</t>
  </si>
  <si>
    <t>K T Enterprise</t>
  </si>
  <si>
    <t>Dine in a metro</t>
  </si>
  <si>
    <t>Shemoly Mohammadpur</t>
  </si>
  <si>
    <t>01317864074</t>
  </si>
  <si>
    <t>shafe cuishine</t>
  </si>
  <si>
    <t>01918938484</t>
  </si>
  <si>
    <t xml:space="preserve">Popeyes </t>
  </si>
  <si>
    <t>Laxmi Bazar</t>
  </si>
  <si>
    <t>01321372037</t>
  </si>
  <si>
    <t xml:space="preserve">Manha 
Enterprise </t>
  </si>
  <si>
    <t>Ektina Hotel</t>
  </si>
  <si>
    <t xml:space="preserve"> Agargaon</t>
  </si>
  <si>
    <t>01636148184</t>
  </si>
  <si>
    <t xml:space="preserve">Green Life Canteen </t>
  </si>
  <si>
    <t xml:space="preserve">32, Green Road, Kalabagan </t>
  </si>
  <si>
    <t>016296921132</t>
  </si>
  <si>
    <t>Surjo Library Store</t>
  </si>
  <si>
    <t>Grils School Mor, Dhamrai</t>
  </si>
  <si>
    <t>01822504570</t>
  </si>
  <si>
    <t>Doyal Para Masud store</t>
  </si>
  <si>
    <t>Sadu Market, Savar</t>
  </si>
  <si>
    <t>01705183524</t>
  </si>
  <si>
    <t>Sadia Store</t>
  </si>
  <si>
    <t xml:space="preserve">Manikganj </t>
  </si>
  <si>
    <t>01304429705</t>
  </si>
  <si>
    <t>M/S Krishna Traders</t>
  </si>
  <si>
    <t>Givency Hotel</t>
  </si>
  <si>
    <t>76 A 3 Abul Tower, Tejgaon</t>
  </si>
  <si>
    <t>01678663310</t>
  </si>
  <si>
    <t>Junayid Gen. Store</t>
  </si>
  <si>
    <t>01925754760</t>
  </si>
  <si>
    <t xml:space="preserve">Javan Hotel </t>
  </si>
  <si>
    <t>Tongi Station, Gazipur Sadar, Gazipur</t>
  </si>
  <si>
    <t>01647160054</t>
  </si>
  <si>
    <t>Gausul Azam Traders</t>
  </si>
  <si>
    <t>R.S Store</t>
  </si>
  <si>
    <t>Koshaibari, Uttara</t>
  </si>
  <si>
    <t>01792661011</t>
  </si>
  <si>
    <t>Khaja baba Store</t>
  </si>
  <si>
    <t>01796499105</t>
  </si>
  <si>
    <t>Nisha Gen. Store</t>
  </si>
  <si>
    <t>Nakhalpara, Tegaon</t>
  </si>
  <si>
    <t>01811191912</t>
  </si>
  <si>
    <t>Austin Café</t>
  </si>
  <si>
    <t>Concord Shopping Mall, Dhanmondi</t>
  </si>
  <si>
    <t>01957215231</t>
  </si>
  <si>
    <t>Azhar Store</t>
  </si>
  <si>
    <t>KBC Gat, Dhamrai</t>
  </si>
  <si>
    <t>01934777329</t>
  </si>
  <si>
    <t>Mizan Tea Store</t>
  </si>
  <si>
    <t xml:space="preserve">Sonkar Dhanmondi </t>
  </si>
  <si>
    <t>01717478547</t>
  </si>
  <si>
    <t>Sirajganj Store</t>
  </si>
  <si>
    <t>Dhokhin Meitka, Savar</t>
  </si>
  <si>
    <t>Vai vai Tea Store</t>
  </si>
  <si>
    <t>01748765622</t>
  </si>
  <si>
    <t>Popular Restaurant</t>
  </si>
  <si>
    <t>Sena Shopping Complex, Savar</t>
  </si>
  <si>
    <t>0198139608</t>
  </si>
  <si>
    <t>Saifa Store</t>
  </si>
  <si>
    <t>01838801351</t>
  </si>
  <si>
    <t>M.S.I Enterprise</t>
  </si>
  <si>
    <t>Mirpur-2</t>
  </si>
  <si>
    <t>01828531884</t>
  </si>
  <si>
    <t>Satota Bekari</t>
  </si>
  <si>
    <t>01937092001</t>
  </si>
  <si>
    <t>Ma Departmental Store</t>
  </si>
  <si>
    <t>Banani 2 no road</t>
  </si>
  <si>
    <t>01920737332</t>
  </si>
  <si>
    <t>Ma Bekari</t>
  </si>
  <si>
    <t>Khilkhet</t>
  </si>
  <si>
    <t>01980909542</t>
  </si>
  <si>
    <t>NS Enterprise</t>
  </si>
  <si>
    <t>Rahat Telicom</t>
  </si>
  <si>
    <t>Doulotpur, Sirajganj, Munshiganj</t>
  </si>
  <si>
    <t>01921071536</t>
  </si>
  <si>
    <t>Lavib Verities Store</t>
  </si>
  <si>
    <t>Boina Bazar, Turag, Uttara</t>
  </si>
  <si>
    <t>01535500444</t>
  </si>
  <si>
    <t>Jahid Hotel &amp; Coffee House</t>
  </si>
  <si>
    <t>Aftab market, Dokkhin khan, Uttara</t>
  </si>
  <si>
    <t>01841156895</t>
  </si>
  <si>
    <t>Iqbal Fast Food</t>
  </si>
  <si>
    <t>Ajompur, Uttara</t>
  </si>
  <si>
    <t>01931844905</t>
  </si>
  <si>
    <t>Anowar Gen. Store</t>
  </si>
  <si>
    <t>Arajatpara, Tejgaon</t>
  </si>
  <si>
    <t>01748835910</t>
  </si>
  <si>
    <t>Takwaya Biriyani</t>
  </si>
  <si>
    <t>Natun Hazaribag</t>
  </si>
  <si>
    <t>01754160226</t>
  </si>
  <si>
    <t>Mehejabin Store</t>
  </si>
  <si>
    <t>Gawair Main Road, Uttara</t>
  </si>
  <si>
    <t>01747196596</t>
  </si>
  <si>
    <t>Mama Telecom</t>
  </si>
  <si>
    <t>Sutrapur, Dhamrai</t>
  </si>
  <si>
    <t>01633959433</t>
  </si>
  <si>
    <t>Moushumi Gen. Store</t>
  </si>
  <si>
    <t>Amtoloa, nabinagar, Savar</t>
  </si>
  <si>
    <t>01819333724</t>
  </si>
  <si>
    <t>Alhaz Fast Food</t>
  </si>
  <si>
    <t xml:space="preserve"> Science Laboratory, Mirpur</t>
  </si>
  <si>
    <t>01967972264</t>
  </si>
  <si>
    <t>Vola</t>
  </si>
  <si>
    <t xml:space="preserve">TNT Main road, Gazipur Sadar, Gazipur </t>
  </si>
  <si>
    <t>01717179568</t>
  </si>
  <si>
    <t>Gasul Azam Traders</t>
  </si>
  <si>
    <t>Manikganj Super shop</t>
  </si>
  <si>
    <t>111/1 Niketon Bazar</t>
  </si>
  <si>
    <t>01925396882</t>
  </si>
  <si>
    <t>Diganta Fast Food</t>
  </si>
  <si>
    <t>Savar Upzila road, Savar</t>
  </si>
  <si>
    <t>01978383287</t>
  </si>
  <si>
    <t>MA Ayesha Store</t>
  </si>
  <si>
    <t>Wapda road, Savar</t>
  </si>
  <si>
    <t>01675554091</t>
  </si>
  <si>
    <t>Indian
 Masala</t>
  </si>
  <si>
    <t>Level-8, Block-C, Bashundhara City</t>
  </si>
  <si>
    <t>01963566674</t>
  </si>
  <si>
    <t>Ekota Gen. Store</t>
  </si>
  <si>
    <t>Shyamoli, Road-2</t>
  </si>
  <si>
    <t xml:space="preserve">01822145232 </t>
  </si>
  <si>
    <t>Amina Gen. Store</t>
  </si>
  <si>
    <t>Senpara, Kafrul</t>
  </si>
  <si>
    <t>01792518502</t>
  </si>
  <si>
    <t>Green Bangla Hotel</t>
  </si>
  <si>
    <t>15 Green road, Dhanmondi</t>
  </si>
  <si>
    <t>0163765111</t>
  </si>
  <si>
    <t>Ealy Fast Food</t>
  </si>
  <si>
    <t>Green Road, Dhanmondi</t>
  </si>
  <si>
    <t>01757757497</t>
  </si>
  <si>
    <t>IUT Canteen</t>
  </si>
  <si>
    <t>Board Bazar, Gazipur</t>
  </si>
  <si>
    <t>01819505932</t>
  </si>
  <si>
    <t>Hunger Fix Rest.</t>
  </si>
  <si>
    <t>Ring road, Mohammadpur</t>
  </si>
  <si>
    <t>01966800472</t>
  </si>
  <si>
    <t>Jeep Store</t>
  </si>
  <si>
    <t>Yousuf School Road, Md.pur</t>
  </si>
  <si>
    <t>01778267740</t>
  </si>
  <si>
    <t>Harun Gen. Store</t>
  </si>
  <si>
    <t>Sec-3, Phakar matha, Uttara</t>
  </si>
  <si>
    <t>0192891505</t>
  </si>
  <si>
    <t>J K Medicine Corner</t>
  </si>
  <si>
    <t>01408055180</t>
  </si>
  <si>
    <t>Pizza Garden, 2pcs Cooler</t>
  </si>
  <si>
    <t>Sec-7, Uttara</t>
  </si>
  <si>
    <t>01677757440</t>
  </si>
  <si>
    <t>Ajo Ideal Space</t>
  </si>
  <si>
    <t>Road-3, Sec-13, Uttara</t>
  </si>
  <si>
    <t>01613161616</t>
  </si>
  <si>
    <t>Dream Lounge</t>
  </si>
  <si>
    <t>Noor Market, Keraniganj</t>
  </si>
  <si>
    <t>0130077960</t>
  </si>
  <si>
    <t>Smail Food</t>
  </si>
  <si>
    <t>Shekertek main road</t>
  </si>
  <si>
    <t>01705403844</t>
  </si>
  <si>
    <t>Arojat para, Tejgaon</t>
  </si>
  <si>
    <t>01643044110</t>
  </si>
  <si>
    <t>Best Food Store</t>
  </si>
  <si>
    <t>Bismillah Tower, Mitford</t>
  </si>
  <si>
    <t>01761923774</t>
  </si>
  <si>
    <t>Jakir Traders</t>
  </si>
  <si>
    <t>Road-1, Gulshan</t>
  </si>
  <si>
    <t>0196658755</t>
  </si>
  <si>
    <t>Karim Store</t>
  </si>
  <si>
    <t>Solimullah Hall, Dhaka University</t>
  </si>
  <si>
    <t>01947766793</t>
  </si>
  <si>
    <t>Ruchi Restaurant
2 Pcs Cooler</t>
  </si>
  <si>
    <t>Sec-6, Azompur, Uttara</t>
  </si>
  <si>
    <t>0167571557</t>
  </si>
  <si>
    <t>Ettadi Gen. Store</t>
  </si>
  <si>
    <t>Road-10, Mirpur-10</t>
  </si>
  <si>
    <t>01844945291</t>
  </si>
  <si>
    <t>Sumon Tea Store</t>
  </si>
  <si>
    <t>Diyabari, uttara</t>
  </si>
  <si>
    <t>01823943526</t>
  </si>
  <si>
    <t>Dining Lounge</t>
  </si>
  <si>
    <t>Wari, Bank Street</t>
  </si>
  <si>
    <t>01902038863</t>
  </si>
  <si>
    <t>Jonar Ali</t>
  </si>
  <si>
    <t>Gulistan</t>
  </si>
  <si>
    <t>01937802841</t>
  </si>
  <si>
    <t>Rana Store</t>
  </si>
  <si>
    <t>Bijli Mohollah, Md.pur</t>
  </si>
  <si>
    <t>01975191382</t>
  </si>
  <si>
    <t>Noya palton</t>
  </si>
  <si>
    <t>01869257655</t>
  </si>
  <si>
    <t>H-712, Adabor-10, Md.pur</t>
  </si>
  <si>
    <t>01680466505</t>
  </si>
  <si>
    <t>Tanha Store</t>
  </si>
  <si>
    <t>Goitarket, Mohona pump</t>
  </si>
  <si>
    <t>01957205787</t>
  </si>
  <si>
    <t>Al-Amin Store</t>
  </si>
  <si>
    <t>01715677071</t>
  </si>
  <si>
    <t>Moriyom Biriyani</t>
  </si>
  <si>
    <t>01710306168</t>
  </si>
  <si>
    <t>Aziz Sweets</t>
  </si>
  <si>
    <t>Joynal Market, Dokkhin khan</t>
  </si>
  <si>
    <t>01881523650</t>
  </si>
  <si>
    <t xml:space="preserve">  The forest Lounge </t>
  </si>
  <si>
    <t>Dhanmondi 10/A</t>
  </si>
  <si>
    <t>01913849478</t>
  </si>
  <si>
    <t>AFC Store</t>
  </si>
  <si>
    <t>Deffodil University, Ashulia</t>
  </si>
  <si>
    <t>01963093614</t>
  </si>
  <si>
    <t>Jamai Tea Store</t>
  </si>
  <si>
    <t>Krishi Market, Md.pur</t>
  </si>
  <si>
    <t>01608699446</t>
  </si>
  <si>
    <t>Shanta Rice</t>
  </si>
  <si>
    <t>Lalkuti bazar, Mripur-1</t>
  </si>
  <si>
    <t>01646334443</t>
  </si>
  <si>
    <t>Bismillah Store-1</t>
  </si>
  <si>
    <t>Mazar road, Mirpur-1</t>
  </si>
  <si>
    <t>01924229272</t>
  </si>
  <si>
    <t>Mohi Uddin Store</t>
  </si>
  <si>
    <t>Belna Bazar, Kareniganj</t>
  </si>
  <si>
    <t>01824708434</t>
  </si>
  <si>
    <t>Monir pan Bitan</t>
  </si>
  <si>
    <t>East Shewrapara,Mirpur</t>
  </si>
  <si>
    <t>01736273679</t>
  </si>
  <si>
    <t>Delowar Gen. Store</t>
  </si>
  <si>
    <t>Dour Middle para, Uttara</t>
  </si>
  <si>
    <t xml:space="preserve">01717835271 </t>
  </si>
  <si>
    <t>Tin Vai Store</t>
  </si>
  <si>
    <t>Nama bazar, Savar</t>
  </si>
  <si>
    <t>01866733015</t>
  </si>
  <si>
    <t>Sajeeb Traders</t>
  </si>
  <si>
    <t xml:space="preserve">Janata Bekari </t>
  </si>
  <si>
    <t>Savar, Dokkhin Bazar</t>
  </si>
  <si>
    <t>01728720459</t>
  </si>
  <si>
    <t>Kalachan Mistanna Vander</t>
  </si>
  <si>
    <t>Dokkhin nama bazar, Savar</t>
  </si>
  <si>
    <t>01727397053</t>
  </si>
  <si>
    <t>Spicy Restaurant</t>
  </si>
  <si>
    <t>01775017576</t>
  </si>
  <si>
    <t>Boshir Gen. Store</t>
  </si>
  <si>
    <t>North Kafrul, Kochukhet</t>
  </si>
  <si>
    <t>01714683089</t>
  </si>
  <si>
    <t>The Corner Store/Family Mart</t>
  </si>
  <si>
    <t>H-28, Dhanmondi</t>
  </si>
  <si>
    <t>01776498465</t>
  </si>
  <si>
    <t>Junayed Store</t>
  </si>
  <si>
    <t>Nikhet, Dhaka University</t>
  </si>
  <si>
    <t>01703960197</t>
  </si>
  <si>
    <t>Alif Gen. store</t>
  </si>
  <si>
    <t>Konipara, turag, Uttara</t>
  </si>
  <si>
    <t>01977757779</t>
  </si>
  <si>
    <t>Bengla Kitchen</t>
  </si>
  <si>
    <t>01771473670</t>
  </si>
  <si>
    <t>0951</t>
  </si>
  <si>
    <t>Salam Kitchen</t>
  </si>
  <si>
    <t>Road-10,Gulshan</t>
  </si>
  <si>
    <t>0185849122</t>
  </si>
  <si>
    <t xml:space="preserve">Western Pizza </t>
  </si>
  <si>
    <t>Government Kolony, Mirpur-10</t>
  </si>
  <si>
    <t>01711586426</t>
  </si>
  <si>
    <t>Shahin Tea Store</t>
  </si>
  <si>
    <t>Mirpur-1, pump</t>
  </si>
  <si>
    <t>0173165716</t>
  </si>
  <si>
    <t>London Food, 2pcs Cooler</t>
  </si>
  <si>
    <t>Kashempur mor, Mirpur</t>
  </si>
  <si>
    <t>01758862292</t>
  </si>
  <si>
    <t>11 Bir Canteen</t>
  </si>
  <si>
    <t>Savar, Cantonment</t>
  </si>
  <si>
    <t>01713095207</t>
  </si>
  <si>
    <t>Siam Tower</t>
  </si>
  <si>
    <t>Station road, Thana Gate, Gazipur</t>
  </si>
  <si>
    <t>01718118085</t>
  </si>
  <si>
    <t>In n Out</t>
  </si>
  <si>
    <t>H-1/1, Mirpur-2</t>
  </si>
  <si>
    <t>01304355141</t>
  </si>
  <si>
    <t>Mama vagina</t>
  </si>
  <si>
    <t>Amirbag, keraniganj</t>
  </si>
  <si>
    <t>01741485089</t>
  </si>
  <si>
    <t>Babul Hotel</t>
  </si>
  <si>
    <t>East Tejturi Bazar</t>
  </si>
  <si>
    <t>01715940057</t>
  </si>
  <si>
    <t>Rafique Gen.Store</t>
  </si>
  <si>
    <t>Abdullahpur, Dokkhin khan</t>
  </si>
  <si>
    <t>016041319952</t>
  </si>
  <si>
    <t>Noakhali Store</t>
  </si>
  <si>
    <t>Balur ghat Bazar, Pallabi</t>
  </si>
  <si>
    <t>019911173331</t>
  </si>
  <si>
    <t>Kella Con.</t>
  </si>
  <si>
    <t>Kellar mor, lalbag</t>
  </si>
  <si>
    <t>01711105296</t>
  </si>
  <si>
    <t>Imran Store</t>
  </si>
  <si>
    <t>Beximco, Kashimpur, Gazipur</t>
  </si>
  <si>
    <t>01701954429</t>
  </si>
  <si>
    <t>Bashar Store</t>
  </si>
  <si>
    <t>Halim market, Gazipur</t>
  </si>
  <si>
    <t>01415704481</t>
  </si>
  <si>
    <t>Dream Café,
 2pcs Cooler</t>
  </si>
  <si>
    <t>01879200827</t>
  </si>
  <si>
    <t>Sharif Gen. Store</t>
  </si>
  <si>
    <t>Central road road, new market</t>
  </si>
  <si>
    <t>01718028121</t>
  </si>
  <si>
    <t>Hasan Hotel</t>
  </si>
  <si>
    <t>Ashulia bus Stand</t>
  </si>
  <si>
    <t>01918263387</t>
  </si>
  <si>
    <t>Munsura Gen. Store</t>
  </si>
  <si>
    <t>Manikdi School road, Cantonment</t>
  </si>
  <si>
    <t>01827375200</t>
  </si>
  <si>
    <t>Khan dani Kabab</t>
  </si>
  <si>
    <t>60 fit, barek mollar mor, mirpur</t>
  </si>
  <si>
    <t>01842365360</t>
  </si>
  <si>
    <t>Rajia Gen. Store</t>
  </si>
  <si>
    <t>01304375888</t>
  </si>
  <si>
    <t>Fulkoli Sweets Mind</t>
  </si>
  <si>
    <t>Blcok-B, Adabor, Md.pur</t>
  </si>
  <si>
    <t>01922701477</t>
  </si>
  <si>
    <t>Moabark Store</t>
  </si>
  <si>
    <t>01716601470</t>
  </si>
  <si>
    <t>Kiyanshi  Chinese</t>
  </si>
  <si>
    <t>Chinese Bus Stand</t>
  </si>
  <si>
    <t>01798619620</t>
  </si>
  <si>
    <t>Nowab Ali</t>
  </si>
  <si>
    <t>Shere e Nagar, Taltola</t>
  </si>
  <si>
    <t>018645442857</t>
  </si>
  <si>
    <t>Abdullah Gen.Store</t>
  </si>
  <si>
    <t>Blcok-D, Mirpur-12</t>
  </si>
  <si>
    <t>01791473154</t>
  </si>
  <si>
    <t>01406578111</t>
  </si>
  <si>
    <t>Ettadi Store</t>
  </si>
  <si>
    <t>017172813925</t>
  </si>
  <si>
    <t>Saheed Store</t>
  </si>
  <si>
    <t>01983387894</t>
  </si>
  <si>
    <t>Saheed Nagar, Shoshan road, Lalbag</t>
  </si>
  <si>
    <t>01918434204</t>
  </si>
  <si>
    <t>Khabar bari</t>
  </si>
  <si>
    <t>Babar road, Md.pur</t>
  </si>
  <si>
    <t>01720636260</t>
  </si>
  <si>
    <t xml:space="preserve">A Food </t>
  </si>
  <si>
    <t>Wirless School road, Mohakhli</t>
  </si>
  <si>
    <t>01796267117</t>
  </si>
  <si>
    <t>Ghoroa Hotel</t>
  </si>
  <si>
    <t>Wirless mor, Mohakhali</t>
  </si>
  <si>
    <t>01778557920</t>
  </si>
  <si>
    <t>Hasan Gen. Store</t>
  </si>
  <si>
    <t>Sha Ali Market, Mirpur</t>
  </si>
  <si>
    <t>01401877131</t>
  </si>
  <si>
    <t>Jerin Store</t>
  </si>
  <si>
    <t>New Elephent road, Dhanmondi</t>
  </si>
  <si>
    <t>01996813336</t>
  </si>
  <si>
    <t>Ahsan Ullah Canteen</t>
  </si>
  <si>
    <t>Love road, Tejgaon</t>
  </si>
  <si>
    <t>017144447420</t>
  </si>
  <si>
    <t>Ahamadia Oshodhaloy</t>
  </si>
  <si>
    <t>Green road</t>
  </si>
  <si>
    <t>01616466288</t>
  </si>
  <si>
    <t>Jatrabari, Mirhazir bag</t>
  </si>
  <si>
    <t>01892722420</t>
  </si>
  <si>
    <t>JB Traders</t>
  </si>
  <si>
    <t>Anis Gen. Store</t>
  </si>
  <si>
    <t>01911330220</t>
  </si>
  <si>
    <t>Jafran Kitchen Restaurant</t>
  </si>
  <si>
    <t>Road-12, Sec-9, Uttara</t>
  </si>
  <si>
    <t>01674519153</t>
  </si>
  <si>
    <t>Shova Gen. Store</t>
  </si>
  <si>
    <t>Modhu bazar, Dhanmondi</t>
  </si>
  <si>
    <t>01711462891</t>
  </si>
  <si>
    <t>Ziya Gen. Store</t>
  </si>
  <si>
    <t>Dhaka Housing, Adabor</t>
  </si>
  <si>
    <t>01920334196</t>
  </si>
  <si>
    <t>Nill</t>
  </si>
  <si>
    <t>Head Office</t>
  </si>
  <si>
    <t>8th Floor, Gulshan-2</t>
  </si>
  <si>
    <t xml:space="preserve"> 800 l dd</t>
  </si>
  <si>
    <t>Kashbon Restaurant</t>
  </si>
  <si>
    <t>IG Moholla, Md.pur</t>
  </si>
  <si>
    <t>01675933262</t>
  </si>
  <si>
    <t>8/5/23</t>
  </si>
  <si>
    <t>5 Point</t>
  </si>
  <si>
    <t>Cantonmnent, Mirpur-12</t>
  </si>
  <si>
    <t>018/77748522</t>
  </si>
  <si>
    <t>Habib Store</t>
  </si>
  <si>
    <t>01942109214</t>
  </si>
  <si>
    <t>Sohel Store</t>
  </si>
  <si>
    <t>Niribili Stand. Savar</t>
  </si>
  <si>
    <t>01862211107</t>
  </si>
  <si>
    <t>Green road, Farmgate</t>
  </si>
  <si>
    <t>01709190557</t>
  </si>
  <si>
    <t>Food Place</t>
  </si>
  <si>
    <t>Road-1, gulshan-1</t>
  </si>
  <si>
    <t>01955379075</t>
  </si>
  <si>
    <t>Soft Touch Confectionary</t>
  </si>
  <si>
    <t>Nilkhet</t>
  </si>
  <si>
    <t>01726445945</t>
  </si>
  <si>
    <t>Shanto Store</t>
  </si>
  <si>
    <t>01729367847</t>
  </si>
  <si>
    <t>J A Mini Bazar</t>
  </si>
  <si>
    <t>Baitul Aman, Road-2, Md.pur</t>
  </si>
  <si>
    <t>01714538862</t>
  </si>
  <si>
    <t>Joshim Store</t>
  </si>
  <si>
    <t>BNP Bazar, Tejgaon</t>
  </si>
  <si>
    <t>01844652862</t>
  </si>
  <si>
    <t>Amin Gen. store</t>
  </si>
  <si>
    <t>01627257565</t>
  </si>
  <si>
    <t>Jannatul Telecom</t>
  </si>
  <si>
    <t>Shingbari Mosjid, Tongi</t>
  </si>
  <si>
    <t>01938361134</t>
  </si>
  <si>
    <t>Billal Tea Store</t>
  </si>
  <si>
    <t>Nasir Ullah bari, Bangla Motor</t>
  </si>
  <si>
    <t>01724337174</t>
  </si>
  <si>
    <t>Nure Modina Hotel &amp; Restaurant</t>
  </si>
  <si>
    <t>Beribad, Md.pur</t>
  </si>
  <si>
    <t>01719955908</t>
  </si>
  <si>
    <t xml:space="preserve">Sana Ullah </t>
  </si>
  <si>
    <t>Somaj Kallyan, Gazipur</t>
  </si>
  <si>
    <t>01741119352</t>
  </si>
  <si>
    <t>Sweet Velly</t>
  </si>
  <si>
    <t>Sec-6, Uttara</t>
  </si>
  <si>
    <t>01756038104</t>
  </si>
  <si>
    <t>Ritu Gen. Store</t>
  </si>
  <si>
    <t>Road-1, Adabor, Md.pur</t>
  </si>
  <si>
    <t>01992213678</t>
  </si>
  <si>
    <t>Allah Vorosha Store</t>
  </si>
  <si>
    <t>Kamalbag, Chawkbazar</t>
  </si>
  <si>
    <t>01966121088</t>
  </si>
  <si>
    <t>Robiul Store</t>
  </si>
  <si>
    <t>Dentar mor, Rajashan, Savar</t>
  </si>
  <si>
    <t>01911912270</t>
  </si>
  <si>
    <t>Star Hotel &amp; Bekari</t>
  </si>
  <si>
    <t>Joykali Mondir Wari</t>
  </si>
  <si>
    <t>0174538555</t>
  </si>
  <si>
    <t>Sec-20, Uttara</t>
  </si>
  <si>
    <t>01639099332</t>
  </si>
  <si>
    <t>Amader Tong</t>
  </si>
  <si>
    <t>Sec-10, uttara</t>
  </si>
  <si>
    <t>01713957210</t>
  </si>
  <si>
    <t>Hasib Store</t>
  </si>
  <si>
    <t>Belna Bazar, Keraniganj</t>
  </si>
  <si>
    <t>01832630451</t>
  </si>
  <si>
    <t>Pach mishaly Restaurant</t>
  </si>
  <si>
    <t>Road-20/21, Gulshan</t>
  </si>
  <si>
    <t>01938015080</t>
  </si>
  <si>
    <t>Kazi Store</t>
  </si>
  <si>
    <t>Matir Mosjid road, Kashimpur</t>
  </si>
  <si>
    <t>01602162025</t>
  </si>
  <si>
    <t>Ershad Store</t>
  </si>
  <si>
    <t>Natun Bazar, Manikganj</t>
  </si>
  <si>
    <t>01774948255</t>
  </si>
  <si>
    <t>Khejurbag, Keraniganj</t>
  </si>
  <si>
    <t>01960253580</t>
  </si>
  <si>
    <t>Nanna Biriyani</t>
  </si>
  <si>
    <t>Chamiliy bag, Motijheel</t>
  </si>
  <si>
    <t>01757138888</t>
  </si>
  <si>
    <t>Bhai Bhai Gen. Store</t>
  </si>
  <si>
    <t>Gonit Vabon</t>
  </si>
  <si>
    <t>Shahbag, Nobab Habibullah road</t>
  </si>
  <si>
    <t>01957477029</t>
  </si>
  <si>
    <t>Abrar Adnan Store</t>
  </si>
  <si>
    <t>Rajuk Vabon, Motijheel</t>
  </si>
  <si>
    <t>01707796798</t>
  </si>
  <si>
    <t>Goni Biriyani House</t>
  </si>
  <si>
    <t>01913363697</t>
  </si>
  <si>
    <t>Bokshi Bazar Store</t>
  </si>
  <si>
    <t>Bakshi bazar Store, Lalbag</t>
  </si>
  <si>
    <t>01625007100</t>
  </si>
  <si>
    <t>Masum Vai Con.</t>
  </si>
  <si>
    <t>Gausia Market, New Market</t>
  </si>
  <si>
    <t>01930484510</t>
  </si>
  <si>
    <t xml:space="preserve">Kakrai, Ramna Thana </t>
  </si>
  <si>
    <t>01731759897</t>
  </si>
  <si>
    <t>Al Amin Gen. Store</t>
  </si>
  <si>
    <t>Gabtoli Terminal, Darussalam, Mirpur</t>
  </si>
  <si>
    <t>Sara Con.</t>
  </si>
  <si>
    <t>Mohakhali Bus terminal</t>
  </si>
  <si>
    <t>01712169990</t>
  </si>
  <si>
    <t>Faridpur Gen. Store</t>
  </si>
  <si>
    <t>01939437162</t>
  </si>
  <si>
    <t>Nahid Store</t>
  </si>
  <si>
    <t xml:space="preserve">Wari, </t>
  </si>
  <si>
    <t>01632252513</t>
  </si>
  <si>
    <t>Limon Confectionary</t>
  </si>
  <si>
    <t>01600229562</t>
  </si>
  <si>
    <t xml:space="preserve">  Food value restora </t>
  </si>
  <si>
    <t>Gulshan Avenue, Tv Gate</t>
  </si>
  <si>
    <t>01716756655</t>
  </si>
  <si>
    <t>Classic Food</t>
  </si>
  <si>
    <t>H-84, New Airport</t>
  </si>
  <si>
    <t>01728884934</t>
  </si>
  <si>
    <t>Monisha Gen. Store</t>
  </si>
  <si>
    <t>Khail bari Tek, Gulshan</t>
  </si>
  <si>
    <t>01837136122</t>
  </si>
  <si>
    <t>Sobuz Gen. Store</t>
  </si>
  <si>
    <t>Mahim Enterprise</t>
  </si>
  <si>
    <t>Shahidullah Hall, Dhaka University</t>
  </si>
  <si>
    <t>01884484865</t>
  </si>
  <si>
    <t xml:space="preserve"> Mashallah Store</t>
  </si>
  <si>
    <t>Golam Bazar, Keraniganj</t>
  </si>
  <si>
    <t>01913791141</t>
  </si>
  <si>
    <t>Manik Catering  Service</t>
  </si>
  <si>
    <t>Airport road</t>
  </si>
  <si>
    <t>01718641911</t>
  </si>
  <si>
    <t>Nobab bari Biriyani</t>
  </si>
  <si>
    <t>CRP Shimultola, Savar</t>
  </si>
  <si>
    <t xml:space="preserve">01978656864 </t>
  </si>
  <si>
    <t>Rashidul Store</t>
  </si>
  <si>
    <t>Radio Kolony, savar</t>
  </si>
  <si>
    <t>01978656864</t>
  </si>
  <si>
    <t>others</t>
  </si>
  <si>
    <t>Ma Store Daily Telecom</t>
  </si>
  <si>
    <t>Vaijja Telgoli, Katabon, Dhanmondi</t>
  </si>
  <si>
    <t>01671215868</t>
  </si>
  <si>
    <t>01921998135</t>
  </si>
  <si>
    <t>Alif Store</t>
  </si>
  <si>
    <t>Ummesh datta road, Lalbagh</t>
  </si>
  <si>
    <t>01727206732</t>
  </si>
  <si>
    <t>Sadika Gen. Store</t>
  </si>
  <si>
    <t>01327119631</t>
  </si>
  <si>
    <t>Pasta Club</t>
  </si>
  <si>
    <t>01616441612</t>
  </si>
  <si>
    <t>Hob Nob coffee</t>
  </si>
  <si>
    <t>Goribe Newaz, Uttara</t>
  </si>
  <si>
    <t>01983946759</t>
  </si>
  <si>
    <t>FM Store</t>
  </si>
  <si>
    <t>Pubail Bazar, Manikganj</t>
  </si>
  <si>
    <t>01765245369</t>
  </si>
  <si>
    <t>College Canteen</t>
  </si>
  <si>
    <t>Dhaka Medical College</t>
  </si>
  <si>
    <t>01920372306</t>
  </si>
  <si>
    <t>Biplob Verities Store</t>
  </si>
  <si>
    <t>Jaula Bari mor, Keraniganj</t>
  </si>
  <si>
    <t>01835916251</t>
  </si>
  <si>
    <t>Khabar Ghor</t>
  </si>
  <si>
    <t>01815085416</t>
  </si>
  <si>
    <t>Ma Biriyani</t>
  </si>
  <si>
    <t>Bottola, Azimpur</t>
  </si>
  <si>
    <t>017344267239</t>
  </si>
  <si>
    <t>Nirapod Fast Food</t>
  </si>
  <si>
    <t>01714137380</t>
  </si>
  <si>
    <t>Doulatpur, Keraniganj</t>
  </si>
  <si>
    <t>01305221104</t>
  </si>
  <si>
    <t>Kawla bazar</t>
  </si>
  <si>
    <t>01828110044</t>
  </si>
  <si>
    <t>Mursalin Verities Store</t>
  </si>
  <si>
    <t>Tollabag, Zigatola</t>
  </si>
  <si>
    <t>0172741008</t>
  </si>
  <si>
    <t>Platinum Club, 2pcs Cooler</t>
  </si>
  <si>
    <t>Zigatola bus stand, Dhanmondi</t>
  </si>
  <si>
    <t>01705092646</t>
  </si>
  <si>
    <t>09/05/23</t>
  </si>
  <si>
    <t>38626</t>
  </si>
  <si>
    <t>A.F Rahman hall canteen-2pc</t>
  </si>
  <si>
    <t xml:space="preserve">A.F Rahman Hall </t>
  </si>
  <si>
    <t>016480345880</t>
  </si>
  <si>
    <t>Wifi Distribution Ltd</t>
  </si>
  <si>
    <t>29710</t>
  </si>
  <si>
    <t>27308</t>
  </si>
  <si>
    <t>baba vandari</t>
  </si>
  <si>
    <t>এরশাদ নগর, ৩ নং ব্লক,</t>
  </si>
  <si>
    <t>017824792072</t>
  </si>
  <si>
    <t>208090</t>
  </si>
  <si>
    <t>7 TEN 7 Fast Food</t>
  </si>
  <si>
    <t xml:space="preserve"> Road -86 house 12/A Gulshan2 </t>
  </si>
  <si>
    <t>01716342797</t>
  </si>
  <si>
    <t>41894</t>
  </si>
  <si>
    <t>353848</t>
  </si>
  <si>
    <t>Kazi farms kitchen</t>
  </si>
  <si>
    <t xml:space="preserve">Dhanmondi 27 eye Hospital </t>
  </si>
  <si>
    <t>01961620046</t>
  </si>
  <si>
    <t>21745</t>
  </si>
  <si>
    <t>407272</t>
  </si>
  <si>
    <t>Tisa ganarel</t>
  </si>
  <si>
    <t xml:space="preserve">Outlet  (O.A)=DBl-2,kasimpur </t>
  </si>
  <si>
    <t>01837696469</t>
  </si>
  <si>
    <t>41869</t>
  </si>
  <si>
    <t>356498</t>
  </si>
  <si>
    <t>food camestry-3pc</t>
  </si>
  <si>
    <t>chapra masjid,60 feet road,mirpur-2,dhaka-1216</t>
  </si>
  <si>
    <t>01840287780</t>
  </si>
  <si>
    <t>208522</t>
  </si>
  <si>
    <t>18026</t>
  </si>
  <si>
    <t>17963</t>
  </si>
  <si>
    <t>314214</t>
  </si>
  <si>
    <t>JS Store</t>
  </si>
  <si>
    <t>uttar tolarbag main road,near zam za sweetmirpur1</t>
  </si>
  <si>
    <t>01828641777</t>
  </si>
  <si>
    <t>45472</t>
  </si>
  <si>
    <t>373091</t>
  </si>
  <si>
    <t>HM Newaz Store</t>
  </si>
  <si>
    <t>0167705374</t>
  </si>
  <si>
    <t xml:space="preserve"> Shahida Enterprise </t>
  </si>
  <si>
    <t>10315</t>
  </si>
  <si>
    <t>401238</t>
  </si>
  <si>
    <t>Depali resort-2pc</t>
  </si>
  <si>
    <t>Outlet Board bazar,jajor</t>
  </si>
  <si>
    <t>01912388714</t>
  </si>
  <si>
    <t>4598</t>
  </si>
  <si>
    <t>21216</t>
  </si>
  <si>
    <t>Birdem public canteen</t>
  </si>
  <si>
    <t>Birdem Hospital shahabad, Romna</t>
  </si>
  <si>
    <t>01816334316</t>
  </si>
  <si>
    <t>204682</t>
  </si>
  <si>
    <t xml:space="preserve">Rosui </t>
  </si>
  <si>
    <t>O/L :Dhanmondi-2</t>
  </si>
  <si>
    <t>01685738800</t>
  </si>
  <si>
    <t>27882</t>
  </si>
  <si>
    <t>379370</t>
  </si>
  <si>
    <t>Mayer dowaStore</t>
  </si>
  <si>
    <t>Staff quarter  Dhanmondi 15</t>
  </si>
  <si>
    <t>01710811828</t>
  </si>
  <si>
    <t>41149</t>
  </si>
  <si>
    <t>187782</t>
  </si>
  <si>
    <t>Tijarh food</t>
  </si>
  <si>
    <t xml:space="preserve">  36/1 Dilkusha. Motijheel </t>
  </si>
  <si>
    <t>01818102994</t>
  </si>
  <si>
    <t>29690</t>
  </si>
  <si>
    <t>161776</t>
  </si>
  <si>
    <t>Khaber Hat Hotel</t>
  </si>
  <si>
    <t xml:space="preserve"> Adbress:N Kafrul </t>
  </si>
  <si>
    <t>01765211448</t>
  </si>
  <si>
    <t>Shohag Enterprise, Kochukhet</t>
  </si>
  <si>
    <t>201812</t>
  </si>
  <si>
    <t>Eettadi G Store</t>
  </si>
  <si>
    <t xml:space="preserve"> .akota housing, Mohammadpur</t>
  </si>
  <si>
    <t>0195801629</t>
  </si>
  <si>
    <t>Mailstone Canten Store-2pc</t>
  </si>
  <si>
    <t>01965972733</t>
  </si>
  <si>
    <t>M/S K.M. ENTERPRISE</t>
  </si>
  <si>
    <t>10073</t>
  </si>
  <si>
    <t xml:space="preserve">Diyabari gol chottor 
</t>
  </si>
  <si>
    <t>9911</t>
  </si>
  <si>
    <t>Richmond</t>
  </si>
  <si>
    <t xml:space="preserve">  shah makdum avenue,sec-12, uttara, Dhaka-1230</t>
  </si>
  <si>
    <t>01750167814</t>
  </si>
  <si>
    <t>Nabil General Store</t>
  </si>
  <si>
    <t>214196</t>
  </si>
  <si>
    <t>Hamim g Store</t>
  </si>
  <si>
    <t>S 9..H 52 R 06 Uttara,</t>
  </si>
  <si>
    <t>01911114442</t>
  </si>
  <si>
    <t>27919</t>
  </si>
  <si>
    <t>439798</t>
  </si>
  <si>
    <t>Muslim resturent
-2pc</t>
  </si>
  <si>
    <t xml:space="preserve">  12no , khalpar </t>
  </si>
  <si>
    <t>01613535952</t>
  </si>
  <si>
    <t>25720</t>
  </si>
  <si>
    <t>Muslim resturent-2pc</t>
  </si>
  <si>
    <t>42529</t>
  </si>
  <si>
    <t>172212</t>
  </si>
  <si>
    <t>Rupchada Hotel</t>
  </si>
  <si>
    <t xml:space="preserve"> Tejgoan sub -register office, Tejgoan </t>
  </si>
  <si>
    <t>01678000239</t>
  </si>
  <si>
    <t>Ikra Enterprice [Tejgaon]</t>
  </si>
  <si>
    <t>8064</t>
  </si>
  <si>
    <t>Regiter Canten</t>
  </si>
  <si>
    <t xml:space="preserve"> :,Tejgaun,Dhaka</t>
  </si>
  <si>
    <t>01611778235</t>
  </si>
  <si>
    <t>205645</t>
  </si>
  <si>
    <t>Bhai Bhai 3 Store</t>
  </si>
  <si>
    <t>OL 22/B Bagan Goli,Aga Sadek Road,Bongsal.</t>
  </si>
  <si>
    <t>01710637029</t>
  </si>
  <si>
    <t>Ahamadi Corporation</t>
  </si>
  <si>
    <t>59408</t>
  </si>
  <si>
    <t>halim 2</t>
  </si>
  <si>
    <t xml:space="preserve"> Housebuilding s-9 Uttara </t>
  </si>
  <si>
    <t>01614341967</t>
  </si>
  <si>
    <t>207418</t>
  </si>
  <si>
    <t>442474</t>
  </si>
  <si>
    <t>shimul store</t>
  </si>
  <si>
    <t xml:space="preserve">Vumihin,kasimpur </t>
  </si>
  <si>
    <t xml:space="preserve">01910118420 </t>
  </si>
  <si>
    <t>3030</t>
  </si>
  <si>
    <t>Esti Kutum</t>
  </si>
  <si>
    <t>res:-Tajmohal road</t>
  </si>
  <si>
    <t>01720024878</t>
  </si>
  <si>
    <t>211159</t>
  </si>
  <si>
    <t>chandpur Store2</t>
  </si>
  <si>
    <t>Madrasa Road ,
Mohammadpur</t>
  </si>
  <si>
    <t>0197142054</t>
  </si>
  <si>
    <t>8515</t>
  </si>
  <si>
    <t>Rasel Rabbi G Store</t>
  </si>
  <si>
    <t>Sharabangla road katasur</t>
  </si>
  <si>
    <t>01711485871</t>
  </si>
  <si>
    <t>SMART Enterprise</t>
  </si>
  <si>
    <t>28864</t>
  </si>
  <si>
    <t>170531</t>
  </si>
  <si>
    <t>New Alamin G</t>
  </si>
  <si>
    <t xml:space="preserve">Outlet  (O.A)=Housing soseity </t>
  </si>
  <si>
    <t>01782057315</t>
  </si>
  <si>
    <t>Shariatpur Distribution-2 [Kalabagan]</t>
  </si>
  <si>
    <t>203413</t>
  </si>
  <si>
    <t>376213</t>
  </si>
  <si>
    <t>Amzad Restora</t>
  </si>
  <si>
    <t>Outlet res: bangla motor</t>
  </si>
  <si>
    <t>01774705602</t>
  </si>
  <si>
    <t>M/S Tamanna Trading Corporation</t>
  </si>
  <si>
    <t>3551</t>
  </si>
  <si>
    <t>Ghorowa str (P)</t>
  </si>
  <si>
    <t>. Eastarn huosing(Goroar mor</t>
  </si>
  <si>
    <t>01929179683</t>
  </si>
  <si>
    <t>10619</t>
  </si>
  <si>
    <t>435226</t>
  </si>
  <si>
    <t>Hatkhola Mini mart</t>
  </si>
  <si>
    <t>H#11,rd#15,sec#14,
uttara</t>
  </si>
  <si>
    <t>01868351300</t>
  </si>
  <si>
    <t>58174</t>
  </si>
  <si>
    <t>Sohidul tea store</t>
  </si>
  <si>
    <t xml:space="preserve"> R.-2/2 house -11  Gulshan</t>
  </si>
  <si>
    <t>01710594000</t>
  </si>
  <si>
    <t>37297</t>
  </si>
  <si>
    <t>Bismillah store 1</t>
  </si>
  <si>
    <t xml:space="preserve">sector 3 pakarmath </t>
  </si>
  <si>
    <t>01754131693</t>
  </si>
  <si>
    <t>205306</t>
  </si>
  <si>
    <t>Priojon Store</t>
  </si>
  <si>
    <t>Tikorpur, Nowabganj</t>
  </si>
  <si>
    <t>01996808999</t>
  </si>
  <si>
    <t>Ilma Enterprise</t>
  </si>
  <si>
    <t>209701</t>
  </si>
  <si>
    <t>Salam Store</t>
  </si>
  <si>
    <t>OL 6/9, champatali 30, Dhaka south city corporation</t>
  </si>
  <si>
    <t>01646256577</t>
  </si>
  <si>
    <t>33145</t>
  </si>
  <si>
    <t>106639</t>
  </si>
  <si>
    <t>Alif Mim Bakery</t>
  </si>
  <si>
    <t xml:space="preserve"> :Alom Market Zila Porishot Market, Keraniganj</t>
  </si>
  <si>
    <t>01722755621</t>
  </si>
  <si>
    <t>M/S Noman Enterprise</t>
  </si>
  <si>
    <t>206946</t>
  </si>
  <si>
    <t>Bondu Resturent</t>
  </si>
  <si>
    <t xml:space="preserve"> Radio coloni,, Sayabithi </t>
  </si>
  <si>
    <t>01633197551</t>
  </si>
  <si>
    <t>16197</t>
  </si>
  <si>
    <t>Romana Store</t>
  </si>
  <si>
    <t>6 tala bus stand
Ashulea.</t>
  </si>
  <si>
    <t>01772408392</t>
  </si>
  <si>
    <t>Hridoy Varieties Store</t>
  </si>
  <si>
    <t>M/S Sayed General Store</t>
  </si>
  <si>
    <t>38188</t>
  </si>
  <si>
    <t>522326</t>
  </si>
  <si>
    <t>Delhi darbar</t>
  </si>
  <si>
    <t>Outlet  (O.A)=new market4 th floor  Savar.</t>
  </si>
  <si>
    <t>01709343710</t>
  </si>
  <si>
    <t>8075</t>
  </si>
  <si>
    <t>443128</t>
  </si>
  <si>
    <t>The munch station</t>
  </si>
  <si>
    <t>O/L Kazi tower,Dhanmondi-2</t>
  </si>
  <si>
    <t>01685620776</t>
  </si>
  <si>
    <t>8405</t>
  </si>
  <si>
    <t>27677</t>
  </si>
  <si>
    <t>Yousuf G Store</t>
  </si>
  <si>
    <t xml:space="preserve"> Tongi Bazar,Hazi market</t>
  </si>
  <si>
    <t>01642669835</t>
  </si>
  <si>
    <t>52849</t>
  </si>
  <si>
    <t>404770</t>
  </si>
  <si>
    <t>MODINA Store</t>
  </si>
  <si>
    <t>Beribadh,ferighat,Abdullahpur/keranigon</t>
  </si>
  <si>
    <t>01775348608</t>
  </si>
  <si>
    <t>36410</t>
  </si>
  <si>
    <t>445537</t>
  </si>
  <si>
    <t>Ittadi store</t>
  </si>
  <si>
    <t xml:space="preserve">Torikullah road,aganagor </t>
  </si>
  <si>
    <t>01872510768</t>
  </si>
  <si>
    <t>55657</t>
  </si>
  <si>
    <t>403942</t>
  </si>
  <si>
    <t>sabbir Store</t>
  </si>
  <si>
    <t xml:space="preserve"> বড়দেশি আমিন বাজার.হেমায়েতপুর</t>
  </si>
  <si>
    <t>01783893199</t>
  </si>
  <si>
    <t>44948</t>
  </si>
  <si>
    <t>Nur A Rohmat</t>
  </si>
  <si>
    <t xml:space="preserve">  :  sorker Bari road , Gulshan</t>
  </si>
  <si>
    <t>01718807462</t>
  </si>
  <si>
    <t>49023</t>
  </si>
  <si>
    <t>129018</t>
  </si>
  <si>
    <t>Rabbani Hotel
2 Pcs Cooler</t>
  </si>
  <si>
    <t>mirpur 11 no bus stand,pallabi,</t>
  </si>
  <si>
    <t>01629299276</t>
  </si>
  <si>
    <t>39226</t>
  </si>
  <si>
    <t>205265</t>
  </si>
  <si>
    <t>317318</t>
  </si>
  <si>
    <t>Sumona Store</t>
  </si>
  <si>
    <t>Outlate :শহীদ নগর, Lalbagh</t>
  </si>
  <si>
    <t>01846699966</t>
  </si>
  <si>
    <t>B.H. Traders</t>
  </si>
  <si>
    <t>46367</t>
  </si>
  <si>
    <t>502787</t>
  </si>
  <si>
    <t>koray Gosto resturent</t>
  </si>
  <si>
    <t>O/L Gawsia tower Satmoszid -9/a Road.Dhanmondi. Lift-3</t>
  </si>
  <si>
    <t>01720538117</t>
  </si>
  <si>
    <t>43628</t>
  </si>
  <si>
    <t>5200130</t>
  </si>
  <si>
    <t>TR SHOP</t>
  </si>
  <si>
    <t>L.E.D LITE নষ্ট ৬ নম্বর গেইট Airpot</t>
  </si>
  <si>
    <t>01760820295</t>
  </si>
  <si>
    <t>204802</t>
  </si>
  <si>
    <t>Amir varaitej store</t>
  </si>
  <si>
    <t xml:space="preserve">Truck stand 2
 mosjid market </t>
  </si>
  <si>
    <t>01611183372</t>
  </si>
  <si>
    <t>21891</t>
  </si>
  <si>
    <t>Talukdar Store</t>
  </si>
  <si>
    <t>30/02 debidash gat  kamalbagh Chawkbazar</t>
  </si>
  <si>
    <t>01766969350</t>
  </si>
  <si>
    <t>Saiful Enterprise [Bakshi Bazar]</t>
  </si>
  <si>
    <t>13517</t>
  </si>
  <si>
    <t>Abul Store</t>
  </si>
  <si>
    <t>Outlet res: damal cot crp, Cantonment</t>
  </si>
  <si>
    <t>01300412298</t>
  </si>
  <si>
    <t>Dhali Distribution Co</t>
  </si>
  <si>
    <t>201649</t>
  </si>
  <si>
    <t>312204</t>
  </si>
  <si>
    <t>moja bites</t>
  </si>
  <si>
    <t>OL Wari</t>
  </si>
  <si>
    <t>01718538904</t>
  </si>
  <si>
    <t>209940</t>
  </si>
  <si>
    <t>592459</t>
  </si>
  <si>
    <t>The Buffet stories</t>
  </si>
  <si>
    <t xml:space="preserve">Outlet Noth avenow  jahed plaza Gulshan2 </t>
  </si>
  <si>
    <t>36759</t>
  </si>
  <si>
    <t>Mate store</t>
  </si>
  <si>
    <t>SAHIC, IPH Road,mohakhali</t>
  </si>
  <si>
    <t>01920101996</t>
  </si>
  <si>
    <t>209402</t>
  </si>
  <si>
    <t>Palton restora</t>
  </si>
  <si>
    <t>53 Baitul abir housing.</t>
  </si>
  <si>
    <t>01640158223</t>
  </si>
  <si>
    <t>M H Enterprise</t>
  </si>
  <si>
    <t>205339</t>
  </si>
  <si>
    <t>427868</t>
  </si>
  <si>
    <t>Bell view coffee house</t>
  </si>
  <si>
    <t>.Joynabri stand, Savar</t>
  </si>
  <si>
    <t>01739097138</t>
  </si>
  <si>
    <t>43099</t>
  </si>
  <si>
    <t>Rifat Store</t>
  </si>
  <si>
    <t>3/1Haji Lat mia Market,Laguna Stand,</t>
  </si>
  <si>
    <t>01945710871</t>
  </si>
  <si>
    <t>46875</t>
  </si>
  <si>
    <t>Hridoy con</t>
  </si>
  <si>
    <t xml:space="preserve"> 103/104, Urdu Road Lalbag,Dhaka.</t>
  </si>
  <si>
    <t>0192260909</t>
  </si>
  <si>
    <t>209552</t>
  </si>
  <si>
    <t>Mirpur.cafe</t>
  </si>
  <si>
    <t>,Shop-270/1,road-4,block-A,Mirpur-2</t>
  </si>
  <si>
    <t>01919401449</t>
  </si>
  <si>
    <t>Crescent Corporation</t>
  </si>
  <si>
    <t>38488</t>
  </si>
  <si>
    <t>292675</t>
  </si>
  <si>
    <t>Kostori rasturant</t>
  </si>
  <si>
    <t>TNT মেইন রোড Gazipur, Tongi</t>
  </si>
  <si>
    <t>01827735222</t>
  </si>
  <si>
    <t>55644</t>
  </si>
  <si>
    <t xml:space="preserve">Green sweets </t>
  </si>
  <si>
    <t xml:space="preserve"> Station road </t>
  </si>
  <si>
    <t>01966440444</t>
  </si>
  <si>
    <t>15157</t>
  </si>
  <si>
    <t>219156</t>
  </si>
  <si>
    <t>Hredoy Con</t>
  </si>
  <si>
    <t>nawabgonj bazar. Boro mosjid ar samne</t>
  </si>
  <si>
    <t>01408099880</t>
  </si>
  <si>
    <t>9743</t>
  </si>
  <si>
    <t>Yeashin store 1</t>
  </si>
  <si>
    <t xml:space="preserve"> Palashbari Bazar, Savar</t>
  </si>
  <si>
    <t>01688545605</t>
  </si>
  <si>
    <t>40505</t>
  </si>
  <si>
    <t xml:space="preserve">Aziz Enterprise / Ayan fast Food </t>
  </si>
  <si>
    <t xml:space="preserve">Airport </t>
  </si>
  <si>
    <t>01932105083</t>
  </si>
  <si>
    <t>51282</t>
  </si>
  <si>
    <t>Sobahan bag tehari</t>
  </si>
  <si>
    <t xml:space="preserve"> House 2 road  13 sobahanbag Dhanmondi </t>
  </si>
  <si>
    <t>01818084095</t>
  </si>
  <si>
    <t>59749</t>
  </si>
  <si>
    <t>Bismillah general store</t>
  </si>
  <si>
    <t xml:space="preserve">  kamarpara Lebur mor, uttara</t>
  </si>
  <si>
    <t>01974017273</t>
  </si>
  <si>
    <t>17883</t>
  </si>
  <si>
    <t xml:space="preserve">  kamarpara kalumeya market road</t>
  </si>
  <si>
    <t>0177111168</t>
  </si>
  <si>
    <t>211129</t>
  </si>
  <si>
    <t>370245</t>
  </si>
  <si>
    <t>Hoque Bakery</t>
  </si>
  <si>
    <t>Lalmatiya mohila college, Mohammadpur</t>
  </si>
  <si>
    <t>01933748015</t>
  </si>
  <si>
    <t>21288</t>
  </si>
  <si>
    <t>kafa oporohanno</t>
  </si>
  <si>
    <t>Outlet  (O.A)= cafatoria.jahangairnagor, Savar</t>
  </si>
  <si>
    <t>01936059463</t>
  </si>
  <si>
    <t>203100</t>
  </si>
  <si>
    <t>Tanjil Store</t>
  </si>
  <si>
    <t xml:space="preserve">Road-4,House-2,Bosila metro housing </t>
  </si>
  <si>
    <t>01719922311</t>
  </si>
  <si>
    <t>A M Enterprise</t>
  </si>
  <si>
    <t>32746</t>
  </si>
  <si>
    <t>260476</t>
  </si>
  <si>
    <t>Maa Shop</t>
  </si>
  <si>
    <t>Mogbazar Doctor Goli</t>
  </si>
  <si>
    <t>01819931318</t>
  </si>
  <si>
    <t>47877</t>
  </si>
  <si>
    <t>435067</t>
  </si>
  <si>
    <t>Mawa ghat, Munshigonj</t>
  </si>
  <si>
    <t>01937081251</t>
  </si>
  <si>
    <t>202127</t>
  </si>
  <si>
    <t>Jonota Tea Store</t>
  </si>
  <si>
    <t xml:space="preserve"> .   Board bazar,Iut road      </t>
  </si>
  <si>
    <t>01862725039</t>
  </si>
  <si>
    <t>60502</t>
  </si>
  <si>
    <t>Hazi Kacci Biriani Paltan</t>
  </si>
  <si>
    <t>55 siddik mansion housing.</t>
  </si>
  <si>
    <t>01716838022</t>
  </si>
  <si>
    <t>212529</t>
  </si>
  <si>
    <t>Eakub Store</t>
  </si>
  <si>
    <t>kholamora.bazar.
keraneganj</t>
  </si>
  <si>
    <t>01848123479</t>
  </si>
  <si>
    <t>42576</t>
  </si>
  <si>
    <t>Monolova kabab-2pc</t>
  </si>
  <si>
    <t xml:space="preserve"> airport</t>
  </si>
  <si>
    <t>01724214076</t>
  </si>
  <si>
    <t>3834</t>
  </si>
  <si>
    <t>35704</t>
  </si>
  <si>
    <t>435243</t>
  </si>
  <si>
    <t>Sara Bela</t>
  </si>
  <si>
    <t xml:space="preserve"> sector-11 road- 1 h 3 Uttara </t>
  </si>
  <si>
    <t>01711951237</t>
  </si>
  <si>
    <t>57333</t>
  </si>
  <si>
    <t>421377</t>
  </si>
  <si>
    <t>Shanto Sumaiya Store</t>
  </si>
  <si>
    <t xml:space="preserve"> islampur mosjid Dhamrai</t>
  </si>
  <si>
    <t>01922694076</t>
  </si>
  <si>
    <t>21232</t>
  </si>
  <si>
    <t>jabad Tea</t>
  </si>
  <si>
    <t xml:space="preserve"> Nabisco bus stand beside Nasrin tower </t>
  </si>
  <si>
    <t>01880073072</t>
  </si>
  <si>
    <t>55573</t>
  </si>
  <si>
    <t>Al MadanyStore</t>
  </si>
  <si>
    <t xml:space="preserve"> : Arzabad madrasa, horirampur</t>
  </si>
  <si>
    <t>01918322764</t>
  </si>
  <si>
    <t>Dulal Enterprise (Mirpur)</t>
  </si>
  <si>
    <t>56654</t>
  </si>
  <si>
    <t>425046</t>
  </si>
  <si>
    <t>On Time Bazar</t>
  </si>
  <si>
    <t>Society 11
Adabor</t>
  </si>
  <si>
    <t>01768943979</t>
  </si>
  <si>
    <t>62857</t>
  </si>
  <si>
    <t>166382</t>
  </si>
  <si>
    <t>Abir veraitise Store</t>
  </si>
  <si>
    <t xml:space="preserve">dhakessory rood Azimpur </t>
  </si>
  <si>
    <t>01722116768</t>
  </si>
  <si>
    <t>39463</t>
  </si>
  <si>
    <t>Mohommodia Hotel</t>
  </si>
  <si>
    <t>01917252762</t>
  </si>
  <si>
    <t>38928</t>
  </si>
  <si>
    <t>Muntaka canteen</t>
  </si>
  <si>
    <t>S 9..Bangladesh medical lift 3..Uttara,</t>
  </si>
  <si>
    <t>0175899241</t>
  </si>
  <si>
    <t>37531</t>
  </si>
  <si>
    <t>Karunamoiee mistanno bhandar</t>
  </si>
  <si>
    <t xml:space="preserve">-  Doleveta  Dhamrai </t>
  </si>
  <si>
    <t>017924622598</t>
  </si>
  <si>
    <t>50861</t>
  </si>
  <si>
    <t>Rifat Medicine</t>
  </si>
  <si>
    <t xml:space="preserve">Outlet  - Bata signal coffee house ar golli Dhaka south new market dhaka </t>
  </si>
  <si>
    <t>01911471635</t>
  </si>
  <si>
    <t>44817</t>
  </si>
  <si>
    <t>Hazi restaurant 2</t>
  </si>
  <si>
    <t xml:space="preserve">  kamarpara stand</t>
  </si>
  <si>
    <t>01735449861</t>
  </si>
  <si>
    <t>44467</t>
  </si>
  <si>
    <t>Haq Bread And Food Plaza</t>
  </si>
  <si>
    <t xml:space="preserve">House-3,road-3,bosila city devoloper housing </t>
  </si>
  <si>
    <t>01874279529</t>
  </si>
  <si>
    <t>207306</t>
  </si>
  <si>
    <t>Shiam Tea Store</t>
  </si>
  <si>
    <t>Addres, lemeted,Road no,4 Mohamedpur</t>
  </si>
  <si>
    <t>01701016854</t>
  </si>
  <si>
    <t>28860</t>
  </si>
  <si>
    <t>T S S Bazaar</t>
  </si>
  <si>
    <t>.. East kazi para...madbor pakur par</t>
  </si>
  <si>
    <t>01879989307</t>
  </si>
  <si>
    <t>Eva Enterprise</t>
  </si>
  <si>
    <t>1837</t>
  </si>
  <si>
    <t>Fuhad Depertment</t>
  </si>
  <si>
    <t xml:space="preserve">.. East kazi para. </t>
  </si>
  <si>
    <t>01712903944</t>
  </si>
  <si>
    <t>8941</t>
  </si>
  <si>
    <t>Jahangir Tea Store</t>
  </si>
  <si>
    <t>01675353385</t>
  </si>
  <si>
    <t>49189</t>
  </si>
  <si>
    <t>Romjan Store</t>
  </si>
  <si>
    <t>Outlet =Boxonagar Bazar,Nawabganj</t>
  </si>
  <si>
    <t>01822953018</t>
  </si>
  <si>
    <t>25260</t>
  </si>
  <si>
    <t xml:space="preserve"> KFC Savar</t>
  </si>
  <si>
    <t>CRP Savar</t>
  </si>
  <si>
    <t>01518384825</t>
  </si>
  <si>
    <t>57313</t>
  </si>
  <si>
    <t>Jol toranga</t>
  </si>
  <si>
    <t>Ashrafabad 2, Kamrangirchar</t>
  </si>
  <si>
    <t>01775056333</t>
  </si>
  <si>
    <t>43078</t>
  </si>
  <si>
    <t>Disha Tea Store</t>
  </si>
  <si>
    <t xml:space="preserve"> Buddijibi road, Mohammadpur</t>
  </si>
  <si>
    <t>01736978892</t>
  </si>
  <si>
    <t>52730</t>
  </si>
  <si>
    <t>Sumiay G Store</t>
  </si>
  <si>
    <t xml:space="preserve"> Sadek khan road, Mohammadpur</t>
  </si>
  <si>
    <t>01954475837</t>
  </si>
  <si>
    <t>52250</t>
  </si>
  <si>
    <t>Cheers Confectionary</t>
  </si>
  <si>
    <t>69/1 noya palton Polwal  market.</t>
  </si>
  <si>
    <t>01716564695</t>
  </si>
  <si>
    <t>3234</t>
  </si>
  <si>
    <t>Cefe Shan</t>
  </si>
  <si>
    <t xml:space="preserve">  zighatola tenary mor, Hazaribagh</t>
  </si>
  <si>
    <t>01730481780</t>
  </si>
  <si>
    <t>18907</t>
  </si>
  <si>
    <t>Janota Hotel</t>
  </si>
  <si>
    <t xml:space="preserve"> Sector 10 /Road--7,Uttara</t>
  </si>
  <si>
    <t>01306162296</t>
  </si>
  <si>
    <t>209300</t>
  </si>
  <si>
    <t>522191</t>
  </si>
  <si>
    <t>Tabassum confectionery</t>
  </si>
  <si>
    <t>Moynartek ,uttar khan,Dhaka.</t>
  </si>
  <si>
    <t>01726043236</t>
  </si>
  <si>
    <t>BNS Sales &amp; Distribution-2</t>
  </si>
  <si>
    <t>41500</t>
  </si>
  <si>
    <t>380519</t>
  </si>
  <si>
    <t>khan hotel</t>
  </si>
  <si>
    <t xml:space="preserve">Master para kolabagan,uttar </t>
  </si>
  <si>
    <t>01819873364</t>
  </si>
  <si>
    <t>59835</t>
  </si>
  <si>
    <t>352479</t>
  </si>
  <si>
    <t>Suruchi Khabar Ghar</t>
  </si>
  <si>
    <t xml:space="preserve"> borun bhabon market Gulshan2</t>
  </si>
  <si>
    <t>01727360228</t>
  </si>
  <si>
    <t>211352</t>
  </si>
  <si>
    <t>592624</t>
  </si>
  <si>
    <t>T.R.DEPARTMENT STORE</t>
  </si>
  <si>
    <t xml:space="preserve"> sec-11,block-B,road-12,navana tower gate, mirpur 11</t>
  </si>
  <si>
    <t>01746060407</t>
  </si>
  <si>
    <t>212849</t>
  </si>
  <si>
    <t>NAHID DEP ST</t>
  </si>
  <si>
    <t xml:space="preserve"> -sec-11,block-B,road-12,navana tower gate, mirpur 11</t>
  </si>
  <si>
    <t>01832454758</t>
  </si>
  <si>
    <t>8324</t>
  </si>
  <si>
    <t>Start Hotel &amp; Bakery</t>
  </si>
  <si>
    <t xml:space="preserve"> : Gulistan ( সুন্দরবন মার্কেট ) এর opposite এ </t>
  </si>
  <si>
    <t>01721345267</t>
  </si>
  <si>
    <t>209179</t>
  </si>
  <si>
    <t>Arifa Store</t>
  </si>
  <si>
    <t xml:space="preserve"> : Chunkutia Chita khala, Keraniganj</t>
  </si>
  <si>
    <t>01647270097</t>
  </si>
  <si>
    <t>28906</t>
  </si>
  <si>
    <t>139959</t>
  </si>
  <si>
    <t>Rahamon Store</t>
  </si>
  <si>
    <t xml:space="preserve">..tila bari  Rayer Bazar </t>
  </si>
  <si>
    <t>01729336070</t>
  </si>
  <si>
    <t>212448</t>
  </si>
  <si>
    <t>Kajol Gen. Store</t>
  </si>
  <si>
    <t xml:space="preserve"> গদিঘর,রায়ের বাজার, Mohammadpur</t>
  </si>
  <si>
    <t>01712556923</t>
  </si>
  <si>
    <t>170884</t>
  </si>
  <si>
    <t>Alichy Food</t>
  </si>
  <si>
    <t xml:space="preserve"> 15  green road, Kalabagan </t>
  </si>
  <si>
    <t>01727264259</t>
  </si>
  <si>
    <t>42030</t>
  </si>
  <si>
    <t>380451</t>
  </si>
  <si>
    <t>Antor Store</t>
  </si>
  <si>
    <t xml:space="preserve"> Basundhara tak, Savar</t>
  </si>
  <si>
    <t>01972897630</t>
  </si>
  <si>
    <t xml:space="preserve">Not possible </t>
  </si>
  <si>
    <t>388442</t>
  </si>
  <si>
    <t>Ma babar doya</t>
  </si>
  <si>
    <t>Outlet east Razabazar amtola</t>
  </si>
  <si>
    <t xml:space="preserve">01827887444 </t>
  </si>
  <si>
    <t>208804</t>
  </si>
  <si>
    <t>450591</t>
  </si>
  <si>
    <t>A&amp;A GEN</t>
  </si>
  <si>
    <t>Outlet 118/a east razabazar.</t>
  </si>
  <si>
    <t>01819453588</t>
  </si>
  <si>
    <t>44925</t>
  </si>
  <si>
    <t>264034</t>
  </si>
  <si>
    <t>Oishee /Chadpur Store</t>
  </si>
  <si>
    <t xml:space="preserve"> 9 sukrabad  bazar   Mohammadpur</t>
  </si>
  <si>
    <t>01716582751</t>
  </si>
  <si>
    <t>48115</t>
  </si>
  <si>
    <t>Café Monsoon</t>
  </si>
  <si>
    <t xml:space="preserve">Higcort </t>
  </si>
  <si>
    <t>01916038293</t>
  </si>
  <si>
    <t>16185</t>
  </si>
  <si>
    <t>Keraniganj Store</t>
  </si>
  <si>
    <t>Outlet =sher-e-bangla Nagaur taltola.bus stand kafrul kacha bazar</t>
  </si>
  <si>
    <t>01794116307</t>
  </si>
  <si>
    <t>42868</t>
  </si>
  <si>
    <t>rustic etary</t>
  </si>
  <si>
    <t>O/L .. Satmoszid  Road.Dhanmondi-9/a</t>
  </si>
  <si>
    <t>01833376356</t>
  </si>
  <si>
    <t>2628</t>
  </si>
  <si>
    <t>520760</t>
  </si>
  <si>
    <t>Hydrabadi Shahi Kitchen</t>
  </si>
  <si>
    <t>Haydrabad briz tongi gazipur</t>
  </si>
  <si>
    <t>01714299847</t>
  </si>
  <si>
    <t>40484</t>
  </si>
  <si>
    <t>poromanu shokti Commision canteen-2pc</t>
  </si>
  <si>
    <t xml:space="preserve">Poromanu sokti center, Chawkbazar </t>
  </si>
  <si>
    <t>0176448885</t>
  </si>
  <si>
    <t>42001</t>
  </si>
  <si>
    <t>21885</t>
  </si>
  <si>
    <t>Chamili Canteen</t>
  </si>
  <si>
    <t xml:space="preserve">Rokeya Hall, Chawkbazar </t>
  </si>
  <si>
    <t>01406522397</t>
  </si>
  <si>
    <t>42545</t>
  </si>
  <si>
    <t>purnima restora</t>
  </si>
  <si>
    <t>,Mirpur Stadium main road  Mirpur</t>
  </si>
  <si>
    <t>62560</t>
  </si>
  <si>
    <t>Green Leaf</t>
  </si>
  <si>
    <t>Outlate Hazaribagh bazar   Hazaribagh</t>
  </si>
  <si>
    <t>01735751331</t>
  </si>
  <si>
    <t>2512</t>
  </si>
  <si>
    <t>493590</t>
  </si>
  <si>
    <t>Masud Store/ Tangail sweets</t>
  </si>
  <si>
    <t>cherag ali,tongi  Gazipur</t>
  </si>
  <si>
    <t>01621210729</t>
  </si>
  <si>
    <t>Humayoun Kabir Traders</t>
  </si>
  <si>
    <t>206902</t>
  </si>
  <si>
    <t>377099</t>
  </si>
  <si>
    <t>Ajgor Gen. Store</t>
  </si>
  <si>
    <t>Bauniabad, Block-E, Mirpur</t>
  </si>
  <si>
    <t>01924652362</t>
  </si>
  <si>
    <t>44660</t>
  </si>
  <si>
    <t>167056</t>
  </si>
  <si>
    <t>Alam 2</t>
  </si>
  <si>
    <t xml:space="preserve">  নতুন রাস্তা  Hazaribagh</t>
  </si>
  <si>
    <t>01934663631</t>
  </si>
  <si>
    <t>210570</t>
  </si>
  <si>
    <t>Mother shop</t>
  </si>
  <si>
    <t xml:space="preserve"> sec11 Moylar more uttara</t>
  </si>
  <si>
    <t>0173715187</t>
  </si>
  <si>
    <t>43205</t>
  </si>
  <si>
    <t>Zannat Tea St</t>
  </si>
  <si>
    <t xml:space="preserve"> :  Diabari 3 rastar more(asulia jete)</t>
  </si>
  <si>
    <t>01925291689</t>
  </si>
  <si>
    <t>44669</t>
  </si>
  <si>
    <t>Mizan chotpoti house</t>
  </si>
  <si>
    <t xml:space="preserve"> :tolarbeg 2no gate  Mirpur</t>
  </si>
  <si>
    <t>01727690743</t>
  </si>
  <si>
    <t>2617</t>
  </si>
  <si>
    <t>Shawon Store</t>
  </si>
  <si>
    <t xml:space="preserve">  কাওরান বাজার </t>
  </si>
  <si>
    <t>01518707903</t>
  </si>
  <si>
    <t>Shariatpur Distributor</t>
  </si>
  <si>
    <t>13319</t>
  </si>
  <si>
    <t>Allhardan Store</t>
  </si>
  <si>
    <t>01845654816</t>
  </si>
  <si>
    <t>60373</t>
  </si>
  <si>
    <t>187760</t>
  </si>
  <si>
    <t>Nur nobi Store</t>
  </si>
  <si>
    <t>154 MOTIJHILL</t>
  </si>
  <si>
    <t>01844653251</t>
  </si>
  <si>
    <t>40376</t>
  </si>
  <si>
    <t>Food lover</t>
  </si>
  <si>
    <t xml:space="preserve"> =Biman jadhu ghor Agargaon Dhaka</t>
  </si>
  <si>
    <t>010630981292</t>
  </si>
  <si>
    <t>206935</t>
  </si>
  <si>
    <t>Sohan Store</t>
  </si>
  <si>
    <t xml:space="preserve">   ten sat Mirpur 14</t>
  </si>
  <si>
    <t>01923630569</t>
  </si>
  <si>
    <t>14814</t>
  </si>
  <si>
    <t>Shabuddin Can</t>
  </si>
  <si>
    <t xml:space="preserve">Dhaka Medical College Hospital </t>
  </si>
  <si>
    <t>01943851804</t>
  </si>
  <si>
    <t>35930</t>
  </si>
  <si>
    <t>Ma verities 2</t>
  </si>
  <si>
    <t>O.A -  Bamonsur,road   Keraniganj</t>
  </si>
  <si>
    <t>01852382955</t>
  </si>
  <si>
    <t>34648</t>
  </si>
  <si>
    <t>Shosta ghor</t>
  </si>
  <si>
    <t>Outlet  (O.A)=khillkhet nama para</t>
  </si>
  <si>
    <t>01840653474</t>
  </si>
  <si>
    <t>N.S. Enterprise</t>
  </si>
  <si>
    <t>26267</t>
  </si>
  <si>
    <t xml:space="preserve"> -sec-12,block-E,kurmitola camp,kalse jamy mosjid er gate a er  pasy.</t>
  </si>
  <si>
    <t>01911586554</t>
  </si>
  <si>
    <t>207326</t>
  </si>
  <si>
    <t>591816</t>
  </si>
  <si>
    <t>Kaja G Store</t>
  </si>
  <si>
    <t xml:space="preserve">  71/1a sukrabad  </t>
  </si>
  <si>
    <t>01600101758</t>
  </si>
  <si>
    <t>55339</t>
  </si>
  <si>
    <t>Santona Store</t>
  </si>
  <si>
    <t>Outlet  :  Baira Bazar,Singair,Manikganj</t>
  </si>
  <si>
    <t>017135058</t>
  </si>
  <si>
    <t>46954</t>
  </si>
  <si>
    <t>Gopal Store</t>
  </si>
  <si>
    <t xml:space="preserve">Outlet  :  Tepra Busstant ,Shibalaya Manikganj </t>
  </si>
  <si>
    <t>01631231862</t>
  </si>
  <si>
    <t>Fakir Enterprise</t>
  </si>
  <si>
    <t>48145</t>
  </si>
  <si>
    <t>167221</t>
  </si>
  <si>
    <t>Cafe Euphoria</t>
  </si>
  <si>
    <t xml:space="preserve"> road2/A zigatola bus stand keari crescent tower(6th floor</t>
  </si>
  <si>
    <t>01767545172</t>
  </si>
  <si>
    <t>9903</t>
  </si>
  <si>
    <t>Mid Night Sun Resturant</t>
  </si>
  <si>
    <t>55 noya palton</t>
  </si>
  <si>
    <t>01913074415</t>
  </si>
  <si>
    <t>62957</t>
  </si>
  <si>
    <t>pizza Heaven</t>
  </si>
  <si>
    <t xml:space="preserve">Outlet  (O.A)=khillkhet Bazar </t>
  </si>
  <si>
    <t>01714113537</t>
  </si>
  <si>
    <t>208170</t>
  </si>
  <si>
    <t>Muktar store -2</t>
  </si>
  <si>
    <t>Targas main road tongi.Gazipur</t>
  </si>
  <si>
    <t>01929197181</t>
  </si>
  <si>
    <t>208647</t>
  </si>
  <si>
    <t>Din Islam telecom</t>
  </si>
  <si>
    <t xml:space="preserve"> sec-road sec 7 uttara</t>
  </si>
  <si>
    <t>01811652226</t>
  </si>
  <si>
    <t>50879</t>
  </si>
  <si>
    <t>Kabab Grill</t>
  </si>
  <si>
    <t xml:space="preserve"> Level -08,Block-C
 Shop -32Basundhara shopping complex,</t>
  </si>
  <si>
    <t>01761926849</t>
  </si>
  <si>
    <t>11599</t>
  </si>
  <si>
    <t>ma babar douya star</t>
  </si>
  <si>
    <t xml:space="preserve"> :Nourarsslla min road, Gulshan, dhaka</t>
  </si>
  <si>
    <t>01837136123</t>
  </si>
  <si>
    <t>M/S Ma Enterprise [Kuril]</t>
  </si>
  <si>
    <t>59977</t>
  </si>
  <si>
    <t>Emon store</t>
  </si>
  <si>
    <t xml:space="preserve">16, Ali neki deori;
33; Dhaka South City corporation </t>
  </si>
  <si>
    <t>01813247261</t>
  </si>
  <si>
    <t>21501</t>
  </si>
  <si>
    <t>6100146</t>
  </si>
  <si>
    <t>KFC</t>
  </si>
  <si>
    <t>Kamal Atartuk,  Banani</t>
  </si>
  <si>
    <t>01994783530</t>
  </si>
  <si>
    <t>3008</t>
  </si>
  <si>
    <t>Haque store-2pc</t>
  </si>
  <si>
    <t xml:space="preserve"> :141/142 Love RodeTejgaun,Dhaka</t>
  </si>
  <si>
    <t>01783172073</t>
  </si>
  <si>
    <t>42314</t>
  </si>
  <si>
    <t>22720</t>
  </si>
  <si>
    <t>Namira Resturent</t>
  </si>
  <si>
    <t xml:space="preserve">- mohakhali </t>
  </si>
  <si>
    <t>01709094867</t>
  </si>
  <si>
    <t>1829</t>
  </si>
  <si>
    <t>New Sardar motors</t>
  </si>
  <si>
    <t>block H 37/2, Amtoli,south,,,new airport  road,mohakhali</t>
  </si>
  <si>
    <t>0176552078</t>
  </si>
  <si>
    <t>3222</t>
  </si>
  <si>
    <t>Hane Mon G Store</t>
  </si>
  <si>
    <t>Addres-64,west tezturi bazar tejgao</t>
  </si>
  <si>
    <t>01740280859</t>
  </si>
  <si>
    <t>22736</t>
  </si>
  <si>
    <t>Mejban Hotel &amp; restaurant</t>
  </si>
  <si>
    <t xml:space="preserve"> :Sha Kabir majar road, majar  gate. </t>
  </si>
  <si>
    <t>01684552172</t>
  </si>
  <si>
    <t>14610</t>
  </si>
  <si>
    <t>Shuchi G Store</t>
  </si>
  <si>
    <t xml:space="preserve"> ,H#01,rd-1/A,sec#05,Uttara</t>
  </si>
  <si>
    <t>01727776164</t>
  </si>
  <si>
    <t>8759</t>
  </si>
  <si>
    <t>Twelve 30 Cafe</t>
  </si>
  <si>
    <t xml:space="preserve"> ,H#25,rd-18,,sec#03,Uttara</t>
  </si>
  <si>
    <t>01747204488</t>
  </si>
  <si>
    <t>46373</t>
  </si>
  <si>
    <t>Soniya Store</t>
  </si>
  <si>
    <t>Shaid minar, DMCH Outdoor ,Dhaka University</t>
  </si>
  <si>
    <t>01717873917</t>
  </si>
  <si>
    <t>201648</t>
  </si>
  <si>
    <t>cafe P S C</t>
  </si>
  <si>
    <t xml:space="preserve">opposite of mirpur 13 no mondir </t>
  </si>
  <si>
    <t>01946566632</t>
  </si>
  <si>
    <t>42996</t>
  </si>
  <si>
    <t>270256</t>
  </si>
  <si>
    <t>Motlob gs</t>
  </si>
  <si>
    <t>beside of OGSB HOSPITAL,, baisteki, mirpur-13</t>
  </si>
  <si>
    <t>01755680512</t>
  </si>
  <si>
    <t>36411</t>
  </si>
  <si>
    <t>Cafe bagdad hotel</t>
  </si>
  <si>
    <t>1/1 Hazi Dilgoni Market, AllahaKarim,</t>
  </si>
  <si>
    <t>01883580752</t>
  </si>
  <si>
    <t>58570</t>
  </si>
  <si>
    <t>455696</t>
  </si>
  <si>
    <t>Mayer Doa Store</t>
  </si>
  <si>
    <t>125.bosila#33#north city Corporation Mohammad pur #dhaka</t>
  </si>
  <si>
    <t>01731117868</t>
  </si>
  <si>
    <t>60885</t>
  </si>
  <si>
    <t>514147</t>
  </si>
  <si>
    <t>Fatema khabar ghor</t>
  </si>
  <si>
    <t>targas main  road  tongi.Gazipur</t>
  </si>
  <si>
    <t>01993287044</t>
  </si>
  <si>
    <t>212378</t>
  </si>
  <si>
    <t>Mayer Duaa Entarprice</t>
  </si>
  <si>
    <t xml:space="preserve"> condalvog , Uttara</t>
  </si>
  <si>
    <t>017709997103</t>
  </si>
  <si>
    <t>17653</t>
  </si>
  <si>
    <t>AL SAFI FOOD</t>
  </si>
  <si>
    <t xml:space="preserve">92aramba club </t>
  </si>
  <si>
    <t>01817746936</t>
  </si>
  <si>
    <t>1303</t>
  </si>
  <si>
    <t xml:space="preserve"> 41/5 Kalvart road,word 13; Dhaka South City </t>
  </si>
  <si>
    <t>0168477387</t>
  </si>
  <si>
    <t>204187</t>
  </si>
  <si>
    <t>Banolota cofe</t>
  </si>
  <si>
    <t xml:space="preserve"> Mirpur-11.5</t>
  </si>
  <si>
    <t>01741499505</t>
  </si>
  <si>
    <t>212144</t>
  </si>
  <si>
    <t>Sorna store</t>
  </si>
  <si>
    <t>Outlet  (O.A)=khapara, khilkhet outlet phone:01718872703</t>
  </si>
  <si>
    <t>01718872703</t>
  </si>
  <si>
    <t>3779</t>
  </si>
  <si>
    <t>341040</t>
  </si>
  <si>
    <t>01632742444</t>
  </si>
  <si>
    <t>206088</t>
  </si>
  <si>
    <t>Maliha Gs</t>
  </si>
  <si>
    <t>.  E/H,Kazibari moor,6 Dhaka</t>
  </si>
  <si>
    <t>01760760132</t>
  </si>
  <si>
    <t>44402</t>
  </si>
  <si>
    <t>Panshee Restaurant</t>
  </si>
  <si>
    <t>OL গ-৭২/১ তিতাস ম‍্যানসন প্রগতি স্বরনি মধ‍্য বাড্ডা ঢাকা ১২১২</t>
  </si>
  <si>
    <t>01913400599</t>
  </si>
  <si>
    <t>HYE Enterprise</t>
  </si>
  <si>
    <t>44249</t>
  </si>
  <si>
    <t>AFC FAST FOOD</t>
  </si>
  <si>
    <t xml:space="preserve"> 378/1, Dilu Road, Gas pump er sathe, Moghbazar</t>
  </si>
  <si>
    <t>01874331956</t>
  </si>
  <si>
    <t>36726</t>
  </si>
  <si>
    <t>Sohel Tea</t>
  </si>
  <si>
    <t>sawrapara  bus stand, mirpur-10</t>
  </si>
  <si>
    <t>01850504874</t>
  </si>
  <si>
    <t>42391</t>
  </si>
  <si>
    <t>Juel Store</t>
  </si>
  <si>
    <t>45291</t>
  </si>
  <si>
    <t>112492</t>
  </si>
  <si>
    <t>Al Amin Hotel</t>
  </si>
  <si>
    <t xml:space="preserve">Konkhola,Keraniganj </t>
  </si>
  <si>
    <t>01829023281</t>
  </si>
  <si>
    <t>62787</t>
  </si>
  <si>
    <t>Gojnobi Road,College Gate, Mohammadpur</t>
  </si>
  <si>
    <t>01742362972</t>
  </si>
  <si>
    <t>42578</t>
  </si>
  <si>
    <t>319475</t>
  </si>
  <si>
    <t xml:space="preserve">House 62,sector,13 Uttara </t>
  </si>
  <si>
    <t>01788635404</t>
  </si>
  <si>
    <t>4922</t>
  </si>
  <si>
    <t>380404</t>
  </si>
  <si>
    <t>Bonolta birai</t>
  </si>
  <si>
    <t>206841</t>
  </si>
  <si>
    <t>Vaivai GStore</t>
  </si>
  <si>
    <t xml:space="preserve"> Ibrahim pur, ashirdag Kafrul</t>
  </si>
  <si>
    <t>01715941341</t>
  </si>
  <si>
    <t>51628</t>
  </si>
  <si>
    <t>324208</t>
  </si>
  <si>
    <t>Naem Store</t>
  </si>
  <si>
    <t xml:space="preserve"> : zadur char.হেমায়েতপুর</t>
  </si>
  <si>
    <t>01933482192</t>
  </si>
  <si>
    <t>41215</t>
  </si>
  <si>
    <t>Ayon Store</t>
  </si>
  <si>
    <t xml:space="preserve">  - 36 New Eliphand Road.Maltiplan golli  Dhaka south new market </t>
  </si>
  <si>
    <t>0171784363</t>
  </si>
  <si>
    <t>204190</t>
  </si>
  <si>
    <t>446532</t>
  </si>
  <si>
    <t>mama vagna</t>
  </si>
  <si>
    <t>Outlet  -  avenew 5 mirpur 11 line  24colling, Pallabi</t>
  </si>
  <si>
    <t>0186333350</t>
  </si>
  <si>
    <t>11392</t>
  </si>
  <si>
    <t>Wohab Store</t>
  </si>
  <si>
    <t xml:space="preserve">179bosila#33#north city Corporation Mohammad pur </t>
  </si>
  <si>
    <t>01617070760</t>
  </si>
  <si>
    <t>tashfia confectionary</t>
  </si>
  <si>
    <t>Shuvo hotel road#ashkona</t>
  </si>
  <si>
    <t>01815055440</t>
  </si>
  <si>
    <t>17765</t>
  </si>
  <si>
    <t>172243</t>
  </si>
  <si>
    <t>Jahangir Store</t>
  </si>
  <si>
    <t>Ho-37,Road-4,
Niketon, R/A</t>
  </si>
  <si>
    <t>01648844728</t>
  </si>
  <si>
    <t xml:space="preserve"> Banani</t>
  </si>
  <si>
    <t>210260</t>
  </si>
  <si>
    <t>sahera st</t>
  </si>
  <si>
    <t xml:space="preserve"> mirpur -6 azmol hospital passa</t>
  </si>
  <si>
    <t>01915676595</t>
  </si>
  <si>
    <t>10057</t>
  </si>
  <si>
    <t>378510</t>
  </si>
  <si>
    <t>New Bagdad Hotel</t>
  </si>
  <si>
    <t xml:space="preserve"> Arshinagar, Gaharcha,Keraniganj</t>
  </si>
  <si>
    <t>01715590943</t>
  </si>
  <si>
    <t>39402</t>
  </si>
  <si>
    <t>Alvi con</t>
  </si>
  <si>
    <t xml:space="preserve"> : Noor market. Keraniganj</t>
  </si>
  <si>
    <t>01611021338</t>
  </si>
  <si>
    <t>48080</t>
  </si>
  <si>
    <t>RS fast food</t>
  </si>
  <si>
    <t xml:space="preserve"> airport railway station  Uttara</t>
  </si>
  <si>
    <t>01773687253</t>
  </si>
  <si>
    <t>43626</t>
  </si>
  <si>
    <t>Khaja Store</t>
  </si>
  <si>
    <t>2/1 BRTC Bus Counter, Mohammadpur</t>
  </si>
  <si>
    <t>01939317789</t>
  </si>
  <si>
    <t>45032</t>
  </si>
  <si>
    <t>N S g store</t>
  </si>
  <si>
    <t>khillkhet বাশ তলা, Badda</t>
  </si>
  <si>
    <t>01911927976</t>
  </si>
  <si>
    <t>38915</t>
  </si>
  <si>
    <t>Kusum Bekari 2</t>
  </si>
  <si>
    <t>OL  babubazar bridge   Kotwali</t>
  </si>
  <si>
    <t>01914637269</t>
  </si>
  <si>
    <t>J B Trade International</t>
  </si>
  <si>
    <t>56378</t>
  </si>
  <si>
    <t>Raja mosai tee</t>
  </si>
  <si>
    <t>Block c,road 19 basa-1, mirpur 10</t>
  </si>
  <si>
    <t>01710847129</t>
  </si>
  <si>
    <t>26472</t>
  </si>
  <si>
    <t xml:space="preserve">Abdulla tea store </t>
  </si>
  <si>
    <t>.  Eastern housing, Pallabi</t>
  </si>
  <si>
    <t>01632329433</t>
  </si>
  <si>
    <t>3615</t>
  </si>
  <si>
    <t>borisal str</t>
  </si>
  <si>
    <t>29,Rupnogor, abasik more</t>
  </si>
  <si>
    <t>01955257045</t>
  </si>
  <si>
    <t>57400</t>
  </si>
  <si>
    <t>New Bissmilla General Store</t>
  </si>
  <si>
    <t>৮৭ নং দারুসসালাম, mirpur,dhaka-1216</t>
  </si>
  <si>
    <t>01760728242</t>
  </si>
  <si>
    <t>208833</t>
  </si>
  <si>
    <t>Gazi birani</t>
  </si>
  <si>
    <t xml:space="preserve"> :. Mirpur shaali market</t>
  </si>
  <si>
    <t>01987716557</t>
  </si>
  <si>
    <t>36586</t>
  </si>
  <si>
    <t>Monir Verities Store</t>
  </si>
  <si>
    <t>moddhopara/Abdullahpur  Keraniganj</t>
  </si>
  <si>
    <t>01828056114</t>
  </si>
  <si>
    <t>25230</t>
  </si>
  <si>
    <t>66557</t>
  </si>
  <si>
    <t>Bhai Bhai hotel</t>
  </si>
  <si>
    <t xml:space="preserve">Outlet  (O.A)=Kazi market ,kasimpur </t>
  </si>
  <si>
    <t>46315</t>
  </si>
  <si>
    <t>Purnima Snacks</t>
  </si>
  <si>
    <t xml:space="preserve"> gulistan</t>
  </si>
  <si>
    <t>01915689893</t>
  </si>
  <si>
    <t>52435</t>
  </si>
  <si>
    <t>D S store</t>
  </si>
  <si>
    <t>Addres-101/1/b monipuri para , Tejgaon</t>
  </si>
  <si>
    <t>01720038762</t>
  </si>
  <si>
    <t>28894</t>
  </si>
  <si>
    <t>386699</t>
  </si>
  <si>
    <t>Mayer Doya General Store</t>
  </si>
  <si>
    <t xml:space="preserve">  kamarpara 24 no road Green land medical </t>
  </si>
  <si>
    <t>01822095554</t>
  </si>
  <si>
    <t>4373</t>
  </si>
  <si>
    <t>New Blown Cantine</t>
  </si>
  <si>
    <t xml:space="preserve"> collage road, Tongi, Gazipur,</t>
  </si>
  <si>
    <t>01621245288</t>
  </si>
  <si>
    <t>21270</t>
  </si>
  <si>
    <t>Jom Jom restaurant party centre</t>
  </si>
  <si>
    <t xml:space="preserve">  Hariken main road, Bord Bazar, Gazipur </t>
  </si>
  <si>
    <t>3111</t>
  </si>
  <si>
    <t>Manna salwa /new azad baburci</t>
  </si>
  <si>
    <t xml:space="preserve"> House 70 road 15/A  ibnasina hospital er </t>
  </si>
  <si>
    <t>01934435082</t>
  </si>
  <si>
    <t>35708</t>
  </si>
  <si>
    <t>Nana tea Store</t>
  </si>
  <si>
    <t xml:space="preserve"> :. Mirpur shaali market    Mirpur</t>
  </si>
  <si>
    <t>01954335346</t>
  </si>
  <si>
    <t>22604</t>
  </si>
  <si>
    <t>Ettadi Con</t>
  </si>
  <si>
    <t>Ekuria#Equria#suvadda#Keranigan</t>
  </si>
  <si>
    <t>01943963766</t>
  </si>
  <si>
    <t>14897</t>
  </si>
  <si>
    <t>Satata Fast Food</t>
  </si>
  <si>
    <t>Outlet  (O.A)=coraisi market, bus stand,Savar.</t>
  </si>
  <si>
    <t>01676373646</t>
  </si>
  <si>
    <t>10313</t>
  </si>
  <si>
    <t>Barcode</t>
  </si>
  <si>
    <t>01735986411</t>
  </si>
  <si>
    <t xml:space="preserve">Iconic  sales and distribution </t>
  </si>
  <si>
    <t>2731</t>
  </si>
  <si>
    <t>112957</t>
  </si>
  <si>
    <t>Allahor Dan Biriani</t>
  </si>
  <si>
    <t>O.A.কদমতলী মোড়,গোলাম বাজার কেরানীগজ্ঞ</t>
  </si>
  <si>
    <t>01915700280</t>
  </si>
  <si>
    <t>208510</t>
  </si>
  <si>
    <t>520609</t>
  </si>
  <si>
    <t>SABL Conprotion</t>
  </si>
  <si>
    <t>54 purana Paltan</t>
  </si>
  <si>
    <t>01913238063</t>
  </si>
  <si>
    <t>Bismilla General Store</t>
  </si>
  <si>
    <t>48 south begunbari 24 Dhaka citycorpartion Tejgaon Industrial Area Tejgaon</t>
  </si>
  <si>
    <t>01402030402</t>
  </si>
  <si>
    <t>53262</t>
  </si>
  <si>
    <t>shuvo biriyani house</t>
  </si>
  <si>
    <t>H-102/5,new airport road, kakoli</t>
  </si>
  <si>
    <t>01731020035</t>
  </si>
  <si>
    <t>2510</t>
  </si>
  <si>
    <t>Sohag bakery</t>
  </si>
  <si>
    <t>01841679976</t>
  </si>
  <si>
    <t xml:space="preserve">Tipu Store </t>
  </si>
  <si>
    <t xml:space="preserve">Had Quarter </t>
  </si>
  <si>
    <t>01716 625833</t>
  </si>
  <si>
    <t>Shishu Kallyan Kandra, Manikgann</t>
  </si>
  <si>
    <t>01600008842</t>
  </si>
  <si>
    <t>Reza 
Enterprise</t>
  </si>
  <si>
    <t>Golf Club</t>
  </si>
  <si>
    <t>Nobinagar, Savar</t>
  </si>
  <si>
    <t>01726269449</t>
  </si>
  <si>
    <t>Hasim Store/Police Canteen</t>
  </si>
  <si>
    <t>Chakroborti stand, Gazipur</t>
  </si>
  <si>
    <t>01780351558</t>
  </si>
  <si>
    <t xml:space="preserve"> Mayer Doya Store [DEPZ] </t>
  </si>
  <si>
    <t>Jui Enterprise</t>
  </si>
  <si>
    <t>749 Uttar Kafrul, Ibrahimpur</t>
  </si>
  <si>
    <t>01736366299</t>
  </si>
  <si>
    <t>Al Modina Gen. store</t>
  </si>
  <si>
    <t>01881114231</t>
  </si>
  <si>
    <t>Modina 
Biriyani</t>
  </si>
  <si>
    <t>TNT main road</t>
  </si>
  <si>
    <t>01306201143</t>
  </si>
  <si>
    <t>Nawab Ali</t>
  </si>
  <si>
    <t>She re Bangla nagar, Taltola</t>
  </si>
  <si>
    <t>01703239171</t>
  </si>
  <si>
    <t>Jom Jom Sweets</t>
  </si>
  <si>
    <t>Mirpur 1, Jonota housing</t>
  </si>
  <si>
    <t>01970480252</t>
  </si>
  <si>
    <t>Bibiana Birani</t>
  </si>
  <si>
    <t>27/1 Indira road</t>
  </si>
  <si>
    <t>01725846757</t>
  </si>
  <si>
    <t xml:space="preserve">Vai Vai Barishal </t>
  </si>
  <si>
    <t>H-104, Shekertek , Adabor</t>
  </si>
  <si>
    <t>01768149301</t>
  </si>
  <si>
    <t>Raikib Enterprise</t>
  </si>
  <si>
    <t>Vai Vai Store wholesale</t>
  </si>
  <si>
    <t>Chandrima Housing</t>
  </si>
  <si>
    <t>01734873600</t>
  </si>
  <si>
    <t>Mahin Confectionary &amp; Gen. Store</t>
  </si>
  <si>
    <t>Ummesh Datta road, Chawkbazar</t>
  </si>
  <si>
    <t>01711465395</t>
  </si>
  <si>
    <t>New Tara Photo</t>
  </si>
  <si>
    <t>Lak Circus road, Kalabagan</t>
  </si>
  <si>
    <t>01786538871</t>
  </si>
  <si>
    <t>Mama Bagina Biriyani</t>
  </si>
  <si>
    <t>Mini Super Market, Mirpur-14</t>
  </si>
  <si>
    <t>01756771770</t>
  </si>
  <si>
    <t>Mehedi Gen. Store</t>
  </si>
  <si>
    <t>208 Katal bagan,</t>
  </si>
  <si>
    <t>01741039560</t>
  </si>
  <si>
    <t xml:space="preserve"> Rijvi Biriani House </t>
  </si>
  <si>
    <t>Kamarpara Stand, Uttara</t>
  </si>
  <si>
    <t>01716059319</t>
  </si>
  <si>
    <t>Niagra Enterpries</t>
  </si>
  <si>
    <t xml:space="preserve">Bismillah Store </t>
  </si>
  <si>
    <t xml:space="preserve">Tularbag, Jiro Point </t>
  </si>
  <si>
    <t>01715738904</t>
  </si>
  <si>
    <t xml:space="preserve"> Dulal Enterprise (Mirpur) </t>
  </si>
  <si>
    <t>Ma Babar Gen. Store</t>
  </si>
  <si>
    <t>Parish road, Mirpur</t>
  </si>
  <si>
    <t>01676912892</t>
  </si>
  <si>
    <t>Rahmaniya Hotel &amp; Restaurant</t>
  </si>
  <si>
    <t>Laden Market, Ratanpur</t>
  </si>
  <si>
    <t xml:space="preserve"> 01908809786 </t>
  </si>
  <si>
    <t>AME Enterprise</t>
  </si>
  <si>
    <t>Led Light 4 feet</t>
  </si>
  <si>
    <t>Door washer</t>
  </si>
  <si>
    <t>silicon Glue</t>
  </si>
  <si>
    <t>16 w fan Motor</t>
  </si>
  <si>
    <t>Compressor oil</t>
  </si>
  <si>
    <t>3 pin plug</t>
  </si>
  <si>
    <t>Compressor plate</t>
  </si>
  <si>
    <t>Led power supply</t>
  </si>
  <si>
    <t>Led Light 1 feet</t>
  </si>
  <si>
    <t>Aluminum joint</t>
  </si>
  <si>
    <t>insulation</t>
  </si>
  <si>
    <t>Tbl Door Switch</t>
  </si>
  <si>
    <t>old axial fan</t>
  </si>
  <si>
    <t>tbl water tray</t>
  </si>
  <si>
    <t>Thermostat Adjust</t>
  </si>
  <si>
    <t>02/05/23</t>
  </si>
  <si>
    <t>tbl chamber</t>
  </si>
  <si>
    <t>08/05/23</t>
  </si>
  <si>
    <t>Rat Protection</t>
  </si>
  <si>
    <t>tbl door switch</t>
  </si>
  <si>
    <t>06/05/23</t>
  </si>
  <si>
    <t>Water tray</t>
  </si>
  <si>
    <t>1/1.5 ft light</t>
  </si>
  <si>
    <t>Starter</t>
  </si>
  <si>
    <t>base</t>
  </si>
  <si>
    <t>03/05/23</t>
  </si>
  <si>
    <t>base, dent &amp; back</t>
  </si>
  <si>
    <t>Body Wash</t>
  </si>
  <si>
    <t>Drain Line Wash</t>
  </si>
  <si>
    <t>Door switch repair</t>
  </si>
  <si>
    <t>Tharmostat Adjust</t>
  </si>
  <si>
    <t>07/05/23</t>
  </si>
  <si>
    <t>base &amp; shelf</t>
  </si>
  <si>
    <t>tbl door lock</t>
  </si>
  <si>
    <t>tbl old ng box</t>
  </si>
  <si>
    <t>tbl axial fan</t>
  </si>
  <si>
    <t>Condenser wash</t>
  </si>
  <si>
    <t>tbl front Cover</t>
  </si>
  <si>
    <t>1 side</t>
  </si>
  <si>
    <t>base &amp; dent</t>
  </si>
  <si>
    <t>wiring</t>
  </si>
  <si>
    <t>4 ft light</t>
  </si>
  <si>
    <t>New Compressor</t>
  </si>
  <si>
    <t>TBL Axial Fan</t>
  </si>
  <si>
    <t>Wiring</t>
  </si>
  <si>
    <t>Door switch Repair</t>
  </si>
  <si>
    <t>01/05/23</t>
  </si>
  <si>
    <t>Base</t>
  </si>
  <si>
    <t>starter</t>
  </si>
  <si>
    <t>Fan repair</t>
  </si>
  <si>
    <t>Door Switch Repair</t>
  </si>
  <si>
    <t>Tbl Axial Fan</t>
  </si>
  <si>
    <t>18/05/23</t>
  </si>
  <si>
    <t>Base &amp; Dent</t>
  </si>
  <si>
    <t>tbl gascrit</t>
  </si>
  <si>
    <t>TBL Compressor Plet</t>
  </si>
  <si>
    <t>TBL Gasket</t>
  </si>
  <si>
    <t>Line Connection</t>
  </si>
  <si>
    <t>16 w fan repair</t>
  </si>
  <si>
    <t>old Capacitor</t>
  </si>
  <si>
    <t>Old relay</t>
  </si>
  <si>
    <t>Old Door Clamps</t>
  </si>
  <si>
    <t>400 L Relay</t>
  </si>
  <si>
    <t>04/05/23</t>
  </si>
  <si>
    <t>Tbl Condenser</t>
  </si>
  <si>
    <t>tbl old gascrit</t>
  </si>
  <si>
    <t xml:space="preserve">Tbl Chamber </t>
  </si>
  <si>
    <t>3 side</t>
  </si>
  <si>
    <t>fan repair</t>
  </si>
  <si>
    <t>tbl thermostat</t>
  </si>
  <si>
    <t>gascrit repair</t>
  </si>
  <si>
    <t>2 side</t>
  </si>
  <si>
    <t>Door Repair</t>
  </si>
  <si>
    <t>11/05/23</t>
  </si>
  <si>
    <t>Screw</t>
  </si>
  <si>
    <t>base, Shelf &amp; dent</t>
  </si>
  <si>
    <t>Tbl Gasket</t>
  </si>
  <si>
    <t>13/05/23</t>
  </si>
  <si>
    <t>3 Side</t>
  </si>
  <si>
    <t>dent</t>
  </si>
  <si>
    <t>10/05/23</t>
  </si>
  <si>
    <t>Tbl Tharmostat</t>
  </si>
  <si>
    <t>Tbl Body Sticker</t>
  </si>
  <si>
    <t>16/05/23</t>
  </si>
  <si>
    <t>basse &amp; dent</t>
  </si>
  <si>
    <t>2 Side</t>
  </si>
  <si>
    <t>tbl door switch repair</t>
  </si>
  <si>
    <t xml:space="preserve">TBL Door </t>
  </si>
  <si>
    <t>TBL Door Clumn</t>
  </si>
  <si>
    <t>tbl old Axial fan</t>
  </si>
  <si>
    <t>Gascrit Repair</t>
  </si>
  <si>
    <t>TBL Door Switch</t>
  </si>
  <si>
    <t>TBL Tharmostat</t>
  </si>
  <si>
    <t xml:space="preserve">TBl Shelf </t>
  </si>
  <si>
    <t xml:space="preserve">TBl Door Switch </t>
  </si>
  <si>
    <t>Condenser Wash</t>
  </si>
  <si>
    <t>30/05/23</t>
  </si>
  <si>
    <t>17/05/23</t>
  </si>
  <si>
    <t>Water Tray</t>
  </si>
  <si>
    <t>tbl old relay overload</t>
  </si>
  <si>
    <t>Drain line wash</t>
  </si>
  <si>
    <t>tbl old axial fan</t>
  </si>
  <si>
    <t>Inner Floor Paint</t>
  </si>
  <si>
    <t>Old axial fan</t>
  </si>
  <si>
    <t xml:space="preserve">tbl door switch </t>
  </si>
  <si>
    <t>08-May-23</t>
  </si>
  <si>
    <t>tbl key</t>
  </si>
  <si>
    <t xml:space="preserve">Door switch repair </t>
  </si>
  <si>
    <t>Drain Line wash</t>
  </si>
  <si>
    <t>tbl light</t>
  </si>
  <si>
    <t xml:space="preserve">Door switch </t>
  </si>
  <si>
    <t>Old Compressor</t>
  </si>
  <si>
    <t>24/05/23</t>
  </si>
  <si>
    <t>2 side &amp; front cover</t>
  </si>
  <si>
    <t>dent &amp; sun sheed</t>
  </si>
  <si>
    <t>water tray</t>
  </si>
  <si>
    <t>screw</t>
  </si>
  <si>
    <t>20/05/23</t>
  </si>
  <si>
    <t>base &amp; shelf stick</t>
  </si>
  <si>
    <t>TBL Gaskit</t>
  </si>
  <si>
    <t>11/06/2023</t>
  </si>
  <si>
    <t>Tbl Chamber</t>
  </si>
  <si>
    <t xml:space="preserve">Base, Shelf &amp; Dent </t>
  </si>
  <si>
    <t>tbl opener</t>
  </si>
  <si>
    <t>Compressor</t>
  </si>
  <si>
    <t>tbl condenser</t>
  </si>
  <si>
    <t>TBl Compressor</t>
  </si>
  <si>
    <t>TBl Condenser</t>
  </si>
  <si>
    <t>TBL Key</t>
  </si>
  <si>
    <t>with suction</t>
  </si>
  <si>
    <t>Door repair</t>
  </si>
  <si>
    <t>25/05/23</t>
  </si>
  <si>
    <t>Gascrit repair</t>
  </si>
  <si>
    <t>Tbl Light</t>
  </si>
  <si>
    <t>15/05/23</t>
  </si>
  <si>
    <t>tbl front cover</t>
  </si>
  <si>
    <t>tbl canopy cover</t>
  </si>
  <si>
    <t>Box Denting</t>
  </si>
  <si>
    <t>27/05/23</t>
  </si>
  <si>
    <t>Tbl Compressor</t>
  </si>
  <si>
    <t>Body Stocker</t>
  </si>
  <si>
    <t>Old Relay</t>
  </si>
  <si>
    <t>tbl body sticker</t>
  </si>
  <si>
    <t>3 ft light</t>
  </si>
  <si>
    <t>22/05/23</t>
  </si>
  <si>
    <t xml:space="preserve">TBL Chamber </t>
  </si>
  <si>
    <t>23/05/23</t>
  </si>
  <si>
    <t>Base, Shelf &amp; Dent</t>
  </si>
  <si>
    <t>tbl old fan</t>
  </si>
  <si>
    <t>old capacitor</t>
  </si>
  <si>
    <t>Tbl condenser</t>
  </si>
  <si>
    <t>TBL  Axial Fan</t>
  </si>
  <si>
    <t>old chamber</t>
  </si>
  <si>
    <t>Dran line wash</t>
  </si>
  <si>
    <t>TBL Old NG Box</t>
  </si>
  <si>
    <t>Condense Wash</t>
  </si>
  <si>
    <t>NG Box</t>
  </si>
  <si>
    <t>11/05/2023</t>
  </si>
  <si>
    <t>body wash</t>
  </si>
  <si>
    <t>tbl relay</t>
  </si>
  <si>
    <t>tbl capacitor</t>
  </si>
  <si>
    <t>23/06/23</t>
  </si>
  <si>
    <t>Old Gascrit</t>
  </si>
  <si>
    <t>TBl Door Switch</t>
  </si>
  <si>
    <t>14/06/23</t>
  </si>
  <si>
    <t>old Compressor</t>
  </si>
  <si>
    <t>03/06/23</t>
  </si>
  <si>
    <t>Base &amp; Shelf</t>
  </si>
  <si>
    <t>Tbl Gaskrit</t>
  </si>
  <si>
    <t>0.44 Capilary</t>
  </si>
  <si>
    <t>inside</t>
  </si>
  <si>
    <t>1 side &amp; Door</t>
  </si>
  <si>
    <t>tbl door gascrit</t>
  </si>
  <si>
    <t>TBL Strainer</t>
  </si>
  <si>
    <t>old condenser</t>
  </si>
  <si>
    <t>door switch repair</t>
  </si>
  <si>
    <t>door repair</t>
  </si>
  <si>
    <t>Front Cover Repair</t>
  </si>
  <si>
    <t>14/05/23</t>
  </si>
  <si>
    <t>TBL Canopy Box</t>
  </si>
  <si>
    <t>OLD Relay</t>
  </si>
  <si>
    <t>Old Capacitor</t>
  </si>
  <si>
    <t>Door switch repari</t>
  </si>
  <si>
    <t>31/05/23</t>
  </si>
  <si>
    <t>old 16 w fan</t>
  </si>
  <si>
    <t>Gasket Repair</t>
  </si>
  <si>
    <t>TBL Compressor</t>
  </si>
  <si>
    <t>Box</t>
  </si>
  <si>
    <t>base &amp; casis</t>
  </si>
  <si>
    <t>old door spring</t>
  </si>
  <si>
    <t>400L Capacitor</t>
  </si>
  <si>
    <t>Base &amp; inside</t>
  </si>
  <si>
    <t>tbl old door Change</t>
  </si>
  <si>
    <t>Voltage-180</t>
  </si>
  <si>
    <t>10/06/23</t>
  </si>
  <si>
    <t>Socket Repair</t>
  </si>
  <si>
    <t>tbl chmaber</t>
  </si>
  <si>
    <t>21/05/23</t>
  </si>
  <si>
    <t>base, shelf  stick &amp; dent</t>
  </si>
  <si>
    <t>Old Gasket</t>
  </si>
  <si>
    <t>cable repair</t>
  </si>
  <si>
    <t>base &amp; shef stick</t>
  </si>
  <si>
    <t>Old Axial Fan</t>
  </si>
  <si>
    <t xml:space="preserve">TBl Gasket </t>
  </si>
  <si>
    <t>13/3/23 (Condenser Wash)</t>
  </si>
  <si>
    <t>Tbl Door Spring</t>
  </si>
  <si>
    <t>06/03/23 (TBL Axial Fan)</t>
  </si>
  <si>
    <t>TBL Condenser</t>
  </si>
  <si>
    <t>26/02/23 (Door Switch Repair</t>
  </si>
  <si>
    <t>09/03/23 (Tharmostat Problem)</t>
  </si>
  <si>
    <t>15/03/23 (Fan Problem)</t>
  </si>
  <si>
    <t>15/03/23 (CondenserWash)</t>
  </si>
  <si>
    <t>22/03/23 (Gas Charge)</t>
  </si>
  <si>
    <t>26/02/23  (Tbl Fan)
No Service Bill</t>
  </si>
  <si>
    <t>21/03/23 (body wash)</t>
  </si>
  <si>
    <t>04/03/23 (Gas Charge)</t>
  </si>
  <si>
    <t>06/03/23 (Gas Charge)</t>
  </si>
  <si>
    <t>Gas charge</t>
  </si>
  <si>
    <t>23/3/23 (LED Light)</t>
  </si>
  <si>
    <t>1/4/23 Fan change</t>
  </si>
  <si>
    <t>30/3/23 4ft LED light</t>
  </si>
  <si>
    <t>1/4/23 Fan Repair</t>
  </si>
  <si>
    <t>5/4/23 (LED Power Supply)</t>
  </si>
  <si>
    <t>9/4/23 Fan Repair</t>
  </si>
  <si>
    <t>3/4/23 Door washer &amp; Fan Repair</t>
  </si>
  <si>
    <t>25/4/23 Fan Repair</t>
  </si>
  <si>
    <t>17/4/23 Fan Repair</t>
  </si>
  <si>
    <t>8/4/23 Relay</t>
  </si>
  <si>
    <t>15/4/23 tbl overload</t>
  </si>
  <si>
    <t>12/4/23 Fan repair</t>
  </si>
  <si>
    <t>10-04-23 Body wash</t>
  </si>
  <si>
    <t xml:space="preserve"> NG Box change</t>
  </si>
  <si>
    <t>28-02-23 light problem</t>
  </si>
  <si>
    <t>2/3/23 Cable Cutting by Rat</t>
  </si>
  <si>
    <t>26-02-23 LED Power supply</t>
  </si>
  <si>
    <t>07-03-23 door switch</t>
  </si>
  <si>
    <t>15-03-23  door switch repair</t>
  </si>
  <si>
    <t>21/3/23 Gescrit change</t>
  </si>
  <si>
    <t>18-03-23 Led power supply</t>
  </si>
  <si>
    <t>9/03/23 Condenser wash</t>
  </si>
  <si>
    <t>11-03-23 Cable change</t>
  </si>
  <si>
    <t>11/03/23 Tube light</t>
  </si>
  <si>
    <t>14-03-23 Door repair</t>
  </si>
  <si>
    <t>7/3/23fan change</t>
  </si>
  <si>
    <t>18/3/23 Door switch repair</t>
  </si>
  <si>
    <t>22/3/23 Gescrit</t>
  </si>
  <si>
    <t>13-03-23 Door switch repair</t>
  </si>
  <si>
    <t>20/3/23 another fan repair</t>
  </si>
  <si>
    <t>Door Sping</t>
  </si>
  <si>
    <t>07-03-23 another door sping</t>
  </si>
  <si>
    <t>27-02-23 Combine Board</t>
  </si>
  <si>
    <t>28-02-23 wiring</t>
  </si>
  <si>
    <t>7/3/23 Fan change</t>
  </si>
  <si>
    <t>7/3/23 Gescrit change</t>
  </si>
  <si>
    <t>16/03/23 Light Problem</t>
  </si>
  <si>
    <t>23-03-23 Led power Supply</t>
  </si>
  <si>
    <t>09-03-23, door switch</t>
  </si>
  <si>
    <t>21-03-23 Tharmostat</t>
  </si>
  <si>
    <t>09-3-23 Drain Line wash</t>
  </si>
  <si>
    <t>20/03/23 Another Fan Repair</t>
  </si>
  <si>
    <t>1/3/23 chamber change</t>
  </si>
  <si>
    <t>old Compressor change</t>
  </si>
  <si>
    <t>29/05/23</t>
  </si>
  <si>
    <t>14-02-23 fan change</t>
  </si>
  <si>
    <t>Chamber leack</t>
  </si>
  <si>
    <t>22/2/23 Condenser change</t>
  </si>
  <si>
    <t>31/01/23 Combine Board</t>
  </si>
  <si>
    <t>Asa varaitise Store</t>
  </si>
  <si>
    <t>Tbl Old Relay</t>
  </si>
  <si>
    <t>42682</t>
  </si>
  <si>
    <t>166205</t>
  </si>
  <si>
    <t xml:space="preserve"> Fan Repair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</si>
  <si>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</si>
  <si>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</si>
  <si>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</si>
  <si>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</si>
  <si>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</si>
  <si>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</si>
  <si>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</si>
  <si>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</si>
  <si>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</si>
  <si>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</si>
  <si>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</si>
  <si>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</si>
  <si>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</si>
  <si>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</si>
  <si>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</si>
  <si>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</si>
  <si>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</si>
  <si>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</si>
  <si>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</si>
  <si>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</si>
  <si>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</si>
  <si>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</si>
  <si>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</si>
  <si>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</si>
  <si>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</si>
  <si>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</si>
  <si>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</si>
  <si>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</si>
  <si>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</si>
  <si>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</si>
  <si>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</si>
  <si>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</si>
  <si>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</si>
  <si>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</si>
  <si>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</si>
  <si>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</si>
  <si>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</si>
  <si>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</si>
  <si>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</si>
  <si>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</si>
  <si>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</si>
  <si>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</si>
  <si>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</si>
  <si>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</si>
  <si>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</si>
  <si>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</si>
  <si>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</si>
  <si>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</si>
  <si>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</si>
  <si>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</si>
  <si>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</si>
  <si>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</si>
  <si>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</si>
  <si>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</si>
  <si>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</si>
  <si>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</si>
  <si>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</si>
  <si>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</si>
  <si>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</si>
  <si>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</si>
  <si>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</si>
  <si>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</si>
  <si>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</si>
  <si>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</si>
  <si>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</si>
  <si>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</si>
  <si>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</si>
  <si>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</si>
  <si>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</si>
  <si>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</si>
  <si>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</si>
  <si>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</si>
  <si>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</si>
  <si>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</si>
  <si>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</si>
  <si>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</si>
  <si>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</si>
  <si>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</si>
  <si>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</si>
  <si>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</si>
  <si>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</si>
  <si>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</si>
  <si>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</si>
  <si>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</si>
  <si>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</si>
  <si>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</si>
  <si>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</si>
  <si>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</si>
  <si>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</si>
  <si>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</si>
  <si>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</si>
  <si>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</si>
  <si>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</si>
  <si>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</si>
  <si>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</si>
  <si>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</si>
  <si>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</si>
  <si>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</si>
  <si>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</si>
  <si>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</si>
  <si>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</si>
  <si>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</si>
  <si>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</si>
  <si>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</si>
  <si>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</si>
  <si>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</si>
  <si>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</si>
  <si>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</si>
  <si>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</si>
  <si>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</si>
  <si>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</si>
  <si>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</si>
  <si>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</si>
  <si>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</si>
  <si>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</si>
  <si>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</si>
  <si>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</si>
  <si>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</si>
  <si>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</si>
  <si>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</si>
  <si>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</si>
  <si>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</si>
  <si>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</si>
  <si>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</si>
  <si>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</si>
  <si>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</si>
  <si>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</si>
  <si>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</si>
  <si>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</si>
  <si>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</si>
  <si>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</si>
  <si>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</si>
  <si>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</si>
  <si>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</si>
  <si>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</si>
  <si>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</si>
  <si>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</si>
  <si>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</si>
  <si>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</si>
  <si>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</si>
  <si>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</si>
  <si>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</si>
  <si>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</si>
  <si>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</si>
  <si>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</si>
  <si>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</si>
  <si>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</si>
  <si>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</si>
  <si>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</si>
  <si>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</si>
  <si>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</si>
  <si>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</si>
  <si>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</si>
  <si>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</si>
  <si>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</si>
  <si>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</si>
  <si>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</si>
  <si>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</si>
  <si>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</si>
  <si>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</si>
  <si>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</si>
  <si>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</si>
  <si>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</si>
  <si>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</si>
  <si>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</si>
  <si>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</si>
  <si>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</si>
  <si>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</si>
  <si>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</si>
  <si>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</si>
  <si>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</si>
  <si>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</si>
  <si>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</si>
  <si>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</si>
  <si>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</si>
  <si>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</si>
  <si>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</si>
  <si>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</si>
  <si>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</si>
  <si>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</si>
  <si>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</si>
  <si>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</si>
  <si>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</si>
  <si>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</si>
  <si>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</si>
  <si>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</si>
  <si>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</si>
  <si>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</si>
  <si>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</si>
  <si>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</si>
  <si>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</si>
  <si>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</si>
  <si>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</si>
  <si>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</si>
  <si>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</si>
  <si>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</si>
  <si>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</si>
  <si>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</si>
  <si>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</si>
  <si>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</si>
  <si>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</si>
  <si>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</si>
  <si>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</si>
  <si>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</si>
  <si>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</si>
  <si>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</si>
  <si>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</si>
  <si>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</si>
  <si>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</si>
  <si>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</si>
  <si>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</si>
  <si>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</si>
  <si>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</si>
  <si>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</si>
  <si>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</si>
  <si>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</si>
  <si>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</si>
  <si>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</si>
  <si>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</si>
  <si>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</si>
  <si>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</si>
  <si>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Page: 01</t>
  </si>
  <si>
    <t xml:space="preserve">Cooler Repair and Maintenance Bill                                 </t>
  </si>
  <si>
    <t>Total=</t>
  </si>
  <si>
    <t xml:space="preserve">In Word: </t>
  </si>
  <si>
    <t>Proprietor Sign</t>
  </si>
  <si>
    <t>Page: 02</t>
  </si>
  <si>
    <t>Sl No</t>
  </si>
  <si>
    <t>Total Taka</t>
  </si>
  <si>
    <t>Page: 03</t>
  </si>
  <si>
    <t>Page: 04</t>
  </si>
  <si>
    <t>Page: 05</t>
  </si>
  <si>
    <t>Page: 06</t>
  </si>
  <si>
    <t>Page: 07</t>
  </si>
  <si>
    <t>Page: 08</t>
  </si>
  <si>
    <t>Page: 09</t>
  </si>
  <si>
    <t>15/02/23 
Boster leak</t>
  </si>
  <si>
    <t>Page: 10</t>
  </si>
  <si>
    <t>Page: 11</t>
  </si>
  <si>
    <t>Page: 12</t>
  </si>
  <si>
    <t>Page: 13</t>
  </si>
  <si>
    <t>Page: 14</t>
  </si>
  <si>
    <t>Page: 15</t>
  </si>
  <si>
    <t>Page: 16</t>
  </si>
  <si>
    <t>Page: 17</t>
  </si>
  <si>
    <t>Page: 18</t>
  </si>
  <si>
    <t>Page: 19</t>
  </si>
  <si>
    <t>Page: 20</t>
  </si>
  <si>
    <t>Page: 21</t>
  </si>
  <si>
    <t>Page: 22</t>
  </si>
  <si>
    <t>Page: 23</t>
  </si>
  <si>
    <t>Page: 24</t>
  </si>
  <si>
    <t>Page: 25</t>
  </si>
  <si>
    <t>Page: 26</t>
  </si>
  <si>
    <t>Page: 27</t>
  </si>
  <si>
    <t>Page: 28</t>
  </si>
  <si>
    <t>Page: 29</t>
  </si>
  <si>
    <t>11</t>
  </si>
  <si>
    <t>12</t>
  </si>
  <si>
    <t>13</t>
  </si>
  <si>
    <t>14</t>
  </si>
  <si>
    <t>15</t>
  </si>
  <si>
    <t>16</t>
  </si>
  <si>
    <t>17</t>
  </si>
  <si>
    <t>Ref/HRW/Service-18/2023</t>
  </si>
  <si>
    <t>Cooler Repair and Maintenance Bill  (Part-01)</t>
  </si>
  <si>
    <t>08-July-23</t>
  </si>
  <si>
    <t>Page: 30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</si>
  <si>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</si>
  <si>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</si>
  <si>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</si>
  <si>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</si>
  <si>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</si>
  <si>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</si>
  <si>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</si>
  <si>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</si>
  <si>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</si>
  <si>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</si>
  <si>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</si>
  <si>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</si>
  <si>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</si>
  <si>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In Words : Eleven Lac Twenty Four Thousand Five Hundred Seventy Nine Taka Twenty Fiva Paisa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</si>
</sst>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\-yy;@"/>
    <numFmt numFmtId="165" formatCode="[$-409]d/mmm/yy;@"/>
    <numFmt numFmtId="166" formatCode="[$-409]dd/mmm/yy;@"/>
    <numFmt numFmtId="167" formatCode="[$-F800]dddd\,\ mmmm\ dd\,\ yyyy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u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9" fillId="0" borderId="1" xfId="0" applyFont="1" applyBorder="1" applyAlignment="1">
      <alignment horizontal="center" vertical="center"/>
    </xf>
    <xf numFmtId="0" fontId="9" fillId="0" borderId="0" xfId="0" applyFont="1"/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49" fontId="9" fillId="0" borderId="0" xfId="0" applyNumberFormat="1" applyFont="1"/>
    <xf numFmtId="164" fontId="10" fillId="0" borderId="0" xfId="0" applyNumberFormat="1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5" fontId="10" fillId="0" borderId="0" xfId="0" applyNumberFormat="1" applyFont="1"/>
    <xf numFmtId="49" fontId="9" fillId="0" borderId="4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167" fontId="13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5" fillId="0" borderId="0" xfId="0" applyFont="1"/>
    <xf numFmtId="0" fontId="14" fillId="0" borderId="0" xfId="0" applyFont="1" applyAlignment="1">
      <alignment horizontal="center"/>
    </xf>
    <xf numFmtId="0" fontId="6" fillId="0" borderId="0" xfId="0" applyFont="1"/>
    <xf numFmtId="0" fontId="6" fillId="0" borderId="13" xfId="0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vertical="center"/>
    </xf>
    <xf numFmtId="49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/>
    </xf>
    <xf numFmtId="49" fontId="18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1" fillId="0" borderId="0" xfId="0" applyFont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9" fillId="0" borderId="6" xfId="0" applyFont="1" applyBorder="1" applyAlignment="1">
      <alignment horizontal="left" vertical="center"/>
    </xf>
    <xf numFmtId="14" fontId="9" fillId="0" borderId="5" xfId="0" applyNumberFormat="1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9" fillId="0" borderId="5" xfId="0" applyFont="1" applyBorder="1" applyAlignment="1">
      <alignment horizontal="left" vertical="center" wrapText="1"/>
    </xf>
    <xf numFmtId="14" fontId="19" fillId="0" borderId="5" xfId="0" applyNumberFormat="1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164" fontId="9" fillId="0" borderId="4" xfId="0" applyNumberFormat="1" applyFont="1" applyBorder="1" applyAlignment="1">
      <alignment horizontal="left" vertical="center"/>
    </xf>
    <xf numFmtId="164" fontId="9" fillId="0" borderId="5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2" fillId="2" borderId="0" xfId="0" applyFont="1" applyFill="1"/>
    <xf numFmtId="0" fontId="3" fillId="3" borderId="1" xfId="0" applyFont="1" applyFill="1" applyBorder="1" applyAlignment="1">
      <alignment horizontal="left" vertical="center"/>
    </xf>
    <xf numFmtId="43" fontId="12" fillId="0" borderId="1" xfId="1" applyFont="1" applyFill="1" applyBorder="1" applyAlignment="1">
      <alignment vertical="center"/>
    </xf>
    <xf numFmtId="43" fontId="12" fillId="0" borderId="1" xfId="1" applyFont="1" applyFill="1" applyBorder="1" applyAlignment="1">
      <alignment horizontal="center" vertical="center"/>
    </xf>
    <xf numFmtId="43" fontId="12" fillId="0" borderId="0" xfId="0" applyNumberFormat="1" applyFont="1"/>
    <xf numFmtId="0" fontId="3" fillId="2" borderId="2" xfId="0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23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0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right" vertical="center"/>
    </xf>
    <xf numFmtId="0" fontId="22" fillId="0" borderId="1" xfId="0" applyFont="1" applyBorder="1" applyAlignment="1">
      <alignment horizontal="center" vertical="center"/>
    </xf>
    <xf numFmtId="43" fontId="22" fillId="0" borderId="1" xfId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2" borderId="2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1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164" fontId="9" fillId="0" borderId="5" xfId="0" applyNumberFormat="1" applyFont="1" applyBorder="1" applyAlignment="1">
      <alignment horizontal="left" vertical="center" wrapText="1"/>
    </xf>
    <xf numFmtId="164" fontId="9" fillId="0" borderId="6" xfId="0" applyNumberFormat="1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49" fontId="9" fillId="0" borderId="4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left" vertical="center" wrapText="1"/>
    </xf>
    <xf numFmtId="14" fontId="9" fillId="0" borderId="6" xfId="0" applyNumberFormat="1" applyFont="1" applyBorder="1" applyAlignment="1">
      <alignment horizontal="left" vertical="center" wrapText="1"/>
    </xf>
    <xf numFmtId="14" fontId="9" fillId="0" borderId="5" xfId="0" applyNumberFormat="1" applyFont="1" applyBorder="1" applyAlignment="1">
      <alignment horizontal="left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vertical="center" wrapText="1"/>
    </xf>
    <xf numFmtId="49" fontId="9" fillId="0" borderId="6" xfId="0" applyNumberFormat="1" applyFont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horizontal="center" vertical="center"/>
    </xf>
    <xf numFmtId="165" fontId="9" fillId="0" borderId="9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 vertical="center"/>
    </xf>
    <xf numFmtId="166" fontId="10" fillId="0" borderId="4" xfId="0" applyNumberFormat="1" applyFont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4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8F9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531479</xdr:colOff>
      <xdr:row>86</xdr:row>
      <xdr:rowOff>193063</xdr:rowOff>
    </xdr:from>
    <xdr:to>
      <xdr:col>17</xdr:col>
      <xdr:colOff>0</xdr:colOff>
      <xdr:row>86</xdr:row>
      <xdr:rowOff>193064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9056354" y="14632963"/>
          <a:ext cx="1268746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174</xdr:row>
      <xdr:rowOff>193063</xdr:rowOff>
    </xdr:from>
    <xdr:to>
      <xdr:col>17</xdr:col>
      <xdr:colOff>0</xdr:colOff>
      <xdr:row>174</xdr:row>
      <xdr:rowOff>193064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8637254" y="14890138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262</xdr:row>
      <xdr:rowOff>193063</xdr:rowOff>
    </xdr:from>
    <xdr:to>
      <xdr:col>17</xdr:col>
      <xdr:colOff>0</xdr:colOff>
      <xdr:row>262</xdr:row>
      <xdr:rowOff>193064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8637254" y="30292063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350</xdr:row>
      <xdr:rowOff>193063</xdr:rowOff>
    </xdr:from>
    <xdr:to>
      <xdr:col>17</xdr:col>
      <xdr:colOff>0</xdr:colOff>
      <xdr:row>350</xdr:row>
      <xdr:rowOff>193064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8637254" y="45674938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438</xdr:row>
      <xdr:rowOff>193063</xdr:rowOff>
    </xdr:from>
    <xdr:to>
      <xdr:col>17</xdr:col>
      <xdr:colOff>0</xdr:colOff>
      <xdr:row>438</xdr:row>
      <xdr:rowOff>193064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637254" y="61057813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526</xdr:row>
      <xdr:rowOff>193063</xdr:rowOff>
    </xdr:from>
    <xdr:to>
      <xdr:col>17</xdr:col>
      <xdr:colOff>0</xdr:colOff>
      <xdr:row>526</xdr:row>
      <xdr:rowOff>193064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8637254" y="76459738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614</xdr:row>
      <xdr:rowOff>193063</xdr:rowOff>
    </xdr:from>
    <xdr:to>
      <xdr:col>17</xdr:col>
      <xdr:colOff>0</xdr:colOff>
      <xdr:row>614</xdr:row>
      <xdr:rowOff>193064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8637254" y="91880713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701</xdr:row>
      <xdr:rowOff>193063</xdr:rowOff>
    </xdr:from>
    <xdr:to>
      <xdr:col>17</xdr:col>
      <xdr:colOff>0</xdr:colOff>
      <xdr:row>701</xdr:row>
      <xdr:rowOff>193064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8637254" y="107263588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790</xdr:row>
      <xdr:rowOff>193063</xdr:rowOff>
    </xdr:from>
    <xdr:to>
      <xdr:col>17</xdr:col>
      <xdr:colOff>0</xdr:colOff>
      <xdr:row>790</xdr:row>
      <xdr:rowOff>193064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>
          <a:off x="8637254" y="122513113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878</xdr:row>
      <xdr:rowOff>193063</xdr:rowOff>
    </xdr:from>
    <xdr:to>
      <xdr:col>17</xdr:col>
      <xdr:colOff>0</xdr:colOff>
      <xdr:row>878</xdr:row>
      <xdr:rowOff>193064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>
          <a:off x="8637254" y="137915038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966</xdr:row>
      <xdr:rowOff>193063</xdr:rowOff>
    </xdr:from>
    <xdr:to>
      <xdr:col>17</xdr:col>
      <xdr:colOff>0</xdr:colOff>
      <xdr:row>966</xdr:row>
      <xdr:rowOff>193064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>
          <a:off x="8637254" y="153297913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1054</xdr:row>
      <xdr:rowOff>193063</xdr:rowOff>
    </xdr:from>
    <xdr:to>
      <xdr:col>17</xdr:col>
      <xdr:colOff>0</xdr:colOff>
      <xdr:row>1054</xdr:row>
      <xdr:rowOff>193064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/>
      </xdr:nvCxnSpPr>
      <xdr:spPr>
        <a:xfrm>
          <a:off x="8637254" y="168680788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1141</xdr:row>
      <xdr:rowOff>193063</xdr:rowOff>
    </xdr:from>
    <xdr:to>
      <xdr:col>17</xdr:col>
      <xdr:colOff>0</xdr:colOff>
      <xdr:row>1141</xdr:row>
      <xdr:rowOff>193064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>
          <a:off x="8637254" y="184044613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1229</xdr:row>
      <xdr:rowOff>193063</xdr:rowOff>
    </xdr:from>
    <xdr:to>
      <xdr:col>17</xdr:col>
      <xdr:colOff>0</xdr:colOff>
      <xdr:row>1229</xdr:row>
      <xdr:rowOff>193064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>
          <a:off x="8637254" y="199589413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1317</xdr:row>
      <xdr:rowOff>193063</xdr:rowOff>
    </xdr:from>
    <xdr:to>
      <xdr:col>17</xdr:col>
      <xdr:colOff>0</xdr:colOff>
      <xdr:row>1317</xdr:row>
      <xdr:rowOff>193064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>
          <a:off x="8637254" y="214877038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1405</xdr:row>
      <xdr:rowOff>193063</xdr:rowOff>
    </xdr:from>
    <xdr:to>
      <xdr:col>17</xdr:col>
      <xdr:colOff>0</xdr:colOff>
      <xdr:row>1405</xdr:row>
      <xdr:rowOff>193064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>
          <a:off x="8637254" y="230164663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1493</xdr:row>
      <xdr:rowOff>193063</xdr:rowOff>
    </xdr:from>
    <xdr:to>
      <xdr:col>17</xdr:col>
      <xdr:colOff>0</xdr:colOff>
      <xdr:row>1493</xdr:row>
      <xdr:rowOff>193064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8637254" y="245452288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1581</xdr:row>
      <xdr:rowOff>193063</xdr:rowOff>
    </xdr:from>
    <xdr:to>
      <xdr:col>17</xdr:col>
      <xdr:colOff>0</xdr:colOff>
      <xdr:row>1581</xdr:row>
      <xdr:rowOff>193064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>
          <a:off x="8637254" y="260739913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1668</xdr:row>
      <xdr:rowOff>193063</xdr:rowOff>
    </xdr:from>
    <xdr:to>
      <xdr:col>17</xdr:col>
      <xdr:colOff>0</xdr:colOff>
      <xdr:row>1668</xdr:row>
      <xdr:rowOff>193064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8637254" y="276027538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1756</xdr:row>
      <xdr:rowOff>193063</xdr:rowOff>
    </xdr:from>
    <xdr:to>
      <xdr:col>17</xdr:col>
      <xdr:colOff>0</xdr:colOff>
      <xdr:row>1756</xdr:row>
      <xdr:rowOff>193064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>
          <a:off x="8637254" y="291381838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1845</xdr:row>
      <xdr:rowOff>193063</xdr:rowOff>
    </xdr:from>
    <xdr:to>
      <xdr:col>17</xdr:col>
      <xdr:colOff>0</xdr:colOff>
      <xdr:row>1845</xdr:row>
      <xdr:rowOff>193064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>
          <a:off x="8637254" y="306898063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1933</xdr:row>
      <xdr:rowOff>193063</xdr:rowOff>
    </xdr:from>
    <xdr:to>
      <xdr:col>17</xdr:col>
      <xdr:colOff>0</xdr:colOff>
      <xdr:row>1933</xdr:row>
      <xdr:rowOff>193064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/>
      </xdr:nvCxnSpPr>
      <xdr:spPr>
        <a:xfrm>
          <a:off x="8637254" y="322414288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2021</xdr:row>
      <xdr:rowOff>193063</xdr:rowOff>
    </xdr:from>
    <xdr:to>
      <xdr:col>17</xdr:col>
      <xdr:colOff>0</xdr:colOff>
      <xdr:row>2021</xdr:row>
      <xdr:rowOff>193064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/>
      </xdr:nvCxnSpPr>
      <xdr:spPr>
        <a:xfrm>
          <a:off x="8637254" y="337901938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2108</xdr:row>
      <xdr:rowOff>193063</xdr:rowOff>
    </xdr:from>
    <xdr:to>
      <xdr:col>17</xdr:col>
      <xdr:colOff>0</xdr:colOff>
      <xdr:row>2108</xdr:row>
      <xdr:rowOff>193064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/>
      </xdr:nvCxnSpPr>
      <xdr:spPr>
        <a:xfrm>
          <a:off x="8637254" y="353351488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2196</xdr:row>
      <xdr:rowOff>193063</xdr:rowOff>
    </xdr:from>
    <xdr:to>
      <xdr:col>17</xdr:col>
      <xdr:colOff>0</xdr:colOff>
      <xdr:row>2196</xdr:row>
      <xdr:rowOff>193064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>
          <a:off x="8637254" y="368639113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2284</xdr:row>
      <xdr:rowOff>193063</xdr:rowOff>
    </xdr:from>
    <xdr:to>
      <xdr:col>17</xdr:col>
      <xdr:colOff>0</xdr:colOff>
      <xdr:row>2284</xdr:row>
      <xdr:rowOff>193064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CxnSpPr/>
      </xdr:nvCxnSpPr>
      <xdr:spPr>
        <a:xfrm>
          <a:off x="8637254" y="383926738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2373</xdr:row>
      <xdr:rowOff>193063</xdr:rowOff>
    </xdr:from>
    <xdr:to>
      <xdr:col>17</xdr:col>
      <xdr:colOff>0</xdr:colOff>
      <xdr:row>2373</xdr:row>
      <xdr:rowOff>193064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8637254" y="399214363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2460</xdr:row>
      <xdr:rowOff>193063</xdr:rowOff>
    </xdr:from>
    <xdr:to>
      <xdr:col>17</xdr:col>
      <xdr:colOff>0</xdr:colOff>
      <xdr:row>2460</xdr:row>
      <xdr:rowOff>193064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>
          <a:off x="8637254" y="414654388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2548</xdr:row>
      <xdr:rowOff>193063</xdr:rowOff>
    </xdr:from>
    <xdr:to>
      <xdr:col>17</xdr:col>
      <xdr:colOff>0</xdr:colOff>
      <xdr:row>2548</xdr:row>
      <xdr:rowOff>193064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/>
      </xdr:nvCxnSpPr>
      <xdr:spPr>
        <a:xfrm>
          <a:off x="8637254" y="429942013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2614</xdr:row>
      <xdr:rowOff>193063</xdr:rowOff>
    </xdr:from>
    <xdr:to>
      <xdr:col>17</xdr:col>
      <xdr:colOff>0</xdr:colOff>
      <xdr:row>2614</xdr:row>
      <xdr:rowOff>193064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CxnSpPr/>
      </xdr:nvCxnSpPr>
      <xdr:spPr>
        <a:xfrm>
          <a:off x="8637254" y="445248688"/>
          <a:ext cx="156402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38\All%20Share%20File%20(Abdullah)\All-New%20Share%20Folder-2023\Pepsi-2023\Service%20File%20Bill-2023\02.%20February-2023\0.2%20February-23%20%20Part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AP37TVP\All-New%20Share%20Folder-2023\Pepsi-2023\Service%20File%20Bill-2023\03.%20March-2023\0.2_March-23%20Part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umberToWordEN(1)\NumberToWordEN.xla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psi\Pepsi-----------2019\Sevice\05%20May%202019\Final%20Sheet%20Sevice%20bill%20May%20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AP37TVP\All-New%20Share%20Folder-2023\Pepsi-2023\Service%20File%20Bill-2023\01.%20January-2023\01.%20January%20Upcity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vice Type sheet"/>
      <sheetName val="Sheet1"/>
      <sheetName val="ID not Match"/>
      <sheetName val="Rate"/>
      <sheetName val="Jan-23"/>
      <sheetName val="Dec-22"/>
      <sheetName val="Nov."/>
      <sheetName val="Next Month"/>
      <sheetName val="Top_Service"/>
      <sheetName val="Service bill (2)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"/>
      <sheetName val="Top_Service"/>
      <sheetName val="Service Type sheet"/>
      <sheetName val="Sheet2"/>
      <sheetName val="December"/>
      <sheetName val="Service bill (2)"/>
      <sheetName val="Data"/>
      <sheetName val="January"/>
      <sheetName val="Not match id"/>
      <sheetName val="Next Month"/>
      <sheetName val="ID Corr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NumberToWordEN"/>
    </sheetNames>
    <definedNames>
      <definedName name="NumberToWordEN"/>
    </definedNames>
    <sheetDataSet>
      <sheetData sheetId="0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.Bill Sheet (2)"/>
      <sheetName val="TBL Arif Mahmud (2)"/>
      <sheetName val="TBL Arif Mahmud"/>
      <sheetName val="ABM Wahidul Hasanat (2)"/>
      <sheetName val="ABM Wahidul Hasanat"/>
      <sheetName val="Naimul (2)"/>
      <sheetName val="Naimul"/>
      <sheetName val="Hasnain (2)"/>
      <sheetName val="Hasnain"/>
      <sheetName val="Naimul+Hanain"/>
      <sheetName val="Arif+ABM"/>
      <sheetName val="PMX Call"/>
      <sheetName val="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6">
          <cell r="G26">
            <v>296010</v>
          </cell>
        </row>
      </sheetData>
      <sheetData sheetId="10">
        <row r="38">
          <cell r="G38">
            <v>566400</v>
          </cell>
        </row>
      </sheetData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.Bill Sheet"/>
      <sheetName val="Top_Service"/>
      <sheetName val="4.Bill Sheet (2)"/>
      <sheetName val="1"/>
    </sheetNames>
    <sheetDataSet>
      <sheetData sheetId="0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3"/>
  <sheetViews>
    <sheetView topLeftCell="J25" workbookViewId="0">
      <selection activeCell="U35" sqref="U35"/>
    </sheetView>
  </sheetViews>
  <sheetFormatPr defaultRowHeight="15" x14ac:dyDescent="0.25"/>
  <cols>
    <col min="1" max="1" width="1.28515625" customWidth="1"/>
    <col min="2" max="2" width="29.42578125" bestFit="1" customWidth="1"/>
    <col min="3" max="3" width="15" customWidth="1"/>
    <col min="4" max="4" width="10.85546875" bestFit="1" customWidth="1"/>
    <col min="5" max="5" width="7.5703125" customWidth="1"/>
    <col min="6" max="6" width="10.5703125" bestFit="1" customWidth="1"/>
    <col min="7" max="7" width="9.42578125" customWidth="1"/>
    <col min="8" max="8" width="9.7109375" bestFit="1" customWidth="1"/>
    <col min="9" max="9" width="9.28515625" customWidth="1"/>
    <col min="10" max="10" width="3.7109375" customWidth="1"/>
    <col min="11" max="11" width="20.85546875" bestFit="1" customWidth="1"/>
    <col min="12" max="12" width="6" bestFit="1" customWidth="1"/>
    <col min="13" max="13" width="8" bestFit="1" customWidth="1"/>
    <col min="14" max="14" width="15" bestFit="1" customWidth="1"/>
  </cols>
  <sheetData>
    <row r="2" spans="2:14" x14ac:dyDescent="0.25">
      <c r="B2" s="4" t="s">
        <v>152</v>
      </c>
      <c r="D2" t="s">
        <v>39</v>
      </c>
      <c r="F2" t="s">
        <v>51</v>
      </c>
      <c r="H2" s="7" t="s">
        <v>55</v>
      </c>
      <c r="J2" s="11" t="s">
        <v>23</v>
      </c>
      <c r="K2" s="12" t="s">
        <v>86</v>
      </c>
      <c r="L2" s="13" t="s">
        <v>87</v>
      </c>
      <c r="M2" s="13" t="s">
        <v>88</v>
      </c>
      <c r="N2" s="13" t="s">
        <v>5</v>
      </c>
    </row>
    <row r="3" spans="2:14" x14ac:dyDescent="0.25">
      <c r="B3" s="5" t="s">
        <v>153</v>
      </c>
      <c r="D3" t="s">
        <v>40</v>
      </c>
      <c r="F3" t="s">
        <v>52</v>
      </c>
      <c r="H3" s="7" t="s">
        <v>56</v>
      </c>
      <c r="J3" s="14">
        <v>1</v>
      </c>
      <c r="K3" s="17" t="s">
        <v>89</v>
      </c>
      <c r="L3" s="14" t="s">
        <v>90</v>
      </c>
      <c r="M3" s="15">
        <v>35</v>
      </c>
      <c r="N3" s="14"/>
    </row>
    <row r="4" spans="2:14" x14ac:dyDescent="0.25">
      <c r="B4" s="4" t="s">
        <v>154</v>
      </c>
      <c r="D4" t="s">
        <v>41</v>
      </c>
      <c r="F4" t="s">
        <v>53</v>
      </c>
      <c r="H4" s="7" t="s">
        <v>57</v>
      </c>
      <c r="J4" s="14">
        <v>2</v>
      </c>
      <c r="K4" s="17" t="s">
        <v>91</v>
      </c>
      <c r="L4" s="14" t="s">
        <v>92</v>
      </c>
      <c r="M4" s="15">
        <v>650</v>
      </c>
      <c r="N4" s="14"/>
    </row>
    <row r="5" spans="2:14" x14ac:dyDescent="0.25">
      <c r="B5" s="4" t="s">
        <v>155</v>
      </c>
      <c r="D5" t="s">
        <v>42</v>
      </c>
      <c r="F5" t="s">
        <v>54</v>
      </c>
      <c r="H5" s="7" t="s">
        <v>58</v>
      </c>
      <c r="J5" s="14">
        <v>3</v>
      </c>
      <c r="K5" s="17" t="s">
        <v>93</v>
      </c>
      <c r="L5" s="14" t="s">
        <v>92</v>
      </c>
      <c r="M5" s="15">
        <v>850</v>
      </c>
      <c r="N5" s="14"/>
    </row>
    <row r="6" spans="2:14" x14ac:dyDescent="0.25">
      <c r="B6" s="4" t="s">
        <v>156</v>
      </c>
      <c r="D6" t="s">
        <v>43</v>
      </c>
      <c r="F6" t="s">
        <v>8</v>
      </c>
      <c r="H6" s="7" t="s">
        <v>59</v>
      </c>
      <c r="J6" s="14">
        <v>4</v>
      </c>
      <c r="K6" s="17" t="s">
        <v>94</v>
      </c>
      <c r="L6" s="14" t="s">
        <v>92</v>
      </c>
      <c r="M6" s="14">
        <v>70</v>
      </c>
      <c r="N6" s="14"/>
    </row>
    <row r="7" spans="2:14" x14ac:dyDescent="0.25">
      <c r="B7" s="4" t="s">
        <v>3</v>
      </c>
      <c r="D7" t="s">
        <v>44</v>
      </c>
      <c r="H7" s="7" t="s">
        <v>77</v>
      </c>
      <c r="J7" s="14">
        <v>5</v>
      </c>
      <c r="K7" s="17" t="s">
        <v>95</v>
      </c>
      <c r="L7" s="14" t="s">
        <v>92</v>
      </c>
      <c r="M7" s="14">
        <v>80</v>
      </c>
      <c r="N7" s="14"/>
    </row>
    <row r="8" spans="2:14" x14ac:dyDescent="0.25">
      <c r="B8" s="4" t="s">
        <v>7</v>
      </c>
      <c r="D8" t="s">
        <v>45</v>
      </c>
      <c r="H8" s="7" t="s">
        <v>60</v>
      </c>
      <c r="J8" s="14">
        <v>6</v>
      </c>
      <c r="K8" s="17" t="s">
        <v>96</v>
      </c>
      <c r="L8" s="14" t="s">
        <v>92</v>
      </c>
      <c r="M8" s="14">
        <v>600</v>
      </c>
      <c r="N8" s="14"/>
    </row>
    <row r="9" spans="2:14" x14ac:dyDescent="0.25">
      <c r="B9" s="4" t="s">
        <v>9</v>
      </c>
      <c r="D9" t="s">
        <v>46</v>
      </c>
      <c r="H9" s="7" t="s">
        <v>61</v>
      </c>
      <c r="J9" s="14">
        <v>7</v>
      </c>
      <c r="K9" s="17" t="s">
        <v>97</v>
      </c>
      <c r="L9" s="14" t="s">
        <v>98</v>
      </c>
      <c r="M9" s="14">
        <v>600</v>
      </c>
      <c r="N9" s="14"/>
    </row>
    <row r="10" spans="2:14" x14ac:dyDescent="0.25">
      <c r="B10" s="4" t="s">
        <v>6</v>
      </c>
      <c r="D10" t="s">
        <v>47</v>
      </c>
      <c r="H10" s="7" t="s">
        <v>8</v>
      </c>
      <c r="J10" s="14">
        <v>8</v>
      </c>
      <c r="K10" s="17" t="s">
        <v>99</v>
      </c>
      <c r="L10" s="14" t="s">
        <v>92</v>
      </c>
      <c r="M10" s="14">
        <v>900</v>
      </c>
      <c r="N10" s="14"/>
    </row>
    <row r="11" spans="2:14" x14ac:dyDescent="0.25">
      <c r="B11" s="4" t="s">
        <v>150</v>
      </c>
      <c r="D11" t="s">
        <v>48</v>
      </c>
      <c r="J11" s="14">
        <v>9</v>
      </c>
      <c r="K11" s="17" t="s">
        <v>149</v>
      </c>
      <c r="L11" s="14" t="s">
        <v>92</v>
      </c>
      <c r="M11" s="14">
        <v>350</v>
      </c>
      <c r="N11" s="14" t="s">
        <v>158</v>
      </c>
    </row>
    <row r="12" spans="2:14" x14ac:dyDescent="0.25">
      <c r="B12" s="4" t="s">
        <v>157</v>
      </c>
      <c r="D12" t="s">
        <v>49</v>
      </c>
      <c r="J12" s="14">
        <v>10</v>
      </c>
      <c r="K12" s="18" t="s">
        <v>100</v>
      </c>
      <c r="L12" s="14" t="s">
        <v>92</v>
      </c>
      <c r="M12" s="14">
        <v>550</v>
      </c>
      <c r="N12" s="14"/>
    </row>
    <row r="13" spans="2:14" x14ac:dyDescent="0.25">
      <c r="B13" s="4" t="s">
        <v>151</v>
      </c>
      <c r="D13" t="s">
        <v>50</v>
      </c>
      <c r="J13" s="14">
        <v>11</v>
      </c>
      <c r="K13" s="17" t="s">
        <v>101</v>
      </c>
      <c r="L13" s="14" t="s">
        <v>92</v>
      </c>
      <c r="M13" s="14">
        <v>230</v>
      </c>
      <c r="N13" s="14" t="s">
        <v>102</v>
      </c>
    </row>
    <row r="14" spans="2:14" x14ac:dyDescent="0.25">
      <c r="B14" s="4" t="s">
        <v>8</v>
      </c>
      <c r="J14" s="14">
        <v>12</v>
      </c>
      <c r="K14" s="17" t="s">
        <v>103</v>
      </c>
      <c r="L14" s="14" t="s">
        <v>92</v>
      </c>
      <c r="M14" s="14">
        <v>550</v>
      </c>
      <c r="N14" s="14" t="s">
        <v>102</v>
      </c>
    </row>
    <row r="15" spans="2:14" x14ac:dyDescent="0.25">
      <c r="B15" s="4"/>
      <c r="J15" s="14">
        <v>13</v>
      </c>
      <c r="K15" s="17" t="s">
        <v>104</v>
      </c>
      <c r="L15" s="14" t="s">
        <v>90</v>
      </c>
      <c r="M15" s="14">
        <v>15</v>
      </c>
      <c r="N15" s="14"/>
    </row>
    <row r="16" spans="2:14" x14ac:dyDescent="0.25">
      <c r="B16" s="4"/>
      <c r="J16" s="14">
        <v>14</v>
      </c>
      <c r="K16" s="17" t="s">
        <v>105</v>
      </c>
      <c r="L16" s="14" t="s">
        <v>92</v>
      </c>
      <c r="M16" s="14">
        <v>1800</v>
      </c>
      <c r="N16" s="14"/>
    </row>
    <row r="17" spans="2:14" x14ac:dyDescent="0.25">
      <c r="B17" s="4"/>
      <c r="J17" s="14">
        <v>15</v>
      </c>
      <c r="K17" s="18" t="s">
        <v>106</v>
      </c>
      <c r="L17" s="14" t="s">
        <v>92</v>
      </c>
      <c r="M17" s="14">
        <v>300</v>
      </c>
      <c r="N17" s="14"/>
    </row>
    <row r="18" spans="2:14" x14ac:dyDescent="0.25">
      <c r="B18" s="4"/>
      <c r="J18" s="14">
        <v>16</v>
      </c>
      <c r="K18" s="18" t="s">
        <v>107</v>
      </c>
      <c r="L18" s="14" t="s">
        <v>92</v>
      </c>
      <c r="M18" s="14">
        <v>300</v>
      </c>
      <c r="N18" s="14"/>
    </row>
    <row r="19" spans="2:14" x14ac:dyDescent="0.25">
      <c r="B19" s="4"/>
      <c r="J19" s="14">
        <v>17</v>
      </c>
      <c r="K19" s="18" t="s">
        <v>108</v>
      </c>
      <c r="L19" s="14" t="s">
        <v>92</v>
      </c>
      <c r="M19" s="14">
        <v>60</v>
      </c>
      <c r="N19" s="14"/>
    </row>
    <row r="20" spans="2:14" x14ac:dyDescent="0.25">
      <c r="B20" s="5"/>
      <c r="J20" s="14">
        <v>18</v>
      </c>
      <c r="K20" s="17" t="s">
        <v>109</v>
      </c>
      <c r="L20" s="14" t="s">
        <v>92</v>
      </c>
      <c r="M20" s="14">
        <v>350</v>
      </c>
      <c r="N20" s="14"/>
    </row>
    <row r="21" spans="2:14" x14ac:dyDescent="0.25">
      <c r="B21" s="5"/>
      <c r="J21" s="14">
        <v>19</v>
      </c>
      <c r="K21" s="17" t="s">
        <v>110</v>
      </c>
      <c r="L21" s="14" t="s">
        <v>92</v>
      </c>
      <c r="M21" s="14">
        <v>200</v>
      </c>
      <c r="N21" s="14"/>
    </row>
    <row r="22" spans="2:14" x14ac:dyDescent="0.25">
      <c r="B22" s="4"/>
      <c r="J22" s="14">
        <v>20</v>
      </c>
      <c r="K22" s="17" t="s">
        <v>111</v>
      </c>
      <c r="L22" s="14" t="s">
        <v>92</v>
      </c>
      <c r="M22" s="14">
        <v>800</v>
      </c>
      <c r="N22" s="14"/>
    </row>
    <row r="23" spans="2:14" x14ac:dyDescent="0.25">
      <c r="B23" s="4"/>
      <c r="J23" s="14">
        <v>21</v>
      </c>
      <c r="K23" s="17" t="s">
        <v>112</v>
      </c>
      <c r="L23" s="14" t="s">
        <v>92</v>
      </c>
      <c r="M23" s="14">
        <v>650</v>
      </c>
      <c r="N23" s="14"/>
    </row>
    <row r="24" spans="2:14" x14ac:dyDescent="0.25">
      <c r="B24" s="4"/>
      <c r="J24" s="14">
        <v>22</v>
      </c>
      <c r="K24" s="17" t="s">
        <v>113</v>
      </c>
      <c r="L24" s="14" t="s">
        <v>92</v>
      </c>
      <c r="M24" s="14">
        <v>800</v>
      </c>
      <c r="N24" s="14"/>
    </row>
    <row r="25" spans="2:14" x14ac:dyDescent="0.25">
      <c r="B25" s="4"/>
      <c r="J25" s="14">
        <v>23</v>
      </c>
      <c r="K25" s="17" t="s">
        <v>114</v>
      </c>
      <c r="L25" s="14" t="s">
        <v>92</v>
      </c>
      <c r="M25" s="14">
        <v>300</v>
      </c>
      <c r="N25" s="14"/>
    </row>
    <row r="26" spans="2:14" x14ac:dyDescent="0.25">
      <c r="B26" s="4"/>
      <c r="J26" s="14">
        <v>24</v>
      </c>
      <c r="K26" s="17" t="s">
        <v>115</v>
      </c>
      <c r="L26" s="14" t="s">
        <v>92</v>
      </c>
      <c r="M26" s="14">
        <v>700</v>
      </c>
      <c r="N26" s="14"/>
    </row>
    <row r="27" spans="2:14" x14ac:dyDescent="0.25">
      <c r="B27" s="5"/>
      <c r="J27" s="14">
        <v>25</v>
      </c>
      <c r="K27" s="17" t="s">
        <v>116</v>
      </c>
      <c r="L27" s="14" t="s">
        <v>92</v>
      </c>
      <c r="M27" s="14">
        <v>100</v>
      </c>
      <c r="N27" s="14"/>
    </row>
    <row r="28" spans="2:14" x14ac:dyDescent="0.25">
      <c r="B28" s="5"/>
      <c r="J28" s="14">
        <v>26</v>
      </c>
      <c r="K28" s="17" t="s">
        <v>117</v>
      </c>
      <c r="L28" s="14" t="s">
        <v>92</v>
      </c>
      <c r="M28" s="16">
        <v>10</v>
      </c>
      <c r="N28" s="14"/>
    </row>
    <row r="29" spans="2:14" x14ac:dyDescent="0.25">
      <c r="B29" s="4"/>
      <c r="J29" s="14">
        <v>27</v>
      </c>
      <c r="K29" s="17" t="s">
        <v>118</v>
      </c>
      <c r="L29" s="14" t="s">
        <v>92</v>
      </c>
      <c r="M29" s="16">
        <v>550</v>
      </c>
      <c r="N29" s="14"/>
    </row>
    <row r="30" spans="2:14" x14ac:dyDescent="0.25">
      <c r="B30" s="4"/>
      <c r="J30" s="14">
        <v>28</v>
      </c>
      <c r="K30" s="17" t="s">
        <v>119</v>
      </c>
      <c r="L30" s="14" t="s">
        <v>92</v>
      </c>
      <c r="M30" s="16">
        <v>150</v>
      </c>
      <c r="N30" s="14"/>
    </row>
    <row r="31" spans="2:14" x14ac:dyDescent="0.25">
      <c r="B31" s="1"/>
      <c r="J31" s="14">
        <v>29</v>
      </c>
      <c r="K31" s="17" t="s">
        <v>120</v>
      </c>
      <c r="L31" s="14" t="s">
        <v>121</v>
      </c>
      <c r="M31" s="14">
        <v>85</v>
      </c>
      <c r="N31" s="14"/>
    </row>
    <row r="32" spans="2:14" x14ac:dyDescent="0.25">
      <c r="J32" s="14">
        <v>30</v>
      </c>
      <c r="K32" s="17" t="s">
        <v>122</v>
      </c>
      <c r="L32" s="14" t="s">
        <v>90</v>
      </c>
      <c r="M32" s="14">
        <v>25</v>
      </c>
      <c r="N32" s="14"/>
    </row>
    <row r="33" spans="10:14" x14ac:dyDescent="0.25">
      <c r="J33" s="14">
        <v>31</v>
      </c>
      <c r="K33" s="17" t="s">
        <v>123</v>
      </c>
      <c r="L33" s="14" t="s">
        <v>92</v>
      </c>
      <c r="M33" s="14">
        <v>450</v>
      </c>
      <c r="N33" s="14"/>
    </row>
    <row r="34" spans="10:14" x14ac:dyDescent="0.25">
      <c r="J34" s="14">
        <v>32</v>
      </c>
      <c r="K34" s="17" t="s">
        <v>66</v>
      </c>
      <c r="L34" s="14" t="s">
        <v>92</v>
      </c>
      <c r="M34" s="14">
        <v>1000</v>
      </c>
      <c r="N34" s="14"/>
    </row>
    <row r="35" spans="10:14" x14ac:dyDescent="0.25">
      <c r="J35" s="14">
        <v>33</v>
      </c>
      <c r="K35" s="17" t="s">
        <v>124</v>
      </c>
      <c r="L35" s="14" t="s">
        <v>92</v>
      </c>
      <c r="M35" s="14">
        <v>680</v>
      </c>
      <c r="N35" s="14"/>
    </row>
    <row r="36" spans="10:14" x14ac:dyDescent="0.25">
      <c r="J36" s="14">
        <v>34</v>
      </c>
      <c r="K36" s="17" t="s">
        <v>125</v>
      </c>
      <c r="L36" s="14" t="s">
        <v>127</v>
      </c>
      <c r="M36" s="14">
        <v>80</v>
      </c>
      <c r="N36" s="14"/>
    </row>
    <row r="37" spans="10:14" x14ac:dyDescent="0.25">
      <c r="J37" s="14">
        <v>35</v>
      </c>
      <c r="K37" s="17" t="s">
        <v>126</v>
      </c>
      <c r="L37" s="14" t="s">
        <v>127</v>
      </c>
      <c r="M37" s="14">
        <v>450</v>
      </c>
      <c r="N37" s="14" t="s">
        <v>128</v>
      </c>
    </row>
    <row r="38" spans="10:14" x14ac:dyDescent="0.25">
      <c r="J38" s="14">
        <v>36</v>
      </c>
      <c r="K38" s="17" t="s">
        <v>129</v>
      </c>
      <c r="L38" s="14" t="s">
        <v>92</v>
      </c>
      <c r="M38" s="14">
        <v>250</v>
      </c>
      <c r="N38" s="14" t="s">
        <v>130</v>
      </c>
    </row>
    <row r="39" spans="10:14" x14ac:dyDescent="0.25">
      <c r="J39" s="14">
        <v>37</v>
      </c>
      <c r="K39" s="17" t="s">
        <v>131</v>
      </c>
      <c r="L39" s="14" t="s">
        <v>92</v>
      </c>
      <c r="M39" s="14">
        <v>400</v>
      </c>
      <c r="N39" s="14" t="s">
        <v>130</v>
      </c>
    </row>
    <row r="40" spans="10:14" x14ac:dyDescent="0.25">
      <c r="J40" s="14">
        <v>38</v>
      </c>
      <c r="K40" s="18" t="s">
        <v>132</v>
      </c>
      <c r="L40" s="14" t="s">
        <v>92</v>
      </c>
      <c r="M40" s="14">
        <v>380</v>
      </c>
      <c r="N40" s="14"/>
    </row>
    <row r="41" spans="10:14" x14ac:dyDescent="0.25">
      <c r="J41" s="14">
        <v>39</v>
      </c>
      <c r="K41" s="17" t="s">
        <v>133</v>
      </c>
      <c r="L41" s="14" t="s">
        <v>92</v>
      </c>
      <c r="M41" s="14">
        <v>40</v>
      </c>
      <c r="N41" s="14"/>
    </row>
    <row r="42" spans="10:14" x14ac:dyDescent="0.25">
      <c r="J42" s="14">
        <v>40</v>
      </c>
      <c r="K42" s="17" t="s">
        <v>134</v>
      </c>
      <c r="L42" s="14" t="s">
        <v>90</v>
      </c>
      <c r="M42" s="14">
        <v>25</v>
      </c>
      <c r="N42" s="14"/>
    </row>
    <row r="43" spans="10:14" x14ac:dyDescent="0.25">
      <c r="J43" s="14">
        <v>41</v>
      </c>
      <c r="K43" s="17" t="s">
        <v>135</v>
      </c>
      <c r="L43" s="14" t="s">
        <v>90</v>
      </c>
      <c r="M43" s="14">
        <v>140</v>
      </c>
      <c r="N43" s="14"/>
    </row>
    <row r="44" spans="10:14" x14ac:dyDescent="0.25">
      <c r="J44" s="14">
        <v>42</v>
      </c>
      <c r="K44" s="17" t="s">
        <v>136</v>
      </c>
      <c r="L44" s="14" t="s">
        <v>92</v>
      </c>
      <c r="M44" s="14">
        <v>250</v>
      </c>
      <c r="N44" s="14" t="s">
        <v>102</v>
      </c>
    </row>
    <row r="45" spans="10:14" x14ac:dyDescent="0.25">
      <c r="J45" s="14">
        <v>43</v>
      </c>
      <c r="K45" s="18" t="s">
        <v>137</v>
      </c>
      <c r="L45" s="14" t="s">
        <v>92</v>
      </c>
      <c r="M45" s="14">
        <v>60</v>
      </c>
      <c r="N45" s="14"/>
    </row>
    <row r="46" spans="10:14" x14ac:dyDescent="0.25">
      <c r="J46" s="14">
        <v>44</v>
      </c>
      <c r="K46" s="17" t="s">
        <v>138</v>
      </c>
      <c r="L46" s="14" t="s">
        <v>92</v>
      </c>
      <c r="M46" s="14">
        <v>70</v>
      </c>
      <c r="N46" s="14" t="s">
        <v>102</v>
      </c>
    </row>
    <row r="47" spans="10:14" x14ac:dyDescent="0.25">
      <c r="J47" s="14">
        <v>45</v>
      </c>
      <c r="K47" s="17" t="s">
        <v>139</v>
      </c>
      <c r="L47" s="14" t="s">
        <v>92</v>
      </c>
      <c r="M47" s="14">
        <v>220</v>
      </c>
      <c r="N47" s="14" t="s">
        <v>140</v>
      </c>
    </row>
    <row r="48" spans="10:14" x14ac:dyDescent="0.25">
      <c r="J48" s="14">
        <v>46</v>
      </c>
      <c r="K48" s="17" t="s">
        <v>141</v>
      </c>
      <c r="L48" s="14" t="s">
        <v>92</v>
      </c>
      <c r="M48" s="14">
        <v>70</v>
      </c>
      <c r="N48" s="14"/>
    </row>
    <row r="49" spans="10:14" x14ac:dyDescent="0.25">
      <c r="J49" s="14">
        <v>47</v>
      </c>
      <c r="K49" s="17" t="s">
        <v>142</v>
      </c>
      <c r="L49" s="14" t="s">
        <v>92</v>
      </c>
      <c r="M49" s="14">
        <v>200</v>
      </c>
      <c r="N49" s="14"/>
    </row>
    <row r="50" spans="10:14" x14ac:dyDescent="0.25">
      <c r="J50" s="14">
        <v>48</v>
      </c>
      <c r="K50" s="17" t="s">
        <v>62</v>
      </c>
      <c r="L50" s="14" t="s">
        <v>143</v>
      </c>
      <c r="M50" s="14">
        <v>500</v>
      </c>
      <c r="N50" s="14"/>
    </row>
    <row r="51" spans="10:14" x14ac:dyDescent="0.25">
      <c r="J51" s="14">
        <v>49</v>
      </c>
      <c r="K51" s="17" t="s">
        <v>8</v>
      </c>
      <c r="L51" s="14" t="s">
        <v>144</v>
      </c>
      <c r="M51" s="14" t="s">
        <v>144</v>
      </c>
      <c r="N51" s="14"/>
    </row>
    <row r="52" spans="10:14" x14ac:dyDescent="0.25">
      <c r="J52" s="14">
        <v>50</v>
      </c>
      <c r="K52" s="17" t="s">
        <v>145</v>
      </c>
      <c r="L52" s="14" t="s">
        <v>143</v>
      </c>
      <c r="M52" s="14" t="s">
        <v>144</v>
      </c>
      <c r="N52" s="14" t="s">
        <v>146</v>
      </c>
    </row>
    <row r="53" spans="10:14" x14ac:dyDescent="0.25">
      <c r="J53" s="14">
        <v>51</v>
      </c>
      <c r="K53" s="17" t="s">
        <v>147</v>
      </c>
      <c r="L53" s="14" t="s">
        <v>143</v>
      </c>
      <c r="M53" s="14">
        <v>850</v>
      </c>
      <c r="N53" s="14"/>
    </row>
  </sheetData>
  <sheetProtection algorithmName="SHA-512" hashValue="WOC0xr+opUaJVPgakvI2uADy9VySd3Cd3eBqMyY8gXyojCLDFrEv3ukWafKdMwfK0AmTJd5+OLvhIPmV+g5aYQ==" saltValue="nr+Q+BZJExJPYISTOoaDfg==" spinCount="100000" sheet="1" objects="1" scenarios="1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P62"/>
  <sheetViews>
    <sheetView topLeftCell="A4" zoomScaleNormal="100" workbookViewId="0">
      <selection activeCell="T20" sqref="T20"/>
    </sheetView>
  </sheetViews>
  <sheetFormatPr defaultRowHeight="15" customHeight="1" x14ac:dyDescent="0.25"/>
  <cols>
    <col min="1" max="1" width="11.5703125" style="1" customWidth="1"/>
    <col min="2" max="2" width="14" style="82" customWidth="1"/>
    <col min="3" max="3" width="16.42578125" customWidth="1"/>
    <col min="4" max="4" width="11.42578125" customWidth="1"/>
    <col min="5" max="5" width="13.28515625" customWidth="1"/>
    <col min="6" max="6" width="1.42578125" customWidth="1"/>
    <col min="7" max="7" width="21" customWidth="1"/>
    <col min="8" max="8" width="9.140625" style="82"/>
    <col min="9" max="9" width="14.5703125" customWidth="1"/>
    <col min="10" max="10" width="4.140625" customWidth="1"/>
    <col min="12" max="12" width="11.5703125" bestFit="1" customWidth="1"/>
    <col min="13" max="13" width="12.28515625" bestFit="1" customWidth="1"/>
  </cols>
  <sheetData>
    <row r="1" spans="1:9" s="57" customFormat="1" ht="15" customHeight="1" x14ac:dyDescent="0.25">
      <c r="A1" s="75" t="s">
        <v>67</v>
      </c>
      <c r="B1" s="113" t="s">
        <v>3234</v>
      </c>
      <c r="C1" s="113"/>
      <c r="G1" s="10" t="s">
        <v>18</v>
      </c>
      <c r="H1" s="114" t="s">
        <v>3236</v>
      </c>
      <c r="I1" s="114"/>
    </row>
    <row r="2" spans="1:9" s="57" customFormat="1" ht="15" customHeight="1" x14ac:dyDescent="0.25">
      <c r="A2" s="75" t="s">
        <v>68</v>
      </c>
      <c r="B2" s="113"/>
      <c r="C2" s="113"/>
      <c r="H2" s="76"/>
    </row>
    <row r="3" spans="1:9" s="57" customFormat="1" ht="9.75" customHeight="1" x14ac:dyDescent="0.25">
      <c r="A3" s="77"/>
      <c r="B3" s="76"/>
      <c r="H3" s="76"/>
    </row>
    <row r="4" spans="1:9" s="77" customFormat="1" ht="15" customHeight="1" x14ac:dyDescent="0.25">
      <c r="A4" s="78" t="s">
        <v>17</v>
      </c>
      <c r="B4" s="79"/>
      <c r="H4" s="80"/>
    </row>
    <row r="5" spans="1:9" s="77" customFormat="1" ht="15" customHeight="1" x14ac:dyDescent="0.25">
      <c r="A5" s="78" t="s">
        <v>19</v>
      </c>
      <c r="B5" s="79"/>
      <c r="H5" s="80"/>
    </row>
    <row r="6" spans="1:9" s="77" customFormat="1" ht="15" customHeight="1" x14ac:dyDescent="0.25">
      <c r="A6" s="78" t="s">
        <v>20</v>
      </c>
      <c r="B6" s="79"/>
      <c r="H6" s="80"/>
    </row>
    <row r="7" spans="1:9" s="77" customFormat="1" ht="15" customHeight="1" x14ac:dyDescent="0.25">
      <c r="A7" s="81" t="s">
        <v>85</v>
      </c>
      <c r="B7" s="80"/>
      <c r="H7" s="80"/>
    </row>
    <row r="8" spans="1:9" s="57" customFormat="1" ht="12.75" customHeight="1" x14ac:dyDescent="0.25">
      <c r="A8" s="77"/>
      <c r="B8" s="76"/>
      <c r="H8" s="76"/>
    </row>
    <row r="9" spans="1:9" s="77" customFormat="1" ht="15" customHeight="1" x14ac:dyDescent="0.25">
      <c r="A9" s="9" t="s">
        <v>21</v>
      </c>
      <c r="B9" s="115" t="s">
        <v>3235</v>
      </c>
      <c r="C9" s="115"/>
      <c r="D9" s="115"/>
      <c r="E9" s="115"/>
      <c r="F9" s="115"/>
      <c r="G9" s="115"/>
      <c r="H9" s="115"/>
      <c r="I9" s="115"/>
    </row>
    <row r="10" spans="1:9" s="1" customFormat="1" ht="9.75" customHeight="1" x14ac:dyDescent="0.25">
      <c r="B10" s="2"/>
      <c r="H10" s="2"/>
    </row>
    <row r="11" spans="1:9" s="1" customFormat="1" ht="15" customHeight="1" x14ac:dyDescent="0.25">
      <c r="A11" s="9" t="s">
        <v>22</v>
      </c>
      <c r="B11" s="9" t="s">
        <v>43</v>
      </c>
      <c r="H11" s="2"/>
    </row>
    <row r="12" spans="1:9" ht="15" customHeight="1" x14ac:dyDescent="0.25">
      <c r="C12" s="82"/>
    </row>
    <row r="13" spans="1:9" s="84" customFormat="1" ht="15" customHeight="1" x14ac:dyDescent="0.25">
      <c r="A13" s="83" t="s">
        <v>24</v>
      </c>
      <c r="B13" s="83" t="s">
        <v>74</v>
      </c>
      <c r="C13" s="83" t="s">
        <v>36</v>
      </c>
      <c r="D13" s="83" t="s">
        <v>5</v>
      </c>
      <c r="F13" s="85"/>
      <c r="G13" s="86" t="s">
        <v>79</v>
      </c>
      <c r="H13" s="83" t="s">
        <v>65</v>
      </c>
      <c r="I13" s="83" t="s">
        <v>36</v>
      </c>
    </row>
    <row r="14" spans="1:9" s="57" customFormat="1" ht="15" customHeight="1" x14ac:dyDescent="0.25">
      <c r="A14" s="102" t="s">
        <v>25</v>
      </c>
      <c r="B14" s="103">
        <f>COUNTA('Service Type sheet'!E3:E82)</f>
        <v>27</v>
      </c>
      <c r="C14" s="87">
        <f>SUM('Service Type sheet'!P83:R83)</f>
        <v>34190</v>
      </c>
      <c r="D14" s="87"/>
      <c r="G14" s="104" t="s">
        <v>62</v>
      </c>
      <c r="H14" s="105">
        <v>762</v>
      </c>
      <c r="I14" s="87">
        <f>H14*500</f>
        <v>381000</v>
      </c>
    </row>
    <row r="15" spans="1:9" s="57" customFormat="1" ht="15" customHeight="1" x14ac:dyDescent="0.25">
      <c r="A15" s="102" t="s">
        <v>33</v>
      </c>
      <c r="B15" s="103">
        <f>COUNTA('Service Type sheet'!D91:D170)</f>
        <v>27</v>
      </c>
      <c r="C15" s="88">
        <f>SUM('Service Type sheet'!P171:R171)</f>
        <v>30700</v>
      </c>
      <c r="D15" s="88"/>
      <c r="G15" s="106" t="s">
        <v>66</v>
      </c>
      <c r="H15" s="105">
        <v>125</v>
      </c>
      <c r="I15" s="88">
        <f>H15*1000</f>
        <v>125000</v>
      </c>
    </row>
    <row r="16" spans="1:9" s="57" customFormat="1" ht="15" customHeight="1" x14ac:dyDescent="0.25">
      <c r="A16" s="102" t="s">
        <v>26</v>
      </c>
      <c r="B16" s="103">
        <f>COUNTA('Service Type sheet'!C179:C258)</f>
        <v>28</v>
      </c>
      <c r="C16" s="88">
        <f>SUM('Service Type sheet'!P259:R259)</f>
        <v>32055</v>
      </c>
      <c r="D16" s="88"/>
      <c r="G16" s="106" t="s">
        <v>69</v>
      </c>
      <c r="H16" s="105">
        <v>702</v>
      </c>
      <c r="I16" s="88">
        <v>86615</v>
      </c>
    </row>
    <row r="17" spans="1:13" s="57" customFormat="1" ht="15" customHeight="1" x14ac:dyDescent="0.25">
      <c r="A17" s="102" t="s">
        <v>27</v>
      </c>
      <c r="B17" s="103">
        <f>COUNTA('Service Type sheet'!D267:D346)</f>
        <v>24</v>
      </c>
      <c r="C17" s="88">
        <f>SUM('Service Type sheet'!P347:R347)</f>
        <v>33985</v>
      </c>
      <c r="D17" s="88"/>
      <c r="G17" s="106" t="s">
        <v>63</v>
      </c>
      <c r="H17" s="105">
        <v>133</v>
      </c>
      <c r="I17" s="88">
        <v>144940</v>
      </c>
    </row>
    <row r="18" spans="1:13" s="57" customFormat="1" ht="15" customHeight="1" x14ac:dyDescent="0.25">
      <c r="A18" s="102" t="s">
        <v>28</v>
      </c>
      <c r="B18" s="103">
        <f>COUNTA('Service Type sheet'!D355:D434)</f>
        <v>23</v>
      </c>
      <c r="C18" s="88">
        <f>SUM('Service Type sheet'!P435:R435)</f>
        <v>35455</v>
      </c>
      <c r="D18" s="88"/>
      <c r="G18" s="106" t="s">
        <v>70</v>
      </c>
      <c r="H18" s="105">
        <v>26</v>
      </c>
      <c r="I18" s="88">
        <v>0</v>
      </c>
    </row>
    <row r="19" spans="1:13" s="57" customFormat="1" ht="15" customHeight="1" x14ac:dyDescent="0.25">
      <c r="A19" s="102" t="s">
        <v>29</v>
      </c>
      <c r="B19" s="103">
        <f>COUNTA('Service Type sheet'!D443:D522)</f>
        <v>22</v>
      </c>
      <c r="C19" s="88">
        <f>SUM('Service Type sheet'!P523:R523)</f>
        <v>37710</v>
      </c>
      <c r="D19" s="88"/>
      <c r="G19" s="106" t="s">
        <v>71</v>
      </c>
      <c r="H19" s="105">
        <v>287</v>
      </c>
      <c r="I19" s="88">
        <v>74500</v>
      </c>
    </row>
    <row r="20" spans="1:13" s="57" customFormat="1" ht="15" customHeight="1" x14ac:dyDescent="0.25">
      <c r="A20" s="102" t="s">
        <v>30</v>
      </c>
      <c r="B20" s="103">
        <f>COUNTA('Service Type sheet'!D531:D610)</f>
        <v>34</v>
      </c>
      <c r="C20" s="88">
        <f>SUM('Service Type sheet'!P611:R611)</f>
        <v>28805</v>
      </c>
      <c r="D20" s="88"/>
      <c r="G20" s="106" t="s">
        <v>72</v>
      </c>
      <c r="H20" s="105">
        <v>93</v>
      </c>
      <c r="I20" s="88">
        <v>41960</v>
      </c>
    </row>
    <row r="21" spans="1:13" s="57" customFormat="1" ht="15" customHeight="1" x14ac:dyDescent="0.25">
      <c r="A21" s="102" t="s">
        <v>31</v>
      </c>
      <c r="B21" s="103">
        <f>COUNTA('Service Type sheet'!D619:D697)</f>
        <v>23</v>
      </c>
      <c r="C21" s="88">
        <f>SUM('Service Type sheet'!P698:R698)</f>
        <v>29940</v>
      </c>
      <c r="D21" s="88"/>
      <c r="G21" s="106" t="s">
        <v>73</v>
      </c>
      <c r="H21" s="105">
        <v>67</v>
      </c>
      <c r="I21" s="88">
        <v>25000</v>
      </c>
    </row>
    <row r="22" spans="1:13" s="57" customFormat="1" ht="15" customHeight="1" x14ac:dyDescent="0.25">
      <c r="A22" s="102" t="s">
        <v>32</v>
      </c>
      <c r="B22" s="103">
        <f>COUNTA('Service Type sheet'!D707:D786)</f>
        <v>30</v>
      </c>
      <c r="C22" s="88">
        <f>SUM('Service Type sheet'!P787:R787)</f>
        <v>34900</v>
      </c>
      <c r="D22" s="88"/>
      <c r="G22" s="106" t="s">
        <v>64</v>
      </c>
      <c r="H22" s="105">
        <v>439</v>
      </c>
      <c r="I22" s="88">
        <v>78840</v>
      </c>
    </row>
    <row r="23" spans="1:13" s="57" customFormat="1" ht="15" customHeight="1" x14ac:dyDescent="0.25">
      <c r="A23" s="102" t="s">
        <v>34</v>
      </c>
      <c r="B23" s="103">
        <f>COUNTA('Service Type sheet'!E795:E874)</f>
        <v>30</v>
      </c>
      <c r="C23" s="88">
        <f>SUM('Service Type sheet'!P875:R875)</f>
        <v>32880</v>
      </c>
      <c r="D23" s="88"/>
      <c r="G23" s="106" t="s">
        <v>8</v>
      </c>
      <c r="H23" s="105">
        <v>128</v>
      </c>
      <c r="I23" s="88">
        <v>20040</v>
      </c>
      <c r="L23" s="89"/>
    </row>
    <row r="24" spans="1:13" s="57" customFormat="1" ht="15" customHeight="1" x14ac:dyDescent="0.25">
      <c r="A24" s="102" t="s">
        <v>3227</v>
      </c>
      <c r="B24" s="103">
        <f>COUNTA('Service Type sheet'!D883:D962)</f>
        <v>23</v>
      </c>
      <c r="C24" s="88">
        <f>SUM('Service Type sheet'!P963:R963)</f>
        <v>35090</v>
      </c>
      <c r="D24" s="88"/>
      <c r="G24" s="107" t="s">
        <v>35</v>
      </c>
      <c r="H24" s="108">
        <f>SUM(H14:H23)</f>
        <v>2762</v>
      </c>
      <c r="I24" s="109">
        <f>SUM(I14:I23)</f>
        <v>977895</v>
      </c>
      <c r="K24" s="89"/>
    </row>
    <row r="25" spans="1:13" s="57" customFormat="1" ht="15" customHeight="1" x14ac:dyDescent="0.25">
      <c r="A25" s="102" t="s">
        <v>3228</v>
      </c>
      <c r="B25" s="103">
        <f>COUNTA('Service Type sheet'!D971:D1050)</f>
        <v>16</v>
      </c>
      <c r="C25" s="88">
        <f>SUM('Service Type sheet'!P1051:R1051)</f>
        <v>34855</v>
      </c>
      <c r="D25" s="88"/>
      <c r="G25" s="107" t="s">
        <v>37</v>
      </c>
      <c r="H25" s="108"/>
      <c r="I25" s="109">
        <f>I24*0.15</f>
        <v>146684.25</v>
      </c>
    </row>
    <row r="26" spans="1:13" s="57" customFormat="1" ht="15" customHeight="1" x14ac:dyDescent="0.25">
      <c r="A26" s="102" t="s">
        <v>3229</v>
      </c>
      <c r="B26" s="103">
        <f>COUNTA('Service Type sheet'!E1059:E1148)</f>
        <v>27</v>
      </c>
      <c r="C26" s="88">
        <f>SUM('Service Type sheet'!P1138:R1138)</f>
        <v>33390</v>
      </c>
      <c r="D26" s="88"/>
      <c r="G26" s="107" t="s">
        <v>78</v>
      </c>
      <c r="H26" s="108"/>
      <c r="I26" s="109">
        <f>I25+I24</f>
        <v>1124579.25</v>
      </c>
    </row>
    <row r="27" spans="1:13" s="57" customFormat="1" ht="15" customHeight="1" x14ac:dyDescent="0.25">
      <c r="A27" s="102" t="s">
        <v>3230</v>
      </c>
      <c r="B27" s="103">
        <f>COUNTA('Service Type sheet'!D1149:D1224)</f>
        <v>25</v>
      </c>
      <c r="C27" s="88">
        <f>SUM('Service Type sheet'!P1225:R1225)</f>
        <v>36610</v>
      </c>
      <c r="D27" s="88"/>
      <c r="H27" s="76"/>
    </row>
    <row r="28" spans="1:13" s="57" customFormat="1" ht="15" customHeight="1" x14ac:dyDescent="0.25">
      <c r="A28" s="102" t="s">
        <v>3231</v>
      </c>
      <c r="B28" s="103">
        <f>COUNTA('Service Type sheet'!D1235:D1312)</f>
        <v>21</v>
      </c>
      <c r="C28" s="88">
        <f>SUM('Service Type sheet'!P1313:R1313)</f>
        <v>35820</v>
      </c>
      <c r="D28" s="88"/>
      <c r="H28" s="76"/>
      <c r="L28" s="89"/>
    </row>
    <row r="29" spans="1:13" s="57" customFormat="1" ht="15" customHeight="1" x14ac:dyDescent="0.25">
      <c r="A29" s="102" t="s">
        <v>3232</v>
      </c>
      <c r="B29" s="103">
        <f>COUNTA('Service Type sheet'!D1323:D1400)</f>
        <v>29</v>
      </c>
      <c r="C29" s="88">
        <f>SUM('Service Type sheet'!P1401:R1401)</f>
        <v>29090</v>
      </c>
      <c r="D29" s="88"/>
      <c r="H29" s="76"/>
      <c r="M29" s="89"/>
    </row>
    <row r="30" spans="1:13" s="57" customFormat="1" ht="15" customHeight="1" x14ac:dyDescent="0.25">
      <c r="A30" s="102" t="s">
        <v>3233</v>
      </c>
      <c r="B30" s="103">
        <f>COUNTA('Service Type sheet'!D1411:D1488)</f>
        <v>21</v>
      </c>
      <c r="C30" s="88">
        <f>SUM('Service Type sheet'!P1489:R1489)</f>
        <v>34575</v>
      </c>
      <c r="D30" s="88"/>
      <c r="H30" s="76"/>
    </row>
    <row r="31" spans="1:13" s="57" customFormat="1" ht="15" customHeight="1" x14ac:dyDescent="0.25">
      <c r="A31" s="102" t="s">
        <v>3238</v>
      </c>
      <c r="B31" s="103">
        <f>COUNTA('Service Type sheet'!D1499:D1576)</f>
        <v>29</v>
      </c>
      <c r="C31" s="88">
        <f>SUM('Service Type sheet'!P1577:R1577)</f>
        <v>36430</v>
      </c>
      <c r="D31" s="88"/>
      <c r="H31" s="76"/>
      <c r="L31" s="89"/>
    </row>
    <row r="32" spans="1:13" s="57" customFormat="1" ht="15" customHeight="1" x14ac:dyDescent="0.25">
      <c r="A32" s="102" t="s">
        <v>3239</v>
      </c>
      <c r="B32" s="103">
        <f>COUNTA('Service Type sheet'!D1587:D1663)</f>
        <v>24</v>
      </c>
      <c r="C32" s="88">
        <f>SUM('Service Type sheet'!P1664:R1664)</f>
        <v>34020</v>
      </c>
      <c r="D32" s="88"/>
      <c r="H32" s="76"/>
    </row>
    <row r="33" spans="1:9" s="57" customFormat="1" ht="15" customHeight="1" x14ac:dyDescent="0.25">
      <c r="A33" s="102" t="s">
        <v>3240</v>
      </c>
      <c r="B33" s="103">
        <f>COUNTA('Service Type sheet'!D1674:D1751)</f>
        <v>26</v>
      </c>
      <c r="C33" s="88">
        <f>SUM('Service Type sheet'!P1752:R1752)</f>
        <v>30920</v>
      </c>
      <c r="D33" s="88"/>
      <c r="H33" s="76"/>
    </row>
    <row r="34" spans="1:9" s="57" customFormat="1" ht="15" customHeight="1" x14ac:dyDescent="0.25">
      <c r="A34" s="102" t="s">
        <v>3241</v>
      </c>
      <c r="B34" s="103">
        <f>COUNTA('Service Type sheet'!D1762:D1839)</f>
        <v>21</v>
      </c>
      <c r="C34" s="88">
        <f>SUM('Service Type sheet'!P1840:R1840)</f>
        <v>33080</v>
      </c>
      <c r="D34" s="88"/>
      <c r="H34" s="76"/>
    </row>
    <row r="35" spans="1:9" s="57" customFormat="1" ht="15" customHeight="1" x14ac:dyDescent="0.25">
      <c r="A35" s="102" t="s">
        <v>3242</v>
      </c>
      <c r="B35" s="103">
        <f>COUNTA('Service Type sheet'!E1850:E1928)</f>
        <v>27</v>
      </c>
      <c r="C35" s="88">
        <f>SUM('Service Type sheet'!P1929:R1929)</f>
        <v>34650</v>
      </c>
      <c r="D35" s="88"/>
      <c r="H35" s="76"/>
    </row>
    <row r="36" spans="1:9" s="57" customFormat="1" ht="15" customHeight="1" x14ac:dyDescent="0.25">
      <c r="A36" s="102" t="s">
        <v>3243</v>
      </c>
      <c r="B36" s="103">
        <f>COUNTA('Service Type sheet'!D1938:D2016)</f>
        <v>29</v>
      </c>
      <c r="C36" s="88">
        <f>SUM('Service Type sheet'!P2017:R2017)</f>
        <v>35700</v>
      </c>
      <c r="D36" s="88"/>
      <c r="H36" s="76"/>
    </row>
    <row r="37" spans="1:9" s="57" customFormat="1" ht="15" customHeight="1" x14ac:dyDescent="0.25">
      <c r="A37" s="102" t="s">
        <v>3244</v>
      </c>
      <c r="B37" s="103">
        <f>COUNTA('Service Type sheet'!D2026:D2103)</f>
        <v>27</v>
      </c>
      <c r="C37" s="88">
        <f>SUM('Service Type sheet'!P2104:R2104)</f>
        <v>35290</v>
      </c>
      <c r="D37" s="88"/>
      <c r="H37" s="76"/>
    </row>
    <row r="38" spans="1:9" s="57" customFormat="1" ht="15" customHeight="1" x14ac:dyDescent="0.25">
      <c r="A38" s="102" t="s">
        <v>3245</v>
      </c>
      <c r="B38" s="103">
        <f>COUNTA('Service Type sheet'!E2114:E2191)</f>
        <v>26</v>
      </c>
      <c r="C38" s="88">
        <f>SUM('Service Type sheet'!P2192:R2192)</f>
        <v>30455</v>
      </c>
      <c r="D38" s="88"/>
      <c r="H38" s="76"/>
    </row>
    <row r="39" spans="1:9" s="57" customFormat="1" ht="15" customHeight="1" x14ac:dyDescent="0.25">
      <c r="A39" s="102" t="s">
        <v>3246</v>
      </c>
      <c r="B39" s="103">
        <f>COUNTA('Service Type sheet'!E2202:E2279)</f>
        <v>26</v>
      </c>
      <c r="C39" s="88">
        <f>SUM('Service Type sheet'!P2280:R2280)</f>
        <v>28345</v>
      </c>
      <c r="D39" s="88"/>
      <c r="H39" s="76"/>
    </row>
    <row r="40" spans="1:9" s="57" customFormat="1" ht="15" customHeight="1" x14ac:dyDescent="0.25">
      <c r="A40" s="102" t="s">
        <v>3247</v>
      </c>
      <c r="B40" s="103">
        <f>COUNTA('Service Type sheet'!E2290:E2368)</f>
        <v>27</v>
      </c>
      <c r="C40" s="88">
        <f>SUM('Service Type sheet'!P2369:R2369)</f>
        <v>28840</v>
      </c>
      <c r="D40" s="88"/>
      <c r="H40" s="76"/>
    </row>
    <row r="41" spans="1:9" s="57" customFormat="1" ht="15" customHeight="1" x14ac:dyDescent="0.25">
      <c r="A41" s="102" t="s">
        <v>3248</v>
      </c>
      <c r="B41" s="103">
        <f>COUNTA('Service Type sheet'!E2378:E2455)</f>
        <v>25</v>
      </c>
      <c r="C41" s="88">
        <f>SUM('Service Type sheet'!P2456:R2456)</f>
        <v>35085</v>
      </c>
      <c r="D41" s="88"/>
      <c r="H41" s="76"/>
    </row>
    <row r="42" spans="1:9" s="57" customFormat="1" ht="15" customHeight="1" x14ac:dyDescent="0.25">
      <c r="A42" s="102" t="s">
        <v>3249</v>
      </c>
      <c r="B42" s="103">
        <f>COUNTA('Service Type sheet'!D2466:D2543)</f>
        <v>26</v>
      </c>
      <c r="C42" s="88">
        <f>SUM('Service Type sheet'!P2544:R2544)</f>
        <v>26985</v>
      </c>
      <c r="D42" s="88"/>
      <c r="H42" s="76"/>
    </row>
    <row r="43" spans="1:9" s="57" customFormat="1" ht="15" customHeight="1" x14ac:dyDescent="0.25">
      <c r="A43" s="102" t="s">
        <v>3250</v>
      </c>
      <c r="B43" s="103">
        <f>COUNTA('Service Type sheet'!E2554:E2609)</f>
        <v>20</v>
      </c>
      <c r="C43" s="88">
        <f>SUM('Service Type sheet'!P2610:R2610)</f>
        <v>18045</v>
      </c>
      <c r="D43" s="88"/>
      <c r="H43" s="76"/>
    </row>
    <row r="44" spans="1:9" s="57" customFormat="1" ht="15" customHeight="1" x14ac:dyDescent="0.25">
      <c r="A44" s="90" t="s">
        <v>35</v>
      </c>
      <c r="B44" s="91">
        <f>SUM(B14:B43)</f>
        <v>763</v>
      </c>
      <c r="C44" s="92">
        <f>SUM(C14:C43)</f>
        <v>977895</v>
      </c>
      <c r="D44" s="92"/>
      <c r="G44" s="89"/>
      <c r="H44" s="76"/>
    </row>
    <row r="45" spans="1:9" s="57" customFormat="1" ht="15" customHeight="1" x14ac:dyDescent="0.25">
      <c r="A45" s="111" t="s">
        <v>37</v>
      </c>
      <c r="B45" s="112"/>
      <c r="C45" s="92">
        <f>C44*15%</f>
        <v>146684.25</v>
      </c>
      <c r="D45" s="92"/>
      <c r="H45" s="76"/>
    </row>
    <row r="46" spans="1:9" s="57" customFormat="1" ht="15" customHeight="1" x14ac:dyDescent="0.25">
      <c r="A46" s="111" t="s">
        <v>38</v>
      </c>
      <c r="B46" s="112"/>
      <c r="C46" s="92">
        <f>C45+C44</f>
        <v>1124579.25</v>
      </c>
      <c r="D46" s="92"/>
      <c r="G46" s="89"/>
      <c r="H46" s="76"/>
    </row>
    <row r="47" spans="1:9" s="57" customFormat="1" ht="10.5" customHeight="1" x14ac:dyDescent="0.25">
      <c r="A47" s="77"/>
      <c r="B47" s="76"/>
      <c r="H47" s="76"/>
    </row>
    <row r="48" spans="1:9" s="57" customFormat="1" ht="15" customHeight="1" x14ac:dyDescent="0.25">
      <c r="A48" s="78" t="s">
        <v>3251</v>
      </c>
      <c r="B48" s="93"/>
      <c r="C48" s="77"/>
      <c r="D48" s="77"/>
      <c r="G48" s="89"/>
      <c r="H48" s="76"/>
      <c r="I48"/>
    </row>
    <row r="49" spans="1:16" s="57" customFormat="1" ht="15" customHeight="1" x14ac:dyDescent="0.25">
      <c r="A49" s="77"/>
      <c r="B49" s="63"/>
      <c r="H49" s="76"/>
    </row>
    <row r="50" spans="1:16" ht="15" customHeight="1" x14ac:dyDescent="0.25">
      <c r="A50" s="77"/>
      <c r="B50" s="76"/>
      <c r="C50" s="57"/>
      <c r="D50" s="57"/>
      <c r="E50" s="57"/>
      <c r="F50" s="57"/>
      <c r="G50" s="89"/>
      <c r="H50" s="76"/>
    </row>
    <row r="51" spans="1:16" ht="15" customHeight="1" x14ac:dyDescent="0.25">
      <c r="A51" s="77"/>
      <c r="B51" s="76"/>
      <c r="C51" s="57"/>
      <c r="D51" s="57"/>
    </row>
    <row r="52" spans="1:16" ht="15" customHeight="1" x14ac:dyDescent="0.25">
      <c r="A52" s="77"/>
      <c r="B52" s="76"/>
      <c r="C52" s="57"/>
      <c r="D52" s="57"/>
      <c r="G52" s="4"/>
      <c r="H52" s="94"/>
      <c r="I52" s="4"/>
    </row>
    <row r="53" spans="1:16" ht="15" customHeight="1" x14ac:dyDescent="0.25">
      <c r="A53" s="77"/>
      <c r="B53" s="76"/>
      <c r="C53" s="57"/>
      <c r="D53" s="57"/>
      <c r="H53" s="3"/>
      <c r="I53" s="3"/>
    </row>
    <row r="54" spans="1:16" ht="15" customHeight="1" x14ac:dyDescent="0.25">
      <c r="A54" s="77"/>
      <c r="B54" s="76"/>
      <c r="C54" s="57"/>
      <c r="D54" s="57"/>
      <c r="E54" s="8"/>
      <c r="F54" s="4"/>
      <c r="H54" s="3"/>
      <c r="I54" s="3"/>
      <c r="J54" s="3"/>
      <c r="K54" s="3"/>
      <c r="L54" s="3"/>
      <c r="M54" s="3"/>
      <c r="O54" s="4"/>
      <c r="P54" s="4"/>
    </row>
    <row r="55" spans="1:16" ht="15" customHeight="1" x14ac:dyDescent="0.25">
      <c r="A55" s="78" t="s">
        <v>15</v>
      </c>
      <c r="B55" s="95"/>
      <c r="C55" s="57"/>
      <c r="D55" s="57"/>
      <c r="E55" s="6"/>
      <c r="J55" s="3"/>
      <c r="K55" s="3"/>
      <c r="L55" s="3"/>
      <c r="M55" s="3"/>
      <c r="O55" s="4"/>
      <c r="P55" s="4"/>
    </row>
    <row r="56" spans="1:16" ht="15" customHeight="1" x14ac:dyDescent="0.25">
      <c r="A56" s="77"/>
      <c r="B56" s="76"/>
      <c r="C56" s="57"/>
      <c r="D56" s="57"/>
      <c r="E56" s="6"/>
      <c r="J56" s="3"/>
      <c r="K56" s="3"/>
      <c r="L56" s="3"/>
      <c r="M56" s="3"/>
      <c r="O56" s="4"/>
      <c r="P56" s="4"/>
    </row>
    <row r="57" spans="1:16" ht="15" customHeight="1" x14ac:dyDescent="0.25">
      <c r="A57" s="77"/>
      <c r="B57" s="76"/>
      <c r="C57" s="57"/>
      <c r="D57" s="57"/>
      <c r="E57" s="6"/>
      <c r="J57" s="3"/>
      <c r="K57" s="3"/>
      <c r="L57" s="3"/>
      <c r="M57" s="3"/>
      <c r="O57" s="4"/>
      <c r="P57" s="4"/>
    </row>
    <row r="58" spans="1:16" ht="15" customHeight="1" x14ac:dyDescent="0.25">
      <c r="A58" s="77"/>
      <c r="B58" s="76"/>
      <c r="C58" s="57"/>
      <c r="D58" s="57"/>
    </row>
    <row r="59" spans="1:16" ht="15" customHeight="1" x14ac:dyDescent="0.25">
      <c r="A59" s="77"/>
      <c r="B59" s="76"/>
      <c r="C59" s="57"/>
      <c r="D59" s="57"/>
    </row>
    <row r="60" spans="1:16" ht="15" customHeight="1" x14ac:dyDescent="0.25">
      <c r="A60" s="77"/>
      <c r="B60" s="76"/>
      <c r="C60" s="57"/>
      <c r="D60" s="57"/>
    </row>
    <row r="61" spans="1:16" ht="15" customHeight="1" x14ac:dyDescent="0.25">
      <c r="A61" s="96" t="s">
        <v>16</v>
      </c>
      <c r="B61" s="97"/>
      <c r="C61" s="96" t="s">
        <v>75</v>
      </c>
      <c r="D61" s="98"/>
      <c r="E61" s="96" t="s">
        <v>76</v>
      </c>
      <c r="H61" s="99" t="s">
        <v>80</v>
      </c>
    </row>
    <row r="62" spans="1:16" ht="15" customHeight="1" x14ac:dyDescent="0.25">
      <c r="A62" s="93"/>
      <c r="B62" s="76"/>
      <c r="C62" s="57"/>
      <c r="D62" s="57"/>
    </row>
  </sheetData>
  <mergeCells count="6">
    <mergeCell ref="A46:B46"/>
    <mergeCell ref="B1:C1"/>
    <mergeCell ref="H1:I1"/>
    <mergeCell ref="B2:C2"/>
    <mergeCell ref="B9:I9"/>
    <mergeCell ref="A45:B45"/>
  </mergeCells>
  <pageMargins left="1" right="0" top="2.2999999999999998" bottom="0" header="0" footer="0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633"/>
  <sheetViews>
    <sheetView tabSelected="1" topLeftCell="A2614" zoomScaleNormal="100" workbookViewId="0">
      <selection activeCell="L2660" sqref="L2660"/>
    </sheetView>
  </sheetViews>
  <sheetFormatPr defaultColWidth="9.140625" defaultRowHeight="12.75" x14ac:dyDescent="0.2"/>
  <cols>
    <col min="1" max="1" width="6.42578125" style="20" customWidth="1"/>
    <col min="2" max="2" width="10.7109375" style="30" customWidth="1"/>
    <col min="3" max="4" width="10" style="24" customWidth="1"/>
    <col min="5" max="5" width="11.42578125" style="110" customWidth="1"/>
    <col min="6" max="6" width="12" style="20" customWidth="1"/>
    <col min="7" max="7" width="25.85546875" style="25" hidden="1" customWidth="1"/>
    <col min="8" max="8" width="18.5703125" style="25" customWidth="1"/>
    <col min="9" max="9" width="17.5703125" style="26" hidden="1" customWidth="1"/>
    <col min="10" max="10" width="13.5703125" style="23" hidden="1" customWidth="1"/>
    <col min="11" max="11" width="11.140625" style="25" customWidth="1"/>
    <col min="12" max="12" width="19.28515625" style="27" customWidth="1"/>
    <col min="13" max="13" width="5.28515625" style="28" customWidth="1"/>
    <col min="14" max="14" width="6.7109375" style="28" customWidth="1"/>
    <col min="15" max="15" width="8.5703125" style="28" customWidth="1"/>
    <col min="16" max="16" width="11.85546875" style="28" customWidth="1"/>
    <col min="17" max="17" width="11" style="23" customWidth="1"/>
    <col min="18" max="18" width="18" style="74" customWidth="1"/>
    <col min="19" max="19" width="5.5703125" style="20" customWidth="1"/>
    <col min="20" max="20" width="7.5703125" style="20" customWidth="1"/>
    <col min="21" max="21" width="10.42578125" style="20" customWidth="1"/>
    <col min="22" max="16384" width="9.140625" style="20"/>
  </cols>
  <sheetData>
    <row r="1" spans="1:18" s="41" customFormat="1" ht="24" customHeight="1" x14ac:dyDescent="0.25">
      <c r="A1" s="124" t="s">
        <v>3191</v>
      </c>
      <c r="B1" s="125"/>
      <c r="C1" s="124" t="s">
        <v>21</v>
      </c>
      <c r="D1" s="126"/>
      <c r="E1" s="125"/>
      <c r="F1" s="124" t="s">
        <v>3192</v>
      </c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5"/>
    </row>
    <row r="2" spans="1:18" s="42" customFormat="1" ht="41.25" customHeight="1" x14ac:dyDescent="0.3">
      <c r="A2" s="34" t="s">
        <v>23</v>
      </c>
      <c r="B2" s="35" t="s">
        <v>81</v>
      </c>
      <c r="C2" s="35" t="s">
        <v>10</v>
      </c>
      <c r="D2" s="36" t="s">
        <v>11</v>
      </c>
      <c r="E2" s="34" t="s">
        <v>12</v>
      </c>
      <c r="F2" s="34" t="s">
        <v>0</v>
      </c>
      <c r="G2" s="34"/>
      <c r="H2" s="34" t="s">
        <v>1</v>
      </c>
      <c r="I2" s="34" t="s">
        <v>159</v>
      </c>
      <c r="J2" s="35" t="s">
        <v>13</v>
      </c>
      <c r="K2" s="38" t="s">
        <v>148</v>
      </c>
      <c r="L2" s="34" t="s">
        <v>82</v>
      </c>
      <c r="M2" s="34" t="s">
        <v>14</v>
      </c>
      <c r="N2" s="34" t="s">
        <v>2</v>
      </c>
      <c r="O2" s="34" t="s">
        <v>83</v>
      </c>
      <c r="P2" s="34" t="s">
        <v>4</v>
      </c>
      <c r="Q2" s="39" t="s">
        <v>84</v>
      </c>
      <c r="R2" s="59" t="s">
        <v>5</v>
      </c>
    </row>
    <row r="3" spans="1:18" x14ac:dyDescent="0.2">
      <c r="A3" s="132">
        <f>IF(G3="","",COUNTA($G$3:G4))</f>
        <v>1</v>
      </c>
      <c r="B3" s="164">
        <v>45042</v>
      </c>
      <c r="C3" s="149" t="s">
        <v>165</v>
      </c>
      <c r="D3" s="149" t="s">
        <v>163</v>
      </c>
      <c r="E3" s="132">
        <v>44626</v>
      </c>
      <c r="F3" s="132">
        <v>270683</v>
      </c>
      <c r="G3" s="152" t="s">
        <v>166</v>
      </c>
      <c r="H3" s="152" t="s">
        <v>166</v>
      </c>
      <c r="I3" s="152" t="s">
        <v>167</v>
      </c>
      <c r="J3" s="140" t="s">
        <v>168</v>
      </c>
      <c r="K3" s="152" t="s">
        <v>169</v>
      </c>
      <c r="L3" s="22" t="s">
        <v>149</v>
      </c>
      <c r="M3" s="19">
        <v>1</v>
      </c>
      <c r="N3" s="19">
        <f>IFERROR(VLOOKUP(L3,Data!K:M,3,0),"0")</f>
        <v>350</v>
      </c>
      <c r="O3" s="19">
        <f t="shared" ref="O3:O67" si="0">PRODUCT(M3:N3)</f>
        <v>350</v>
      </c>
      <c r="P3" s="132">
        <f>SUM(O3:O4)</f>
        <v>850</v>
      </c>
      <c r="Q3" s="140"/>
      <c r="R3" s="60" t="s">
        <v>2710</v>
      </c>
    </row>
    <row r="4" spans="1:18" x14ac:dyDescent="0.2">
      <c r="A4" s="133" t="str">
        <f>IF(G4="","",COUNTA($G$3:G4))</f>
        <v/>
      </c>
      <c r="B4" s="150"/>
      <c r="C4" s="151"/>
      <c r="D4" s="151"/>
      <c r="E4" s="133"/>
      <c r="F4" s="133"/>
      <c r="G4" s="153"/>
      <c r="H4" s="153"/>
      <c r="I4" s="153"/>
      <c r="J4" s="141"/>
      <c r="K4" s="153"/>
      <c r="L4" s="22" t="s">
        <v>62</v>
      </c>
      <c r="M4" s="19">
        <v>1</v>
      </c>
      <c r="N4" s="19">
        <f>IFERROR(VLOOKUP(L4,Data!K:M,3,0),"0")</f>
        <v>500</v>
      </c>
      <c r="O4" s="19">
        <f t="shared" si="0"/>
        <v>500</v>
      </c>
      <c r="P4" s="133"/>
      <c r="Q4" s="141"/>
      <c r="R4" s="61"/>
    </row>
    <row r="5" spans="1:18" x14ac:dyDescent="0.2">
      <c r="A5" s="132">
        <f>IF(G5="","",COUNTA($G$3:G6))</f>
        <v>2</v>
      </c>
      <c r="B5" s="164">
        <v>45042</v>
      </c>
      <c r="C5" s="149" t="s">
        <v>165</v>
      </c>
      <c r="D5" s="149" t="s">
        <v>163</v>
      </c>
      <c r="E5" s="132">
        <v>27946</v>
      </c>
      <c r="F5" s="132">
        <v>518840</v>
      </c>
      <c r="G5" s="152" t="s">
        <v>170</v>
      </c>
      <c r="H5" s="152" t="s">
        <v>170</v>
      </c>
      <c r="I5" s="152" t="s">
        <v>171</v>
      </c>
      <c r="J5" s="152">
        <v>1746626607</v>
      </c>
      <c r="K5" s="152" t="s">
        <v>162</v>
      </c>
      <c r="L5" s="22" t="s">
        <v>2698</v>
      </c>
      <c r="M5" s="19">
        <v>1</v>
      </c>
      <c r="N5" s="19">
        <f>IFERROR(VLOOKUP(L5,Data!K:M,3,0),"0")</f>
        <v>400</v>
      </c>
      <c r="O5" s="19">
        <f t="shared" si="0"/>
        <v>400</v>
      </c>
      <c r="P5" s="132">
        <f>SUM(O5:O6)</f>
        <v>900</v>
      </c>
      <c r="Q5" s="140"/>
      <c r="R5" s="60" t="s">
        <v>2711</v>
      </c>
    </row>
    <row r="6" spans="1:18" x14ac:dyDescent="0.2">
      <c r="A6" s="133"/>
      <c r="B6" s="150"/>
      <c r="C6" s="151"/>
      <c r="D6" s="151"/>
      <c r="E6" s="133"/>
      <c r="F6" s="133"/>
      <c r="G6" s="153"/>
      <c r="H6" s="153"/>
      <c r="I6" s="153"/>
      <c r="J6" s="153"/>
      <c r="K6" s="153"/>
      <c r="L6" s="22" t="s">
        <v>62</v>
      </c>
      <c r="M6" s="19">
        <v>1</v>
      </c>
      <c r="N6" s="19">
        <f>IFERROR(VLOOKUP(L6,Data!K:M,3,0),"0")</f>
        <v>500</v>
      </c>
      <c r="O6" s="19">
        <f t="shared" si="0"/>
        <v>500</v>
      </c>
      <c r="P6" s="133"/>
      <c r="Q6" s="141"/>
      <c r="R6" s="61"/>
    </row>
    <row r="7" spans="1:18" x14ac:dyDescent="0.2">
      <c r="A7" s="132">
        <f>IF(G7="","",COUNTA($G$3:G8))</f>
        <v>3</v>
      </c>
      <c r="B7" s="164">
        <v>45042</v>
      </c>
      <c r="C7" s="149" t="s">
        <v>165</v>
      </c>
      <c r="D7" s="149" t="s">
        <v>163</v>
      </c>
      <c r="E7" s="132">
        <v>46997</v>
      </c>
      <c r="F7" s="132">
        <v>352705</v>
      </c>
      <c r="G7" s="152" t="s">
        <v>176</v>
      </c>
      <c r="H7" s="152" t="s">
        <v>176</v>
      </c>
      <c r="I7" s="152" t="s">
        <v>177</v>
      </c>
      <c r="J7" s="140" t="s">
        <v>178</v>
      </c>
      <c r="K7" s="152" t="s">
        <v>179</v>
      </c>
      <c r="L7" s="22" t="s">
        <v>149</v>
      </c>
      <c r="M7" s="19">
        <v>1</v>
      </c>
      <c r="N7" s="19">
        <f>IFERROR(VLOOKUP(L7,Data!K:M,3,0),"0")</f>
        <v>350</v>
      </c>
      <c r="O7" s="19">
        <f t="shared" ref="O7:O13" si="1">PRODUCT(M7:N7)</f>
        <v>350</v>
      </c>
      <c r="P7" s="132">
        <f>SUM(O7:O8)</f>
        <v>850</v>
      </c>
      <c r="Q7" s="140"/>
      <c r="R7" s="60" t="s">
        <v>2712</v>
      </c>
    </row>
    <row r="8" spans="1:18" x14ac:dyDescent="0.2">
      <c r="A8" s="133"/>
      <c r="B8" s="150"/>
      <c r="C8" s="151"/>
      <c r="D8" s="151"/>
      <c r="E8" s="133"/>
      <c r="F8" s="133"/>
      <c r="G8" s="153"/>
      <c r="H8" s="153"/>
      <c r="I8" s="153"/>
      <c r="J8" s="141"/>
      <c r="K8" s="153"/>
      <c r="L8" s="22" t="s">
        <v>62</v>
      </c>
      <c r="M8" s="19">
        <v>1</v>
      </c>
      <c r="N8" s="19">
        <f>IFERROR(VLOOKUP(L8,Data!K:M,3,0),"0")</f>
        <v>500</v>
      </c>
      <c r="O8" s="19">
        <f t="shared" si="1"/>
        <v>500</v>
      </c>
      <c r="P8" s="133"/>
      <c r="Q8" s="141"/>
      <c r="R8" s="61"/>
    </row>
    <row r="9" spans="1:18" x14ac:dyDescent="0.2">
      <c r="A9" s="132">
        <f>IF(G9="","",COUNTA($G$3:G10))</f>
        <v>4</v>
      </c>
      <c r="B9" s="164">
        <v>45042</v>
      </c>
      <c r="C9" s="149" t="s">
        <v>160</v>
      </c>
      <c r="D9" s="149" t="s">
        <v>163</v>
      </c>
      <c r="E9" s="132">
        <v>36571</v>
      </c>
      <c r="F9" s="132">
        <v>384505</v>
      </c>
      <c r="G9" s="152" t="s">
        <v>180</v>
      </c>
      <c r="H9" s="152" t="s">
        <v>180</v>
      </c>
      <c r="I9" s="152" t="s">
        <v>181</v>
      </c>
      <c r="J9" s="140" t="s">
        <v>182</v>
      </c>
      <c r="K9" s="152" t="s">
        <v>183</v>
      </c>
      <c r="L9" s="22" t="s">
        <v>2915</v>
      </c>
      <c r="M9" s="19">
        <v>1</v>
      </c>
      <c r="N9" s="19">
        <f>IFERROR(VLOOKUP(L9,Data!K:M,3,0),"0")</f>
        <v>1000</v>
      </c>
      <c r="O9" s="19">
        <f t="shared" si="1"/>
        <v>1000</v>
      </c>
      <c r="P9" s="132">
        <f>SUM(O9:O13)</f>
        <v>2700</v>
      </c>
      <c r="Q9" s="140" t="s">
        <v>2713</v>
      </c>
      <c r="R9" s="60" t="s">
        <v>2714</v>
      </c>
    </row>
    <row r="10" spans="1:18" x14ac:dyDescent="0.2">
      <c r="A10" s="133"/>
      <c r="B10" s="150"/>
      <c r="C10" s="151"/>
      <c r="D10" s="151"/>
      <c r="E10" s="133"/>
      <c r="F10" s="133"/>
      <c r="G10" s="153"/>
      <c r="H10" s="153"/>
      <c r="I10" s="153"/>
      <c r="J10" s="141"/>
      <c r="K10" s="153"/>
      <c r="L10" s="22" t="s">
        <v>138</v>
      </c>
      <c r="M10" s="19">
        <v>1</v>
      </c>
      <c r="N10" s="19">
        <f>IFERROR(VLOOKUP(L10,Data!K:M,3,0),"0")</f>
        <v>70</v>
      </c>
      <c r="O10" s="19">
        <f t="shared" si="1"/>
        <v>70</v>
      </c>
      <c r="P10" s="133"/>
      <c r="Q10" s="141"/>
      <c r="R10" s="61"/>
    </row>
    <row r="11" spans="1:18" x14ac:dyDescent="0.2">
      <c r="A11" s="133"/>
      <c r="B11" s="150"/>
      <c r="C11" s="151"/>
      <c r="D11" s="151"/>
      <c r="E11" s="133"/>
      <c r="F11" s="133"/>
      <c r="G11" s="153"/>
      <c r="H11" s="153"/>
      <c r="I11" s="153"/>
      <c r="J11" s="141"/>
      <c r="K11" s="153"/>
      <c r="L11" s="22" t="s">
        <v>149</v>
      </c>
      <c r="M11" s="19">
        <v>1</v>
      </c>
      <c r="N11" s="19">
        <f>IFERROR(VLOOKUP(L11,Data!K:M,3,0),"0")</f>
        <v>350</v>
      </c>
      <c r="O11" s="19">
        <f t="shared" si="1"/>
        <v>350</v>
      </c>
      <c r="P11" s="133"/>
      <c r="Q11" s="141"/>
      <c r="R11" s="61"/>
    </row>
    <row r="12" spans="1:18" x14ac:dyDescent="0.2">
      <c r="A12" s="133"/>
      <c r="B12" s="150"/>
      <c r="C12" s="151"/>
      <c r="D12" s="151"/>
      <c r="E12" s="133"/>
      <c r="F12" s="133"/>
      <c r="G12" s="153"/>
      <c r="H12" s="153"/>
      <c r="I12" s="153"/>
      <c r="J12" s="141"/>
      <c r="K12" s="153"/>
      <c r="L12" s="22" t="s">
        <v>145</v>
      </c>
      <c r="M12" s="19">
        <v>1</v>
      </c>
      <c r="N12" s="19">
        <v>780</v>
      </c>
      <c r="O12" s="19">
        <f t="shared" si="1"/>
        <v>780</v>
      </c>
      <c r="P12" s="133"/>
      <c r="Q12" s="141"/>
      <c r="R12" s="61"/>
    </row>
    <row r="13" spans="1:18" x14ac:dyDescent="0.2">
      <c r="A13" s="133"/>
      <c r="B13" s="150"/>
      <c r="C13" s="151"/>
      <c r="D13" s="151"/>
      <c r="E13" s="133"/>
      <c r="F13" s="133"/>
      <c r="G13" s="153"/>
      <c r="H13" s="153"/>
      <c r="I13" s="153"/>
      <c r="J13" s="141"/>
      <c r="K13" s="153"/>
      <c r="L13" s="22" t="s">
        <v>62</v>
      </c>
      <c r="M13" s="19">
        <v>1</v>
      </c>
      <c r="N13" s="19">
        <f>IFERROR(VLOOKUP(L13,Data!K:M,3,0),"0")</f>
        <v>500</v>
      </c>
      <c r="O13" s="19">
        <f t="shared" si="1"/>
        <v>500</v>
      </c>
      <c r="P13" s="133"/>
      <c r="Q13" s="141"/>
      <c r="R13" s="61"/>
    </row>
    <row r="14" spans="1:18" x14ac:dyDescent="0.2">
      <c r="A14" s="132">
        <f>IF(G14="","",COUNTA($G$3:G15))</f>
        <v>5</v>
      </c>
      <c r="B14" s="164">
        <v>45042</v>
      </c>
      <c r="C14" s="149" t="s">
        <v>160</v>
      </c>
      <c r="D14" s="149" t="s">
        <v>163</v>
      </c>
      <c r="E14" s="132">
        <v>36188</v>
      </c>
      <c r="F14" s="132">
        <v>448521</v>
      </c>
      <c r="G14" s="152" t="s">
        <v>184</v>
      </c>
      <c r="H14" s="152" t="s">
        <v>184</v>
      </c>
      <c r="I14" s="152" t="s">
        <v>185</v>
      </c>
      <c r="J14" s="140" t="s">
        <v>186</v>
      </c>
      <c r="K14" s="152" t="s">
        <v>187</v>
      </c>
      <c r="L14" s="22" t="s">
        <v>113</v>
      </c>
      <c r="M14" s="19">
        <v>1</v>
      </c>
      <c r="N14" s="19">
        <f>IFERROR(VLOOKUP(L14,Data!K:M,3,0),"0")</f>
        <v>800</v>
      </c>
      <c r="O14" s="19">
        <f t="shared" si="0"/>
        <v>800</v>
      </c>
      <c r="P14" s="132">
        <f>SUM(O14:O17)</f>
        <v>3270</v>
      </c>
      <c r="Q14" s="140" t="s">
        <v>2715</v>
      </c>
      <c r="R14" s="60" t="s">
        <v>2716</v>
      </c>
    </row>
    <row r="15" spans="1:18" x14ac:dyDescent="0.2">
      <c r="A15" s="133"/>
      <c r="B15" s="150"/>
      <c r="C15" s="151"/>
      <c r="D15" s="151"/>
      <c r="E15" s="133"/>
      <c r="F15" s="133"/>
      <c r="G15" s="153"/>
      <c r="H15" s="153"/>
      <c r="I15" s="153"/>
      <c r="J15" s="141"/>
      <c r="K15" s="153"/>
      <c r="L15" s="22" t="s">
        <v>126</v>
      </c>
      <c r="M15" s="19">
        <v>1</v>
      </c>
      <c r="N15" s="19">
        <f>IFERROR(VLOOKUP(L15,Data!K:M,3,0),"0")</f>
        <v>450</v>
      </c>
      <c r="O15" s="19">
        <f t="shared" si="0"/>
        <v>450</v>
      </c>
      <c r="P15" s="133"/>
      <c r="Q15" s="141"/>
      <c r="R15" s="61"/>
    </row>
    <row r="16" spans="1:18" x14ac:dyDescent="0.2">
      <c r="A16" s="133"/>
      <c r="B16" s="150"/>
      <c r="C16" s="151"/>
      <c r="D16" s="151"/>
      <c r="E16" s="133"/>
      <c r="F16" s="133"/>
      <c r="G16" s="153"/>
      <c r="H16" s="153"/>
      <c r="I16" s="153"/>
      <c r="J16" s="141"/>
      <c r="K16" s="153"/>
      <c r="L16" s="22" t="s">
        <v>145</v>
      </c>
      <c r="M16" s="19">
        <v>1</v>
      </c>
      <c r="N16" s="19">
        <v>1520</v>
      </c>
      <c r="O16" s="19">
        <f t="shared" si="0"/>
        <v>1520</v>
      </c>
      <c r="P16" s="133"/>
      <c r="Q16" s="141"/>
      <c r="R16" s="61"/>
    </row>
    <row r="17" spans="1:18" x14ac:dyDescent="0.2">
      <c r="A17" s="133"/>
      <c r="B17" s="150"/>
      <c r="C17" s="151"/>
      <c r="D17" s="151"/>
      <c r="E17" s="133"/>
      <c r="F17" s="133"/>
      <c r="G17" s="153"/>
      <c r="H17" s="153"/>
      <c r="I17" s="153"/>
      <c r="J17" s="141"/>
      <c r="K17" s="153"/>
      <c r="L17" s="22" t="s">
        <v>62</v>
      </c>
      <c r="M17" s="19">
        <v>1</v>
      </c>
      <c r="N17" s="19">
        <f>IFERROR(VLOOKUP(L17,Data!K:M,3,0),"0")</f>
        <v>500</v>
      </c>
      <c r="O17" s="19">
        <f t="shared" si="0"/>
        <v>500</v>
      </c>
      <c r="P17" s="133"/>
      <c r="Q17" s="141"/>
      <c r="R17" s="61"/>
    </row>
    <row r="18" spans="1:18" x14ac:dyDescent="0.2">
      <c r="A18" s="132">
        <f>IF(G18="","",COUNTA($G$3:G19))</f>
        <v>6</v>
      </c>
      <c r="B18" s="164">
        <v>45042</v>
      </c>
      <c r="C18" s="149" t="s">
        <v>188</v>
      </c>
      <c r="D18" s="149" t="s">
        <v>163</v>
      </c>
      <c r="E18" s="132">
        <v>51105</v>
      </c>
      <c r="F18" s="132">
        <v>112879</v>
      </c>
      <c r="G18" s="152" t="s">
        <v>189</v>
      </c>
      <c r="H18" s="152" t="s">
        <v>189</v>
      </c>
      <c r="I18" s="152" t="s">
        <v>190</v>
      </c>
      <c r="J18" s="140" t="s">
        <v>191</v>
      </c>
      <c r="K18" s="152" t="s">
        <v>192</v>
      </c>
      <c r="L18" s="22" t="s">
        <v>62</v>
      </c>
      <c r="M18" s="19">
        <v>1</v>
      </c>
      <c r="N18" s="19">
        <f>IFERROR(VLOOKUP(L18,Data!K:M,3,0),"0")</f>
        <v>500</v>
      </c>
      <c r="O18" s="19">
        <f t="shared" si="0"/>
        <v>500</v>
      </c>
      <c r="P18" s="132">
        <f>SUM(O18:O19)</f>
        <v>500</v>
      </c>
      <c r="Q18" s="140"/>
      <c r="R18" s="60" t="s">
        <v>2717</v>
      </c>
    </row>
    <row r="19" spans="1:18" x14ac:dyDescent="0.2">
      <c r="A19" s="133"/>
      <c r="B19" s="150"/>
      <c r="C19" s="151"/>
      <c r="D19" s="151"/>
      <c r="E19" s="133"/>
      <c r="F19" s="133"/>
      <c r="G19" s="153"/>
      <c r="H19" s="153"/>
      <c r="I19" s="153"/>
      <c r="J19" s="141"/>
      <c r="K19" s="153"/>
      <c r="L19" s="22"/>
      <c r="M19" s="19"/>
      <c r="N19" s="19" t="str">
        <f>IFERROR(VLOOKUP(L19,Data!K:M,3,0),"0")</f>
        <v>0</v>
      </c>
      <c r="O19" s="19">
        <f t="shared" si="0"/>
        <v>0</v>
      </c>
      <c r="P19" s="133"/>
      <c r="Q19" s="141"/>
      <c r="R19" s="61"/>
    </row>
    <row r="20" spans="1:18" x14ac:dyDescent="0.2">
      <c r="A20" s="132">
        <f>IF(G20="","",COUNTA($G$3:G21))</f>
        <v>7</v>
      </c>
      <c r="B20" s="164">
        <v>45042</v>
      </c>
      <c r="C20" s="149" t="s">
        <v>160</v>
      </c>
      <c r="D20" s="149" t="s">
        <v>163</v>
      </c>
      <c r="E20" s="132">
        <v>3481</v>
      </c>
      <c r="F20" s="132">
        <v>167505</v>
      </c>
      <c r="G20" s="152" t="s">
        <v>193</v>
      </c>
      <c r="H20" s="152" t="s">
        <v>193</v>
      </c>
      <c r="I20" s="152" t="s">
        <v>194</v>
      </c>
      <c r="J20" s="140" t="s">
        <v>195</v>
      </c>
      <c r="K20" s="152" t="s">
        <v>196</v>
      </c>
      <c r="L20" s="22" t="s">
        <v>2915</v>
      </c>
      <c r="M20" s="19">
        <v>1</v>
      </c>
      <c r="N20" s="19">
        <f>IFERROR(VLOOKUP(L20,Data!K:M,3,0),"0")</f>
        <v>1000</v>
      </c>
      <c r="O20" s="19">
        <f t="shared" si="0"/>
        <v>1000</v>
      </c>
      <c r="P20" s="132">
        <f>SUM(O20:O28)</f>
        <v>3635</v>
      </c>
      <c r="Q20" s="140" t="s">
        <v>2718</v>
      </c>
      <c r="R20" s="60"/>
    </row>
    <row r="21" spans="1:18" x14ac:dyDescent="0.2">
      <c r="A21" s="133"/>
      <c r="B21" s="150"/>
      <c r="C21" s="151"/>
      <c r="D21" s="151"/>
      <c r="E21" s="133"/>
      <c r="F21" s="133"/>
      <c r="G21" s="153"/>
      <c r="H21" s="153"/>
      <c r="I21" s="153"/>
      <c r="J21" s="141"/>
      <c r="K21" s="153"/>
      <c r="L21" s="22" t="s">
        <v>138</v>
      </c>
      <c r="M21" s="19">
        <v>1</v>
      </c>
      <c r="N21" s="19">
        <f>IFERROR(VLOOKUP(L21,Data!K:M,3,0),"0")</f>
        <v>70</v>
      </c>
      <c r="O21" s="19">
        <f t="shared" si="0"/>
        <v>70</v>
      </c>
      <c r="P21" s="133"/>
      <c r="Q21" s="141"/>
      <c r="R21" s="61"/>
    </row>
    <row r="22" spans="1:18" x14ac:dyDescent="0.2">
      <c r="A22" s="133"/>
      <c r="B22" s="150"/>
      <c r="C22" s="151"/>
      <c r="D22" s="151"/>
      <c r="E22" s="133"/>
      <c r="F22" s="133"/>
      <c r="G22" s="153"/>
      <c r="H22" s="153"/>
      <c r="I22" s="153"/>
      <c r="J22" s="141"/>
      <c r="K22" s="153"/>
      <c r="L22" s="22" t="s">
        <v>1648</v>
      </c>
      <c r="M22" s="19">
        <v>1</v>
      </c>
      <c r="N22" s="19">
        <v>700</v>
      </c>
      <c r="O22" s="19">
        <f t="shared" si="0"/>
        <v>700</v>
      </c>
      <c r="P22" s="133"/>
      <c r="Q22" s="141"/>
      <c r="R22" s="61" t="s">
        <v>2719</v>
      </c>
    </row>
    <row r="23" spans="1:18" x14ac:dyDescent="0.2">
      <c r="A23" s="133"/>
      <c r="B23" s="150"/>
      <c r="C23" s="151"/>
      <c r="D23" s="151"/>
      <c r="E23" s="133"/>
      <c r="F23" s="133"/>
      <c r="G23" s="153"/>
      <c r="H23" s="153"/>
      <c r="I23" s="153"/>
      <c r="J23" s="141"/>
      <c r="K23" s="153"/>
      <c r="L23" s="22" t="s">
        <v>2700</v>
      </c>
      <c r="M23" s="19">
        <v>1</v>
      </c>
      <c r="N23" s="19">
        <f>IFERROR(VLOOKUP(L23,Data!K:M,3,0),"0")</f>
        <v>60</v>
      </c>
      <c r="O23" s="19">
        <f t="shared" si="0"/>
        <v>60</v>
      </c>
      <c r="P23" s="133"/>
      <c r="Q23" s="141"/>
      <c r="R23" s="61"/>
    </row>
    <row r="24" spans="1:18" x14ac:dyDescent="0.2">
      <c r="A24" s="133"/>
      <c r="B24" s="150"/>
      <c r="C24" s="151"/>
      <c r="D24" s="151"/>
      <c r="E24" s="133"/>
      <c r="F24" s="133"/>
      <c r="G24" s="153"/>
      <c r="H24" s="153"/>
      <c r="I24" s="153"/>
      <c r="J24" s="141"/>
      <c r="K24" s="153"/>
      <c r="L24" s="22" t="s">
        <v>1648</v>
      </c>
      <c r="M24" s="19">
        <v>1</v>
      </c>
      <c r="N24" s="19">
        <v>125</v>
      </c>
      <c r="O24" s="19">
        <f t="shared" si="0"/>
        <v>125</v>
      </c>
      <c r="P24" s="133"/>
      <c r="Q24" s="141"/>
      <c r="R24" s="61" t="s">
        <v>2720</v>
      </c>
    </row>
    <row r="25" spans="1:18" x14ac:dyDescent="0.2">
      <c r="A25" s="133"/>
      <c r="B25" s="150"/>
      <c r="C25" s="151"/>
      <c r="D25" s="151"/>
      <c r="E25" s="133"/>
      <c r="F25" s="133"/>
      <c r="G25" s="153"/>
      <c r="H25" s="153"/>
      <c r="I25" s="153"/>
      <c r="J25" s="141"/>
      <c r="K25" s="153"/>
      <c r="L25" s="22" t="s">
        <v>1648</v>
      </c>
      <c r="M25" s="19">
        <v>1</v>
      </c>
      <c r="N25" s="19">
        <v>20</v>
      </c>
      <c r="O25" s="19">
        <f t="shared" si="0"/>
        <v>20</v>
      </c>
      <c r="P25" s="133"/>
      <c r="Q25" s="141"/>
      <c r="R25" s="61" t="s">
        <v>2721</v>
      </c>
    </row>
    <row r="26" spans="1:18" x14ac:dyDescent="0.2">
      <c r="A26" s="133"/>
      <c r="B26" s="150"/>
      <c r="C26" s="151"/>
      <c r="D26" s="151"/>
      <c r="E26" s="133"/>
      <c r="F26" s="133"/>
      <c r="G26" s="153"/>
      <c r="H26" s="153"/>
      <c r="I26" s="153"/>
      <c r="J26" s="141"/>
      <c r="K26" s="153"/>
      <c r="L26" s="22" t="s">
        <v>135</v>
      </c>
      <c r="M26" s="19">
        <v>2</v>
      </c>
      <c r="N26" s="19">
        <f>IFERROR(VLOOKUP(L26,Data!K:M,3,0),"0")</f>
        <v>140</v>
      </c>
      <c r="O26" s="19">
        <f t="shared" si="0"/>
        <v>280</v>
      </c>
      <c r="P26" s="133"/>
      <c r="Q26" s="141"/>
      <c r="R26" s="61" t="s">
        <v>2722</v>
      </c>
    </row>
    <row r="27" spans="1:18" x14ac:dyDescent="0.2">
      <c r="A27" s="133"/>
      <c r="B27" s="150"/>
      <c r="C27" s="151"/>
      <c r="D27" s="151"/>
      <c r="E27" s="133"/>
      <c r="F27" s="133"/>
      <c r="G27" s="153"/>
      <c r="H27" s="153"/>
      <c r="I27" s="153"/>
      <c r="J27" s="141"/>
      <c r="K27" s="153"/>
      <c r="L27" s="22" t="s">
        <v>145</v>
      </c>
      <c r="M27" s="19">
        <v>1</v>
      </c>
      <c r="N27" s="19">
        <v>880</v>
      </c>
      <c r="O27" s="19">
        <f t="shared" si="0"/>
        <v>880</v>
      </c>
      <c r="P27" s="133"/>
      <c r="Q27" s="141"/>
      <c r="R27" s="61"/>
    </row>
    <row r="28" spans="1:18" x14ac:dyDescent="0.2">
      <c r="A28" s="133"/>
      <c r="B28" s="150"/>
      <c r="C28" s="151"/>
      <c r="D28" s="151"/>
      <c r="E28" s="133"/>
      <c r="F28" s="133"/>
      <c r="G28" s="153"/>
      <c r="H28" s="153"/>
      <c r="I28" s="153"/>
      <c r="J28" s="141"/>
      <c r="K28" s="153"/>
      <c r="L28" s="22" t="s">
        <v>62</v>
      </c>
      <c r="M28" s="19">
        <v>1</v>
      </c>
      <c r="N28" s="19">
        <f>IFERROR(VLOOKUP(L28,Data!K:M,3,0),"0")</f>
        <v>500</v>
      </c>
      <c r="O28" s="19">
        <f t="shared" si="0"/>
        <v>500</v>
      </c>
      <c r="P28" s="133"/>
      <c r="Q28" s="141"/>
      <c r="R28" s="61"/>
    </row>
    <row r="29" spans="1:18" x14ac:dyDescent="0.2">
      <c r="A29" s="132">
        <f>IF(G29="","",COUNTA($G$3:G30))</f>
        <v>8</v>
      </c>
      <c r="B29" s="164">
        <v>45042</v>
      </c>
      <c r="C29" s="149" t="s">
        <v>160</v>
      </c>
      <c r="D29" s="149" t="s">
        <v>163</v>
      </c>
      <c r="E29" s="132">
        <v>38067</v>
      </c>
      <c r="F29" s="132">
        <v>386907</v>
      </c>
      <c r="G29" s="152" t="s">
        <v>197</v>
      </c>
      <c r="H29" s="152" t="s">
        <v>197</v>
      </c>
      <c r="I29" s="152" t="s">
        <v>198</v>
      </c>
      <c r="J29" s="140" t="s">
        <v>199</v>
      </c>
      <c r="K29" s="152" t="s">
        <v>200</v>
      </c>
      <c r="L29" s="22" t="s">
        <v>2915</v>
      </c>
      <c r="M29" s="19">
        <v>1</v>
      </c>
      <c r="N29" s="19">
        <f>IFERROR(VLOOKUP(L29,Data!K:M,3,0),"0")</f>
        <v>1000</v>
      </c>
      <c r="O29" s="19">
        <f t="shared" si="0"/>
        <v>1000</v>
      </c>
      <c r="P29" s="132">
        <f>SUM(O29:O35)</f>
        <v>4210</v>
      </c>
      <c r="Q29" s="140" t="s">
        <v>2723</v>
      </c>
      <c r="R29" s="60"/>
    </row>
    <row r="30" spans="1:18" x14ac:dyDescent="0.2">
      <c r="A30" s="133"/>
      <c r="B30" s="150"/>
      <c r="C30" s="151"/>
      <c r="D30" s="151"/>
      <c r="E30" s="133"/>
      <c r="F30" s="133"/>
      <c r="G30" s="153"/>
      <c r="H30" s="153"/>
      <c r="I30" s="153"/>
      <c r="J30" s="141"/>
      <c r="K30" s="153"/>
      <c r="L30" s="22" t="s">
        <v>138</v>
      </c>
      <c r="M30" s="19">
        <v>1</v>
      </c>
      <c r="N30" s="19">
        <f>IFERROR(VLOOKUP(L30,Data!K:M,3,0),"0")</f>
        <v>70</v>
      </c>
      <c r="O30" s="19">
        <f t="shared" si="0"/>
        <v>70</v>
      </c>
      <c r="P30" s="133"/>
      <c r="Q30" s="141"/>
      <c r="R30" s="61"/>
    </row>
    <row r="31" spans="1:18" x14ac:dyDescent="0.2">
      <c r="A31" s="133"/>
      <c r="B31" s="150"/>
      <c r="C31" s="151"/>
      <c r="D31" s="151"/>
      <c r="E31" s="133"/>
      <c r="F31" s="133"/>
      <c r="G31" s="153"/>
      <c r="H31" s="153"/>
      <c r="I31" s="153"/>
      <c r="J31" s="141"/>
      <c r="K31" s="153"/>
      <c r="L31" s="22" t="s">
        <v>113</v>
      </c>
      <c r="M31" s="19">
        <v>1</v>
      </c>
      <c r="N31" s="19">
        <f>IFERROR(VLOOKUP(L31,Data!K:M,3,0),"0")</f>
        <v>800</v>
      </c>
      <c r="O31" s="19">
        <f t="shared" si="0"/>
        <v>800</v>
      </c>
      <c r="P31" s="133"/>
      <c r="Q31" s="141"/>
      <c r="R31" s="61"/>
    </row>
    <row r="32" spans="1:18" x14ac:dyDescent="0.2">
      <c r="A32" s="133"/>
      <c r="B32" s="150"/>
      <c r="C32" s="151"/>
      <c r="D32" s="151"/>
      <c r="E32" s="133"/>
      <c r="F32" s="133"/>
      <c r="G32" s="153"/>
      <c r="H32" s="153"/>
      <c r="I32" s="153"/>
      <c r="J32" s="141"/>
      <c r="K32" s="153"/>
      <c r="L32" s="22" t="s">
        <v>2699</v>
      </c>
      <c r="M32" s="19">
        <v>2</v>
      </c>
      <c r="N32" s="19">
        <f>IFERROR(VLOOKUP(L32,Data!K:M,3,0),"0")</f>
        <v>10</v>
      </c>
      <c r="O32" s="19">
        <f t="shared" si="0"/>
        <v>20</v>
      </c>
      <c r="P32" s="133"/>
      <c r="Q32" s="141"/>
      <c r="R32" s="61"/>
    </row>
    <row r="33" spans="1:18" x14ac:dyDescent="0.2">
      <c r="A33" s="133"/>
      <c r="B33" s="150"/>
      <c r="C33" s="151"/>
      <c r="D33" s="151"/>
      <c r="E33" s="133"/>
      <c r="F33" s="133"/>
      <c r="G33" s="153"/>
      <c r="H33" s="153"/>
      <c r="I33" s="153"/>
      <c r="J33" s="141"/>
      <c r="K33" s="153"/>
      <c r="L33" s="22" t="s">
        <v>135</v>
      </c>
      <c r="M33" s="19">
        <v>6</v>
      </c>
      <c r="N33" s="19">
        <f>IFERROR(VLOOKUP(L33,Data!K:M,3,0),"0")</f>
        <v>140</v>
      </c>
      <c r="O33" s="19">
        <f t="shared" si="0"/>
        <v>840</v>
      </c>
      <c r="P33" s="133"/>
      <c r="Q33" s="141"/>
      <c r="R33" s="61" t="s">
        <v>2724</v>
      </c>
    </row>
    <row r="34" spans="1:18" x14ac:dyDescent="0.2">
      <c r="A34" s="133"/>
      <c r="B34" s="150"/>
      <c r="C34" s="151"/>
      <c r="D34" s="151"/>
      <c r="E34" s="133"/>
      <c r="F34" s="133"/>
      <c r="G34" s="153"/>
      <c r="H34" s="153"/>
      <c r="I34" s="153"/>
      <c r="J34" s="141"/>
      <c r="K34" s="153"/>
      <c r="L34" s="22" t="s">
        <v>145</v>
      </c>
      <c r="M34" s="19">
        <v>1</v>
      </c>
      <c r="N34" s="19">
        <v>980</v>
      </c>
      <c r="O34" s="19">
        <f t="shared" si="0"/>
        <v>980</v>
      </c>
      <c r="P34" s="133"/>
      <c r="Q34" s="141"/>
      <c r="R34" s="61"/>
    </row>
    <row r="35" spans="1:18" x14ac:dyDescent="0.2">
      <c r="A35" s="133"/>
      <c r="B35" s="150"/>
      <c r="C35" s="151"/>
      <c r="D35" s="151"/>
      <c r="E35" s="133"/>
      <c r="F35" s="133"/>
      <c r="G35" s="153"/>
      <c r="H35" s="153"/>
      <c r="I35" s="153"/>
      <c r="J35" s="141"/>
      <c r="K35" s="153"/>
      <c r="L35" s="22" t="s">
        <v>62</v>
      </c>
      <c r="M35" s="19">
        <v>1</v>
      </c>
      <c r="N35" s="19">
        <f>IFERROR(VLOOKUP(L35,Data!K:M,3,0),"0")</f>
        <v>500</v>
      </c>
      <c r="O35" s="19">
        <f t="shared" si="0"/>
        <v>500</v>
      </c>
      <c r="P35" s="133"/>
      <c r="Q35" s="141"/>
      <c r="R35" s="61"/>
    </row>
    <row r="36" spans="1:18" x14ac:dyDescent="0.2">
      <c r="A36" s="132">
        <f>IF(G36="","",COUNTA($G$3:G37))</f>
        <v>9</v>
      </c>
      <c r="B36" s="164">
        <v>45042</v>
      </c>
      <c r="C36" s="149" t="s">
        <v>160</v>
      </c>
      <c r="D36" s="149" t="s">
        <v>202</v>
      </c>
      <c r="E36" s="132">
        <v>3867</v>
      </c>
      <c r="F36" s="132">
        <v>386978</v>
      </c>
      <c r="G36" s="152" t="s">
        <v>203</v>
      </c>
      <c r="H36" s="152" t="s">
        <v>203</v>
      </c>
      <c r="I36" s="152" t="s">
        <v>204</v>
      </c>
      <c r="J36" s="140" t="s">
        <v>205</v>
      </c>
      <c r="K36" s="152" t="s">
        <v>206</v>
      </c>
      <c r="L36" s="22" t="s">
        <v>2701</v>
      </c>
      <c r="M36" s="19">
        <v>1</v>
      </c>
      <c r="N36" s="19">
        <f>IFERROR(VLOOKUP(L36,Data!K:M,3,0),"0")</f>
        <v>850</v>
      </c>
      <c r="O36" s="19">
        <f t="shared" si="0"/>
        <v>850</v>
      </c>
      <c r="P36" s="132">
        <f>SUM(O36:O37)</f>
        <v>1350</v>
      </c>
      <c r="Q36" s="140"/>
      <c r="R36" s="60"/>
    </row>
    <row r="37" spans="1:18" x14ac:dyDescent="0.2">
      <c r="A37" s="133"/>
      <c r="B37" s="150"/>
      <c r="C37" s="151"/>
      <c r="D37" s="151"/>
      <c r="E37" s="133"/>
      <c r="F37" s="133"/>
      <c r="G37" s="153"/>
      <c r="H37" s="153"/>
      <c r="I37" s="153"/>
      <c r="J37" s="141"/>
      <c r="K37" s="153"/>
      <c r="L37" s="22" t="s">
        <v>62</v>
      </c>
      <c r="M37" s="19">
        <v>1</v>
      </c>
      <c r="N37" s="19">
        <f>IFERROR(VLOOKUP(L37,Data!K:M,3,0),"0")</f>
        <v>500</v>
      </c>
      <c r="O37" s="19">
        <f t="shared" si="0"/>
        <v>500</v>
      </c>
      <c r="P37" s="133"/>
      <c r="Q37" s="141"/>
      <c r="R37" s="61"/>
    </row>
    <row r="38" spans="1:18" x14ac:dyDescent="0.2">
      <c r="A38" s="132">
        <f>IF(G38="","",COUNTA($G$3:G39))</f>
        <v>10</v>
      </c>
      <c r="B38" s="164">
        <v>45042</v>
      </c>
      <c r="C38" s="149" t="s">
        <v>165</v>
      </c>
      <c r="D38" s="149" t="s">
        <v>163</v>
      </c>
      <c r="E38" s="132">
        <v>202896</v>
      </c>
      <c r="F38" s="132">
        <v>460464</v>
      </c>
      <c r="G38" s="152" t="s">
        <v>207</v>
      </c>
      <c r="H38" s="152" t="s">
        <v>207</v>
      </c>
      <c r="I38" s="152" t="s">
        <v>208</v>
      </c>
      <c r="J38" s="140" t="s">
        <v>209</v>
      </c>
      <c r="K38" s="152" t="s">
        <v>210</v>
      </c>
      <c r="L38" s="22" t="s">
        <v>149</v>
      </c>
      <c r="M38" s="19">
        <v>1</v>
      </c>
      <c r="N38" s="19">
        <f>IFERROR(VLOOKUP(L38,Data!K:M,3,0),"0")</f>
        <v>350</v>
      </c>
      <c r="O38" s="19">
        <f t="shared" si="0"/>
        <v>350</v>
      </c>
      <c r="P38" s="132">
        <f>SUM(O38:O39)</f>
        <v>850</v>
      </c>
      <c r="Q38" s="140"/>
      <c r="R38" s="60"/>
    </row>
    <row r="39" spans="1:18" x14ac:dyDescent="0.2">
      <c r="A39" s="133"/>
      <c r="B39" s="150"/>
      <c r="C39" s="151"/>
      <c r="D39" s="151"/>
      <c r="E39" s="133"/>
      <c r="F39" s="133"/>
      <c r="G39" s="153"/>
      <c r="H39" s="153"/>
      <c r="I39" s="153"/>
      <c r="J39" s="141"/>
      <c r="K39" s="153"/>
      <c r="L39" s="22" t="s">
        <v>62</v>
      </c>
      <c r="M39" s="19">
        <v>1</v>
      </c>
      <c r="N39" s="19">
        <f>IFERROR(VLOOKUP(L39,Data!K:M,3,0),"0")</f>
        <v>500</v>
      </c>
      <c r="O39" s="19">
        <f t="shared" si="0"/>
        <v>500</v>
      </c>
      <c r="P39" s="133"/>
      <c r="Q39" s="141"/>
      <c r="R39" s="61"/>
    </row>
    <row r="40" spans="1:18" x14ac:dyDescent="0.2">
      <c r="A40" s="132">
        <f>IF(G40="","",COUNTA($G$3:G41))</f>
        <v>11</v>
      </c>
      <c r="B40" s="164">
        <v>45042</v>
      </c>
      <c r="C40" s="149" t="s">
        <v>160</v>
      </c>
      <c r="D40" s="149" t="s">
        <v>163</v>
      </c>
      <c r="E40" s="132">
        <v>200325</v>
      </c>
      <c r="F40" s="132">
        <v>366101</v>
      </c>
      <c r="G40" s="152" t="s">
        <v>211</v>
      </c>
      <c r="H40" s="152" t="s">
        <v>211</v>
      </c>
      <c r="I40" s="152" t="s">
        <v>212</v>
      </c>
      <c r="J40" s="140" t="s">
        <v>213</v>
      </c>
      <c r="K40" s="152" t="s">
        <v>214</v>
      </c>
      <c r="L40" s="22" t="s">
        <v>62</v>
      </c>
      <c r="M40" s="19">
        <v>1</v>
      </c>
      <c r="N40" s="19">
        <f>IFERROR(VLOOKUP(L40,Data!K:M,3,0),"0")</f>
        <v>500</v>
      </c>
      <c r="O40" s="19">
        <f t="shared" si="0"/>
        <v>500</v>
      </c>
      <c r="P40" s="132">
        <f>SUM(O40:O41)</f>
        <v>500</v>
      </c>
      <c r="Q40" s="140"/>
      <c r="R40" s="60" t="s">
        <v>2727</v>
      </c>
    </row>
    <row r="41" spans="1:18" x14ac:dyDescent="0.2">
      <c r="A41" s="133"/>
      <c r="B41" s="150"/>
      <c r="C41" s="151"/>
      <c r="D41" s="151"/>
      <c r="E41" s="133"/>
      <c r="F41" s="133"/>
      <c r="G41" s="153"/>
      <c r="H41" s="153"/>
      <c r="I41" s="153"/>
      <c r="J41" s="141"/>
      <c r="K41" s="153"/>
      <c r="L41" s="22"/>
      <c r="M41" s="19"/>
      <c r="N41" s="19" t="str">
        <f>IFERROR(VLOOKUP(L41,Data!K:M,3,0),"0")</f>
        <v>0</v>
      </c>
      <c r="O41" s="19">
        <f t="shared" si="0"/>
        <v>0</v>
      </c>
      <c r="P41" s="133"/>
      <c r="Q41" s="141"/>
      <c r="R41" s="61"/>
    </row>
    <row r="42" spans="1:18" x14ac:dyDescent="0.2">
      <c r="A42" s="132">
        <f>IF(G42="","",COUNTA($G$3:G43))</f>
        <v>12</v>
      </c>
      <c r="B42" s="164">
        <v>45042</v>
      </c>
      <c r="C42" s="149" t="s">
        <v>54</v>
      </c>
      <c r="D42" s="149" t="s">
        <v>77</v>
      </c>
      <c r="E42" s="132">
        <v>204294</v>
      </c>
      <c r="F42" s="132">
        <v>279176</v>
      </c>
      <c r="G42" s="152" t="s">
        <v>215</v>
      </c>
      <c r="H42" s="152" t="s">
        <v>215</v>
      </c>
      <c r="I42" s="152" t="s">
        <v>216</v>
      </c>
      <c r="J42" s="140" t="s">
        <v>217</v>
      </c>
      <c r="K42" s="152" t="s">
        <v>218</v>
      </c>
      <c r="L42" s="22" t="s">
        <v>149</v>
      </c>
      <c r="M42" s="19">
        <v>1</v>
      </c>
      <c r="N42" s="19">
        <f>IFERROR(VLOOKUP(L42,Data!K:M,3,0),"0")</f>
        <v>350</v>
      </c>
      <c r="O42" s="19">
        <f t="shared" si="0"/>
        <v>350</v>
      </c>
      <c r="P42" s="132">
        <f>SUM(O42:O44)</f>
        <v>870</v>
      </c>
      <c r="Q42" s="140"/>
      <c r="R42" s="60"/>
    </row>
    <row r="43" spans="1:18" x14ac:dyDescent="0.2">
      <c r="A43" s="133"/>
      <c r="B43" s="150"/>
      <c r="C43" s="151"/>
      <c r="D43" s="151"/>
      <c r="E43" s="133"/>
      <c r="F43" s="133"/>
      <c r="G43" s="153"/>
      <c r="H43" s="153"/>
      <c r="I43" s="153"/>
      <c r="J43" s="141"/>
      <c r="K43" s="153"/>
      <c r="L43" s="22" t="s">
        <v>2699</v>
      </c>
      <c r="M43" s="19">
        <v>2</v>
      </c>
      <c r="N43" s="19">
        <f>IFERROR(VLOOKUP(L43,Data!K:M,3,0),"0")</f>
        <v>10</v>
      </c>
      <c r="O43" s="19">
        <f t="shared" si="0"/>
        <v>20</v>
      </c>
      <c r="P43" s="133"/>
      <c r="Q43" s="141"/>
      <c r="R43" s="61"/>
    </row>
    <row r="44" spans="1:18" x14ac:dyDescent="0.2">
      <c r="A44" s="133"/>
      <c r="B44" s="150"/>
      <c r="C44" s="151"/>
      <c r="D44" s="151"/>
      <c r="E44" s="133"/>
      <c r="F44" s="133"/>
      <c r="G44" s="153"/>
      <c r="H44" s="153"/>
      <c r="I44" s="153"/>
      <c r="J44" s="141"/>
      <c r="K44" s="153"/>
      <c r="L44" s="22" t="s">
        <v>62</v>
      </c>
      <c r="M44" s="19">
        <v>1</v>
      </c>
      <c r="N44" s="19">
        <f>IFERROR(VLOOKUP(L44,Data!K:M,3,0),"0")</f>
        <v>500</v>
      </c>
      <c r="O44" s="19">
        <f t="shared" si="0"/>
        <v>500</v>
      </c>
      <c r="P44" s="133"/>
      <c r="Q44" s="141"/>
      <c r="R44" s="61"/>
    </row>
    <row r="45" spans="1:18" x14ac:dyDescent="0.2">
      <c r="A45" s="132">
        <f>IF(G45="","",COUNTA($G$3:G46))</f>
        <v>13</v>
      </c>
      <c r="B45" s="164">
        <v>45042</v>
      </c>
      <c r="C45" s="149" t="s">
        <v>188</v>
      </c>
      <c r="D45" s="149" t="s">
        <v>163</v>
      </c>
      <c r="E45" s="132">
        <v>208091</v>
      </c>
      <c r="F45" s="132">
        <v>360966</v>
      </c>
      <c r="G45" s="152" t="s">
        <v>219</v>
      </c>
      <c r="H45" s="152" t="s">
        <v>219</v>
      </c>
      <c r="I45" s="152" t="s">
        <v>220</v>
      </c>
      <c r="J45" s="140" t="s">
        <v>221</v>
      </c>
      <c r="K45" s="152" t="s">
        <v>222</v>
      </c>
      <c r="L45" s="22" t="s">
        <v>149</v>
      </c>
      <c r="M45" s="19">
        <v>1</v>
      </c>
      <c r="N45" s="19">
        <f>IFERROR(VLOOKUP(L45,Data!K:M,3,0),"0")</f>
        <v>350</v>
      </c>
      <c r="O45" s="19">
        <f t="shared" si="0"/>
        <v>350</v>
      </c>
      <c r="P45" s="132">
        <f>SUM(O45:O46)</f>
        <v>850</v>
      </c>
      <c r="Q45" s="140"/>
      <c r="R45" s="60" t="s">
        <v>2727</v>
      </c>
    </row>
    <row r="46" spans="1:18" x14ac:dyDescent="0.2">
      <c r="A46" s="133"/>
      <c r="B46" s="150"/>
      <c r="C46" s="151"/>
      <c r="D46" s="151"/>
      <c r="E46" s="133"/>
      <c r="F46" s="133"/>
      <c r="G46" s="153"/>
      <c r="H46" s="153"/>
      <c r="I46" s="153"/>
      <c r="J46" s="141"/>
      <c r="K46" s="153"/>
      <c r="L46" s="22" t="s">
        <v>62</v>
      </c>
      <c r="M46" s="19">
        <v>1</v>
      </c>
      <c r="N46" s="19">
        <f>IFERROR(VLOOKUP(L46,Data!K:M,3,0),"0")</f>
        <v>500</v>
      </c>
      <c r="O46" s="19">
        <f t="shared" si="0"/>
        <v>500</v>
      </c>
      <c r="P46" s="133"/>
      <c r="Q46" s="141"/>
      <c r="R46" s="61"/>
    </row>
    <row r="47" spans="1:18" x14ac:dyDescent="0.2">
      <c r="A47" s="132">
        <f>IF(G47="","",COUNTA($G$3:G48))</f>
        <v>14</v>
      </c>
      <c r="B47" s="164">
        <v>45042</v>
      </c>
      <c r="C47" s="149" t="s">
        <v>54</v>
      </c>
      <c r="D47" s="149" t="s">
        <v>77</v>
      </c>
      <c r="E47" s="132">
        <v>57103</v>
      </c>
      <c r="F47" s="132">
        <v>418001</v>
      </c>
      <c r="G47" s="152" t="s">
        <v>223</v>
      </c>
      <c r="H47" s="152" t="s">
        <v>223</v>
      </c>
      <c r="I47" s="152" t="s">
        <v>224</v>
      </c>
      <c r="J47" s="140" t="s">
        <v>225</v>
      </c>
      <c r="K47" s="152" t="s">
        <v>226</v>
      </c>
      <c r="L47" s="22" t="s">
        <v>149</v>
      </c>
      <c r="M47" s="19">
        <v>1</v>
      </c>
      <c r="N47" s="19">
        <f>IFERROR(VLOOKUP(L47,Data!K:M,3,0),"0")</f>
        <v>350</v>
      </c>
      <c r="O47" s="19">
        <f t="shared" si="0"/>
        <v>350</v>
      </c>
      <c r="P47" s="132">
        <f>SUM(O47:O48)</f>
        <v>850</v>
      </c>
      <c r="Q47" s="140"/>
      <c r="R47" s="60" t="s">
        <v>2727</v>
      </c>
    </row>
    <row r="48" spans="1:18" x14ac:dyDescent="0.2">
      <c r="A48" s="133"/>
      <c r="B48" s="150"/>
      <c r="C48" s="151"/>
      <c r="D48" s="151"/>
      <c r="E48" s="133"/>
      <c r="F48" s="133"/>
      <c r="G48" s="153"/>
      <c r="H48" s="153"/>
      <c r="I48" s="153"/>
      <c r="J48" s="141"/>
      <c r="K48" s="153"/>
      <c r="L48" s="22" t="s">
        <v>62</v>
      </c>
      <c r="M48" s="19">
        <v>1</v>
      </c>
      <c r="N48" s="19">
        <f>IFERROR(VLOOKUP(L48,Data!K:M,3,0),"0")</f>
        <v>500</v>
      </c>
      <c r="O48" s="19">
        <f t="shared" si="0"/>
        <v>500</v>
      </c>
      <c r="P48" s="133"/>
      <c r="Q48" s="141"/>
      <c r="R48" s="61"/>
    </row>
    <row r="49" spans="1:18" x14ac:dyDescent="0.2">
      <c r="A49" s="132">
        <f>IF(G49="","",COUNTA($G$3:G50))</f>
        <v>15</v>
      </c>
      <c r="B49" s="164">
        <v>45042</v>
      </c>
      <c r="C49" s="149" t="s">
        <v>188</v>
      </c>
      <c r="D49" s="149" t="s">
        <v>163</v>
      </c>
      <c r="E49" s="132">
        <v>205977</v>
      </c>
      <c r="F49" s="132">
        <v>371474</v>
      </c>
      <c r="G49" s="152" t="s">
        <v>227</v>
      </c>
      <c r="H49" s="152" t="s">
        <v>227</v>
      </c>
      <c r="I49" s="152" t="s">
        <v>185</v>
      </c>
      <c r="J49" s="140" t="s">
        <v>228</v>
      </c>
      <c r="K49" s="152" t="s">
        <v>192</v>
      </c>
      <c r="L49" s="22" t="s">
        <v>149</v>
      </c>
      <c r="M49" s="19">
        <v>1</v>
      </c>
      <c r="N49" s="19">
        <f>IFERROR(VLOOKUP(L49,Data!K:M,3,0),"0")</f>
        <v>350</v>
      </c>
      <c r="O49" s="19">
        <f t="shared" si="0"/>
        <v>350</v>
      </c>
      <c r="P49" s="132">
        <f>SUM(O49:O50)</f>
        <v>850</v>
      </c>
      <c r="Q49" s="140"/>
      <c r="R49" s="143" t="s">
        <v>2930</v>
      </c>
    </row>
    <row r="50" spans="1:18" x14ac:dyDescent="0.2">
      <c r="A50" s="133"/>
      <c r="B50" s="150"/>
      <c r="C50" s="151"/>
      <c r="D50" s="151"/>
      <c r="E50" s="133"/>
      <c r="F50" s="133"/>
      <c r="G50" s="153"/>
      <c r="H50" s="153"/>
      <c r="I50" s="153"/>
      <c r="J50" s="141"/>
      <c r="K50" s="153"/>
      <c r="L50" s="22" t="s">
        <v>62</v>
      </c>
      <c r="M50" s="19">
        <v>1</v>
      </c>
      <c r="N50" s="19">
        <f>IFERROR(VLOOKUP(L50,Data!K:M,3,0),"0")</f>
        <v>500</v>
      </c>
      <c r="O50" s="19">
        <f t="shared" si="0"/>
        <v>500</v>
      </c>
      <c r="P50" s="133"/>
      <c r="Q50" s="141"/>
      <c r="R50" s="144"/>
    </row>
    <row r="51" spans="1:18" x14ac:dyDescent="0.2">
      <c r="A51" s="132">
        <f>IF(G51="","",COUNTA($G$3:G52))</f>
        <v>16</v>
      </c>
      <c r="B51" s="164">
        <v>45042</v>
      </c>
      <c r="C51" s="149" t="s">
        <v>160</v>
      </c>
      <c r="D51" s="149" t="s">
        <v>163</v>
      </c>
      <c r="E51" s="132">
        <v>21311</v>
      </c>
      <c r="F51" s="132">
        <v>362889</v>
      </c>
      <c r="G51" s="152" t="s">
        <v>164</v>
      </c>
      <c r="H51" s="152" t="s">
        <v>164</v>
      </c>
      <c r="I51" s="152" t="s">
        <v>229</v>
      </c>
      <c r="J51" s="140" t="s">
        <v>230</v>
      </c>
      <c r="K51" s="152" t="s">
        <v>231</v>
      </c>
      <c r="L51" s="22" t="s">
        <v>2915</v>
      </c>
      <c r="M51" s="19">
        <v>1</v>
      </c>
      <c r="N51" s="19">
        <f>IFERROR(VLOOKUP(L51,Data!K:M,3,0),"0")</f>
        <v>1000</v>
      </c>
      <c r="O51" s="19">
        <f t="shared" si="0"/>
        <v>1000</v>
      </c>
      <c r="P51" s="132">
        <f>SUM(O51:O58)</f>
        <v>3405</v>
      </c>
      <c r="Q51" s="140" t="s">
        <v>2729</v>
      </c>
      <c r="R51" s="60"/>
    </row>
    <row r="52" spans="1:18" x14ac:dyDescent="0.2">
      <c r="A52" s="133"/>
      <c r="B52" s="150"/>
      <c r="C52" s="151"/>
      <c r="D52" s="151"/>
      <c r="E52" s="133"/>
      <c r="F52" s="133"/>
      <c r="G52" s="153"/>
      <c r="H52" s="153"/>
      <c r="I52" s="153"/>
      <c r="J52" s="141"/>
      <c r="K52" s="153"/>
      <c r="L52" s="22" t="s">
        <v>138</v>
      </c>
      <c r="M52" s="19">
        <v>1</v>
      </c>
      <c r="N52" s="19">
        <f>IFERROR(VLOOKUP(L52,Data!K:M,3,0),"0")</f>
        <v>70</v>
      </c>
      <c r="O52" s="19">
        <f t="shared" si="0"/>
        <v>70</v>
      </c>
      <c r="P52" s="133"/>
      <c r="Q52" s="141"/>
      <c r="R52" s="61"/>
    </row>
    <row r="53" spans="1:18" x14ac:dyDescent="0.2">
      <c r="A53" s="133"/>
      <c r="B53" s="150"/>
      <c r="C53" s="151"/>
      <c r="D53" s="151"/>
      <c r="E53" s="133"/>
      <c r="F53" s="133"/>
      <c r="G53" s="153"/>
      <c r="H53" s="153"/>
      <c r="I53" s="153"/>
      <c r="J53" s="141"/>
      <c r="K53" s="153"/>
      <c r="L53" s="22" t="s">
        <v>2702</v>
      </c>
      <c r="M53" s="19">
        <v>1</v>
      </c>
      <c r="N53" s="19">
        <f>IFERROR(VLOOKUP(L53,Data!K:M,3,0),"0")</f>
        <v>200</v>
      </c>
      <c r="O53" s="19">
        <f t="shared" si="0"/>
        <v>200</v>
      </c>
      <c r="P53" s="133"/>
      <c r="Q53" s="141"/>
      <c r="R53" s="61"/>
    </row>
    <row r="54" spans="1:18" x14ac:dyDescent="0.2">
      <c r="A54" s="133"/>
      <c r="B54" s="150"/>
      <c r="C54" s="151"/>
      <c r="D54" s="151"/>
      <c r="E54" s="133"/>
      <c r="F54" s="133"/>
      <c r="G54" s="153"/>
      <c r="H54" s="153"/>
      <c r="I54" s="153"/>
      <c r="J54" s="141"/>
      <c r="K54" s="153"/>
      <c r="L54" s="22" t="s">
        <v>1648</v>
      </c>
      <c r="M54" s="19">
        <v>1</v>
      </c>
      <c r="N54" s="19">
        <v>125</v>
      </c>
      <c r="O54" s="19">
        <f t="shared" si="0"/>
        <v>125</v>
      </c>
      <c r="P54" s="133"/>
      <c r="Q54" s="141"/>
      <c r="R54" s="61" t="s">
        <v>2720</v>
      </c>
    </row>
    <row r="55" spans="1:18" x14ac:dyDescent="0.2">
      <c r="A55" s="133"/>
      <c r="B55" s="150"/>
      <c r="C55" s="151"/>
      <c r="D55" s="151"/>
      <c r="E55" s="133"/>
      <c r="F55" s="133"/>
      <c r="G55" s="153"/>
      <c r="H55" s="153"/>
      <c r="I55" s="153"/>
      <c r="J55" s="141"/>
      <c r="K55" s="153"/>
      <c r="L55" s="22" t="s">
        <v>94</v>
      </c>
      <c r="M55" s="19">
        <v>1</v>
      </c>
      <c r="N55" s="19">
        <f>IFERROR(VLOOKUP(L55,Data!K:M,3,0),"0")</f>
        <v>70</v>
      </c>
      <c r="O55" s="19">
        <f t="shared" si="0"/>
        <v>70</v>
      </c>
      <c r="P55" s="133"/>
      <c r="Q55" s="141"/>
      <c r="R55" s="61"/>
    </row>
    <row r="56" spans="1:18" x14ac:dyDescent="0.2">
      <c r="A56" s="133"/>
      <c r="B56" s="150"/>
      <c r="C56" s="151"/>
      <c r="D56" s="151"/>
      <c r="E56" s="133"/>
      <c r="F56" s="133"/>
      <c r="G56" s="153"/>
      <c r="H56" s="153"/>
      <c r="I56" s="153"/>
      <c r="J56" s="141"/>
      <c r="K56" s="153"/>
      <c r="L56" s="22" t="s">
        <v>135</v>
      </c>
      <c r="M56" s="19">
        <v>4</v>
      </c>
      <c r="N56" s="19">
        <f>IFERROR(VLOOKUP(L56,Data!K:M,3,0),"0")</f>
        <v>140</v>
      </c>
      <c r="O56" s="19">
        <f t="shared" si="0"/>
        <v>560</v>
      </c>
      <c r="P56" s="133"/>
      <c r="Q56" s="141"/>
      <c r="R56" s="61" t="s">
        <v>2730</v>
      </c>
    </row>
    <row r="57" spans="1:18" x14ac:dyDescent="0.2">
      <c r="A57" s="133"/>
      <c r="B57" s="150"/>
      <c r="C57" s="151"/>
      <c r="D57" s="151"/>
      <c r="E57" s="133"/>
      <c r="F57" s="133"/>
      <c r="G57" s="153"/>
      <c r="H57" s="153"/>
      <c r="I57" s="153"/>
      <c r="J57" s="141"/>
      <c r="K57" s="153"/>
      <c r="L57" s="22" t="s">
        <v>145</v>
      </c>
      <c r="M57" s="19">
        <v>1</v>
      </c>
      <c r="N57" s="19">
        <v>880</v>
      </c>
      <c r="O57" s="19">
        <f t="shared" si="0"/>
        <v>880</v>
      </c>
      <c r="P57" s="133"/>
      <c r="Q57" s="141"/>
      <c r="R57" s="61"/>
    </row>
    <row r="58" spans="1:18" x14ac:dyDescent="0.2">
      <c r="A58" s="133"/>
      <c r="B58" s="150"/>
      <c r="C58" s="151"/>
      <c r="D58" s="151"/>
      <c r="E58" s="133"/>
      <c r="F58" s="133"/>
      <c r="G58" s="153"/>
      <c r="H58" s="153"/>
      <c r="I58" s="153"/>
      <c r="J58" s="141"/>
      <c r="K58" s="153"/>
      <c r="L58" s="22" t="s">
        <v>62</v>
      </c>
      <c r="M58" s="19">
        <v>1</v>
      </c>
      <c r="N58" s="19">
        <f>IFERROR(VLOOKUP(L58,Data!K:M,3,0),"0")</f>
        <v>500</v>
      </c>
      <c r="O58" s="19">
        <f t="shared" si="0"/>
        <v>500</v>
      </c>
      <c r="P58" s="133"/>
      <c r="Q58" s="141"/>
      <c r="R58" s="61"/>
    </row>
    <row r="59" spans="1:18" x14ac:dyDescent="0.2">
      <c r="A59" s="132">
        <f>IF(G59="","",COUNTA($G$3:G60))</f>
        <v>17</v>
      </c>
      <c r="B59" s="164">
        <v>45042</v>
      </c>
      <c r="C59" s="149" t="s">
        <v>160</v>
      </c>
      <c r="D59" s="149" t="s">
        <v>163</v>
      </c>
      <c r="E59" s="132">
        <v>39138</v>
      </c>
      <c r="F59" s="132">
        <v>114445</v>
      </c>
      <c r="G59" s="152" t="s">
        <v>232</v>
      </c>
      <c r="H59" s="152" t="s">
        <v>232</v>
      </c>
      <c r="I59" s="152" t="s">
        <v>233</v>
      </c>
      <c r="J59" s="140" t="s">
        <v>234</v>
      </c>
      <c r="K59" s="152" t="s">
        <v>235</v>
      </c>
      <c r="L59" s="22" t="s">
        <v>62</v>
      </c>
      <c r="M59" s="19">
        <v>1</v>
      </c>
      <c r="N59" s="19">
        <f>IFERROR(VLOOKUP(L59,Data!K:M,3,0),"0")</f>
        <v>500</v>
      </c>
      <c r="O59" s="19">
        <f t="shared" si="0"/>
        <v>500</v>
      </c>
      <c r="P59" s="132">
        <f>SUM(O59:O60)</f>
        <v>500</v>
      </c>
      <c r="Q59" s="140"/>
      <c r="R59" s="60" t="s">
        <v>2727</v>
      </c>
    </row>
    <row r="60" spans="1:18" x14ac:dyDescent="0.2">
      <c r="A60" s="133"/>
      <c r="B60" s="150"/>
      <c r="C60" s="151"/>
      <c r="D60" s="151"/>
      <c r="E60" s="133"/>
      <c r="F60" s="133"/>
      <c r="G60" s="153"/>
      <c r="H60" s="153"/>
      <c r="I60" s="153"/>
      <c r="J60" s="141"/>
      <c r="K60" s="153"/>
      <c r="L60" s="22"/>
      <c r="M60" s="19"/>
      <c r="N60" s="19" t="str">
        <f>IFERROR(VLOOKUP(L60,Data!K:M,3,0),"0")</f>
        <v>0</v>
      </c>
      <c r="O60" s="19">
        <f t="shared" si="0"/>
        <v>0</v>
      </c>
      <c r="P60" s="133"/>
      <c r="Q60" s="141"/>
      <c r="R60" s="61"/>
    </row>
    <row r="61" spans="1:18" x14ac:dyDescent="0.2">
      <c r="A61" s="132">
        <f>IF(G61="","",COUNTA($G$3:G62))</f>
        <v>18</v>
      </c>
      <c r="B61" s="164">
        <v>45042</v>
      </c>
      <c r="C61" s="149" t="s">
        <v>160</v>
      </c>
      <c r="D61" s="149" t="s">
        <v>163</v>
      </c>
      <c r="E61" s="132">
        <v>18428</v>
      </c>
      <c r="F61" s="132">
        <v>141943</v>
      </c>
      <c r="G61" s="152" t="s">
        <v>238</v>
      </c>
      <c r="H61" s="152" t="s">
        <v>238</v>
      </c>
      <c r="I61" s="152" t="s">
        <v>239</v>
      </c>
      <c r="J61" s="140" t="s">
        <v>240</v>
      </c>
      <c r="K61" s="152" t="s">
        <v>241</v>
      </c>
      <c r="L61" s="22" t="s">
        <v>149</v>
      </c>
      <c r="M61" s="19">
        <v>1</v>
      </c>
      <c r="N61" s="19">
        <f>IFERROR(VLOOKUP(L61,Data!K:M,3,0),"0")</f>
        <v>350</v>
      </c>
      <c r="O61" s="19">
        <f t="shared" si="0"/>
        <v>350</v>
      </c>
      <c r="P61" s="132">
        <f>SUM(O61:O62)</f>
        <v>850</v>
      </c>
      <c r="Q61" s="140"/>
      <c r="R61" s="60"/>
    </row>
    <row r="62" spans="1:18" x14ac:dyDescent="0.2">
      <c r="A62" s="133"/>
      <c r="B62" s="150"/>
      <c r="C62" s="151"/>
      <c r="D62" s="151"/>
      <c r="E62" s="133"/>
      <c r="F62" s="133"/>
      <c r="G62" s="153"/>
      <c r="H62" s="153"/>
      <c r="I62" s="153"/>
      <c r="J62" s="141"/>
      <c r="K62" s="153"/>
      <c r="L62" s="22" t="s">
        <v>62</v>
      </c>
      <c r="M62" s="19">
        <v>1</v>
      </c>
      <c r="N62" s="19">
        <f>IFERROR(VLOOKUP(L62,Data!K:M,3,0),"0")</f>
        <v>500</v>
      </c>
      <c r="O62" s="19">
        <f t="shared" si="0"/>
        <v>500</v>
      </c>
      <c r="P62" s="133"/>
      <c r="Q62" s="141"/>
      <c r="R62" s="61"/>
    </row>
    <row r="63" spans="1:18" x14ac:dyDescent="0.2">
      <c r="A63" s="132">
        <f>IF(G63="","",COUNTA($G$3:G64))</f>
        <v>19</v>
      </c>
      <c r="B63" s="164">
        <v>45042</v>
      </c>
      <c r="C63" s="149" t="s">
        <v>160</v>
      </c>
      <c r="D63" s="149" t="s">
        <v>163</v>
      </c>
      <c r="E63" s="132">
        <v>14766</v>
      </c>
      <c r="F63" s="132">
        <v>170680</v>
      </c>
      <c r="G63" s="152" t="s">
        <v>242</v>
      </c>
      <c r="H63" s="152" t="s">
        <v>242</v>
      </c>
      <c r="I63" s="152" t="s">
        <v>243</v>
      </c>
      <c r="J63" s="140" t="s">
        <v>244</v>
      </c>
      <c r="K63" s="152" t="s">
        <v>231</v>
      </c>
      <c r="L63" s="22" t="s">
        <v>62</v>
      </c>
      <c r="M63" s="19">
        <v>1</v>
      </c>
      <c r="N63" s="19">
        <f>IFERROR(VLOOKUP(L63,Data!K:M,3,0),"0")</f>
        <v>500</v>
      </c>
      <c r="O63" s="19">
        <f t="shared" si="0"/>
        <v>500</v>
      </c>
      <c r="P63" s="132">
        <f>SUM(O63:O64)</f>
        <v>500</v>
      </c>
      <c r="Q63" s="140"/>
      <c r="R63" s="60" t="s">
        <v>2731</v>
      </c>
    </row>
    <row r="64" spans="1:18" x14ac:dyDescent="0.2">
      <c r="A64" s="133"/>
      <c r="B64" s="150"/>
      <c r="C64" s="151"/>
      <c r="D64" s="151"/>
      <c r="E64" s="133"/>
      <c r="F64" s="133"/>
      <c r="G64" s="153"/>
      <c r="H64" s="153"/>
      <c r="I64" s="153"/>
      <c r="J64" s="141"/>
      <c r="K64" s="153"/>
      <c r="L64" s="22"/>
      <c r="M64" s="19"/>
      <c r="N64" s="19" t="str">
        <f>IFERROR(VLOOKUP(L64,Data!K:M,3,0),"0")</f>
        <v>0</v>
      </c>
      <c r="O64" s="19">
        <f t="shared" si="0"/>
        <v>0</v>
      </c>
      <c r="P64" s="133"/>
      <c r="Q64" s="141"/>
      <c r="R64" s="61" t="s">
        <v>2732</v>
      </c>
    </row>
    <row r="65" spans="1:18" x14ac:dyDescent="0.2">
      <c r="A65" s="132">
        <f>IF(G65="","",COUNTA($G$3:G67))</f>
        <v>20</v>
      </c>
      <c r="B65" s="164">
        <v>45042</v>
      </c>
      <c r="C65" s="149" t="s">
        <v>165</v>
      </c>
      <c r="D65" s="149" t="s">
        <v>161</v>
      </c>
      <c r="E65" s="132">
        <v>43957</v>
      </c>
      <c r="F65" s="132">
        <v>356078</v>
      </c>
      <c r="G65" s="152" t="s">
        <v>245</v>
      </c>
      <c r="H65" s="152" t="s">
        <v>245</v>
      </c>
      <c r="I65" s="152" t="s">
        <v>246</v>
      </c>
      <c r="J65" s="140" t="s">
        <v>247</v>
      </c>
      <c r="K65" s="152" t="s">
        <v>179</v>
      </c>
      <c r="L65" s="22" t="s">
        <v>62</v>
      </c>
      <c r="M65" s="19">
        <v>1</v>
      </c>
      <c r="N65" s="19">
        <f>IFERROR(VLOOKUP(L65,Data!K:M,3,0),"0")</f>
        <v>500</v>
      </c>
      <c r="O65" s="19">
        <f t="shared" si="0"/>
        <v>500</v>
      </c>
      <c r="P65" s="132">
        <f>SUM(O65:O67)</f>
        <v>500</v>
      </c>
      <c r="Q65" s="140"/>
      <c r="R65" s="60" t="s">
        <v>2733</v>
      </c>
    </row>
    <row r="66" spans="1:18" x14ac:dyDescent="0.2">
      <c r="A66" s="133"/>
      <c r="B66" s="150"/>
      <c r="C66" s="151"/>
      <c r="D66" s="151"/>
      <c r="E66" s="133"/>
      <c r="F66" s="133"/>
      <c r="G66" s="153"/>
      <c r="H66" s="153"/>
      <c r="I66" s="153"/>
      <c r="J66" s="141"/>
      <c r="K66" s="153"/>
      <c r="L66" s="22"/>
      <c r="M66" s="19"/>
      <c r="N66" s="19"/>
      <c r="O66" s="19"/>
      <c r="P66" s="133"/>
      <c r="Q66" s="141"/>
      <c r="R66" s="61"/>
    </row>
    <row r="67" spans="1:18" x14ac:dyDescent="0.2">
      <c r="A67" s="133"/>
      <c r="B67" s="150"/>
      <c r="C67" s="151"/>
      <c r="D67" s="151"/>
      <c r="E67" s="133"/>
      <c r="F67" s="133"/>
      <c r="G67" s="153"/>
      <c r="H67" s="153"/>
      <c r="I67" s="153"/>
      <c r="J67" s="141"/>
      <c r="K67" s="153"/>
      <c r="L67" s="22"/>
      <c r="M67" s="19"/>
      <c r="N67" s="19" t="str">
        <f>IFERROR(VLOOKUP(L67,Data!K:M,3,0),"0")</f>
        <v>0</v>
      </c>
      <c r="O67" s="19">
        <f t="shared" si="0"/>
        <v>0</v>
      </c>
      <c r="P67" s="133"/>
      <c r="Q67" s="141"/>
      <c r="R67" s="61"/>
    </row>
    <row r="68" spans="1:18" x14ac:dyDescent="0.2">
      <c r="A68" s="132">
        <f>IF(G68="","",COUNTA($G$3:G69))</f>
        <v>21</v>
      </c>
      <c r="B68" s="164">
        <v>45042</v>
      </c>
      <c r="C68" s="149" t="s">
        <v>160</v>
      </c>
      <c r="D68" s="149" t="s">
        <v>163</v>
      </c>
      <c r="E68" s="132">
        <v>212351</v>
      </c>
      <c r="F68" s="132">
        <v>219296</v>
      </c>
      <c r="G68" s="152" t="s">
        <v>248</v>
      </c>
      <c r="H68" s="152" t="s">
        <v>248</v>
      </c>
      <c r="I68" s="152" t="s">
        <v>249</v>
      </c>
      <c r="J68" s="140" t="s">
        <v>250</v>
      </c>
      <c r="K68" s="152" t="s">
        <v>251</v>
      </c>
      <c r="L68" s="22" t="s">
        <v>149</v>
      </c>
      <c r="M68" s="19">
        <v>1</v>
      </c>
      <c r="N68" s="19">
        <f>IFERROR(VLOOKUP(L68,Data!K:M,3,0),"0")</f>
        <v>350</v>
      </c>
      <c r="O68" s="19">
        <f t="shared" ref="O68:O138" si="2">PRODUCT(M68:N68)</f>
        <v>350</v>
      </c>
      <c r="P68" s="132">
        <f>SUM(O68:O70)</f>
        <v>880</v>
      </c>
      <c r="Q68" s="140"/>
      <c r="R68" s="60"/>
    </row>
    <row r="69" spans="1:18" x14ac:dyDescent="0.2">
      <c r="A69" s="133"/>
      <c r="B69" s="150"/>
      <c r="C69" s="151"/>
      <c r="D69" s="151"/>
      <c r="E69" s="133"/>
      <c r="F69" s="133"/>
      <c r="G69" s="153"/>
      <c r="H69" s="153"/>
      <c r="I69" s="153"/>
      <c r="J69" s="141"/>
      <c r="K69" s="153"/>
      <c r="L69" s="22" t="s">
        <v>2699</v>
      </c>
      <c r="M69" s="19">
        <v>3</v>
      </c>
      <c r="N69" s="19">
        <f>IFERROR(VLOOKUP(L69,Data!K:M,3,0),"0")</f>
        <v>10</v>
      </c>
      <c r="O69" s="19">
        <f t="shared" si="2"/>
        <v>30</v>
      </c>
      <c r="P69" s="133"/>
      <c r="Q69" s="141"/>
      <c r="R69" s="61"/>
    </row>
    <row r="70" spans="1:18" x14ac:dyDescent="0.2">
      <c r="A70" s="133"/>
      <c r="B70" s="150"/>
      <c r="C70" s="151"/>
      <c r="D70" s="151"/>
      <c r="E70" s="133"/>
      <c r="F70" s="133"/>
      <c r="G70" s="153"/>
      <c r="H70" s="153"/>
      <c r="I70" s="153"/>
      <c r="J70" s="141"/>
      <c r="K70" s="153"/>
      <c r="L70" s="22" t="s">
        <v>62</v>
      </c>
      <c r="M70" s="19">
        <v>1</v>
      </c>
      <c r="N70" s="19">
        <f>IFERROR(VLOOKUP(L70,Data!K:M,3,0),"0")</f>
        <v>500</v>
      </c>
      <c r="O70" s="19">
        <f t="shared" si="2"/>
        <v>500</v>
      </c>
      <c r="P70" s="133"/>
      <c r="Q70" s="141"/>
      <c r="R70" s="61"/>
    </row>
    <row r="71" spans="1:18" x14ac:dyDescent="0.2">
      <c r="A71" s="132">
        <f>IF(G71="","",COUNTA($G$3:G72))</f>
        <v>22</v>
      </c>
      <c r="B71" s="164">
        <v>45042</v>
      </c>
      <c r="C71" s="149" t="s">
        <v>188</v>
      </c>
      <c r="D71" s="149" t="s">
        <v>163</v>
      </c>
      <c r="E71" s="132">
        <v>207851</v>
      </c>
      <c r="F71" s="132">
        <v>539715</v>
      </c>
      <c r="G71" s="152" t="s">
        <v>252</v>
      </c>
      <c r="H71" s="152" t="s">
        <v>252</v>
      </c>
      <c r="I71" s="152" t="s">
        <v>253</v>
      </c>
      <c r="J71" s="140" t="s">
        <v>254</v>
      </c>
      <c r="K71" s="152" t="s">
        <v>214</v>
      </c>
      <c r="L71" s="22" t="s">
        <v>62</v>
      </c>
      <c r="M71" s="19">
        <v>1</v>
      </c>
      <c r="N71" s="19">
        <f>IFERROR(VLOOKUP(L71,Data!K:M,3,0),"0")</f>
        <v>500</v>
      </c>
      <c r="O71" s="19">
        <f t="shared" si="2"/>
        <v>500</v>
      </c>
      <c r="P71" s="132">
        <f>SUM(O71:O72)</f>
        <v>500</v>
      </c>
      <c r="Q71" s="140"/>
      <c r="R71" s="60" t="s">
        <v>2725</v>
      </c>
    </row>
    <row r="72" spans="1:18" x14ac:dyDescent="0.2">
      <c r="A72" s="133"/>
      <c r="B72" s="150"/>
      <c r="C72" s="151"/>
      <c r="D72" s="151"/>
      <c r="E72" s="133"/>
      <c r="F72" s="133"/>
      <c r="G72" s="153"/>
      <c r="H72" s="153"/>
      <c r="I72" s="153"/>
      <c r="J72" s="141"/>
      <c r="K72" s="153"/>
      <c r="L72" s="22"/>
      <c r="M72" s="19"/>
      <c r="N72" s="19" t="str">
        <f>IFERROR(VLOOKUP(L72,Data!K:M,3,0),"0")</f>
        <v>0</v>
      </c>
      <c r="O72" s="19">
        <f t="shared" si="2"/>
        <v>0</v>
      </c>
      <c r="P72" s="133"/>
      <c r="Q72" s="141"/>
      <c r="R72" s="61"/>
    </row>
    <row r="73" spans="1:18" x14ac:dyDescent="0.2">
      <c r="A73" s="132">
        <f>IF(G73="","",COUNTA($G$3:G74))</f>
        <v>23</v>
      </c>
      <c r="B73" s="164">
        <v>45042</v>
      </c>
      <c r="C73" s="149" t="s">
        <v>160</v>
      </c>
      <c r="D73" s="149" t="s">
        <v>202</v>
      </c>
      <c r="E73" s="132">
        <v>17925</v>
      </c>
      <c r="F73" s="132">
        <v>5136</v>
      </c>
      <c r="G73" s="152" t="s">
        <v>255</v>
      </c>
      <c r="H73" s="152" t="s">
        <v>255</v>
      </c>
      <c r="I73" s="152" t="s">
        <v>256</v>
      </c>
      <c r="J73" s="140" t="s">
        <v>257</v>
      </c>
      <c r="K73" s="152" t="s">
        <v>214</v>
      </c>
      <c r="L73" s="22" t="s">
        <v>2698</v>
      </c>
      <c r="M73" s="19">
        <v>1</v>
      </c>
      <c r="N73" s="19">
        <f>IFERROR(VLOOKUP(L73,Data!K:M,3,0),"0")</f>
        <v>400</v>
      </c>
      <c r="O73" s="19">
        <f t="shared" si="2"/>
        <v>400</v>
      </c>
      <c r="P73" s="132">
        <f>SUM(O73:O74)</f>
        <v>900</v>
      </c>
      <c r="Q73" s="140"/>
      <c r="R73" s="60"/>
    </row>
    <row r="74" spans="1:18" x14ac:dyDescent="0.2">
      <c r="A74" s="136"/>
      <c r="B74" s="150"/>
      <c r="C74" s="151"/>
      <c r="D74" s="151"/>
      <c r="E74" s="133"/>
      <c r="F74" s="133"/>
      <c r="G74" s="153"/>
      <c r="H74" s="153"/>
      <c r="I74" s="153"/>
      <c r="J74" s="141"/>
      <c r="K74" s="153"/>
      <c r="L74" s="22" t="s">
        <v>62</v>
      </c>
      <c r="M74" s="19">
        <v>1</v>
      </c>
      <c r="N74" s="19">
        <f>IFERROR(VLOOKUP(L74,Data!K:M,3,0),"0")</f>
        <v>500</v>
      </c>
      <c r="O74" s="19">
        <f t="shared" si="2"/>
        <v>500</v>
      </c>
      <c r="P74" s="133"/>
      <c r="Q74" s="141"/>
      <c r="R74" s="61"/>
    </row>
    <row r="75" spans="1:18" x14ac:dyDescent="0.2">
      <c r="A75" s="132">
        <f>IF(G75="","",COUNTA($G$3:G76))</f>
        <v>24</v>
      </c>
      <c r="B75" s="164">
        <v>45042</v>
      </c>
      <c r="C75" s="149" t="s">
        <v>188</v>
      </c>
      <c r="D75" s="149" t="s">
        <v>163</v>
      </c>
      <c r="E75" s="132">
        <v>51315</v>
      </c>
      <c r="F75" s="132">
        <v>493497</v>
      </c>
      <c r="G75" s="152" t="s">
        <v>258</v>
      </c>
      <c r="H75" s="152" t="s">
        <v>258</v>
      </c>
      <c r="I75" s="152" t="s">
        <v>259</v>
      </c>
      <c r="J75" s="140" t="s">
        <v>260</v>
      </c>
      <c r="K75" s="152" t="s">
        <v>222</v>
      </c>
      <c r="L75" s="22" t="s">
        <v>2705</v>
      </c>
      <c r="M75" s="19">
        <v>1</v>
      </c>
      <c r="N75" s="19">
        <f>IFERROR(VLOOKUP(L75,Data!K:M,3,0),"0")</f>
        <v>380</v>
      </c>
      <c r="O75" s="19">
        <f t="shared" ref="O75:O82" si="3">PRODUCT(M75:N75)</f>
        <v>380</v>
      </c>
      <c r="P75" s="132">
        <f>SUM(O75:O76)</f>
        <v>880</v>
      </c>
      <c r="Q75" s="140"/>
      <c r="R75" s="60" t="s">
        <v>2733</v>
      </c>
    </row>
    <row r="76" spans="1:18" x14ac:dyDescent="0.2">
      <c r="A76" s="136"/>
      <c r="B76" s="150"/>
      <c r="C76" s="151"/>
      <c r="D76" s="151"/>
      <c r="E76" s="133"/>
      <c r="F76" s="133"/>
      <c r="G76" s="153"/>
      <c r="H76" s="153"/>
      <c r="I76" s="153"/>
      <c r="J76" s="141"/>
      <c r="K76" s="153"/>
      <c r="L76" s="22" t="s">
        <v>62</v>
      </c>
      <c r="M76" s="19">
        <v>1</v>
      </c>
      <c r="N76" s="19">
        <f>IFERROR(VLOOKUP(L76,Data!K:M,3,0),"0")</f>
        <v>500</v>
      </c>
      <c r="O76" s="19">
        <f t="shared" si="3"/>
        <v>500</v>
      </c>
      <c r="P76" s="133"/>
      <c r="Q76" s="141"/>
      <c r="R76" s="61"/>
    </row>
    <row r="77" spans="1:18" x14ac:dyDescent="0.2">
      <c r="A77" s="132">
        <f>IF(G77="","",COUNTA($G$3:G78))</f>
        <v>25</v>
      </c>
      <c r="B77" s="164">
        <v>45042</v>
      </c>
      <c r="C77" s="149" t="s">
        <v>160</v>
      </c>
      <c r="D77" s="149" t="s">
        <v>163</v>
      </c>
      <c r="E77" s="132">
        <v>53881</v>
      </c>
      <c r="F77" s="132">
        <v>414621</v>
      </c>
      <c r="G77" s="152" t="s">
        <v>261</v>
      </c>
      <c r="H77" s="152" t="s">
        <v>261</v>
      </c>
      <c r="I77" s="152" t="s">
        <v>262</v>
      </c>
      <c r="J77" s="140" t="s">
        <v>263</v>
      </c>
      <c r="K77" s="152" t="s">
        <v>251</v>
      </c>
      <c r="L77" s="22" t="s">
        <v>149</v>
      </c>
      <c r="M77" s="19">
        <v>1</v>
      </c>
      <c r="N77" s="19">
        <f>IFERROR(VLOOKUP(L77,Data!K:M,3,0),"0")</f>
        <v>350</v>
      </c>
      <c r="O77" s="19">
        <f t="shared" si="3"/>
        <v>350</v>
      </c>
      <c r="P77" s="132">
        <f>SUM(O77:O78)</f>
        <v>850</v>
      </c>
      <c r="Q77" s="140"/>
      <c r="R77" s="60"/>
    </row>
    <row r="78" spans="1:18" x14ac:dyDescent="0.2">
      <c r="A78" s="136"/>
      <c r="B78" s="150"/>
      <c r="C78" s="151"/>
      <c r="D78" s="151"/>
      <c r="E78" s="133"/>
      <c r="F78" s="133"/>
      <c r="G78" s="153"/>
      <c r="H78" s="153"/>
      <c r="I78" s="153"/>
      <c r="J78" s="141"/>
      <c r="K78" s="153"/>
      <c r="L78" s="22" t="s">
        <v>62</v>
      </c>
      <c r="M78" s="19">
        <v>1</v>
      </c>
      <c r="N78" s="19">
        <f>IFERROR(VLOOKUP(L78,Data!K:M,3,0),"0")</f>
        <v>500</v>
      </c>
      <c r="O78" s="19">
        <f t="shared" si="3"/>
        <v>500</v>
      </c>
      <c r="P78" s="133"/>
      <c r="Q78" s="141"/>
      <c r="R78" s="61"/>
    </row>
    <row r="79" spans="1:18" x14ac:dyDescent="0.2">
      <c r="A79" s="132">
        <f>IF(G79="","",COUNTA($G$3:G80))</f>
        <v>26</v>
      </c>
      <c r="B79" s="164">
        <v>45042</v>
      </c>
      <c r="C79" s="149" t="s">
        <v>160</v>
      </c>
      <c r="D79" s="149" t="s">
        <v>163</v>
      </c>
      <c r="E79" s="132">
        <v>27215</v>
      </c>
      <c r="F79" s="132">
        <v>171257</v>
      </c>
      <c r="G79" s="152" t="s">
        <v>264</v>
      </c>
      <c r="H79" s="152" t="s">
        <v>264</v>
      </c>
      <c r="I79" s="152" t="s">
        <v>265</v>
      </c>
      <c r="J79" s="140" t="s">
        <v>266</v>
      </c>
      <c r="K79" s="152" t="s">
        <v>267</v>
      </c>
      <c r="L79" s="22" t="s">
        <v>1648</v>
      </c>
      <c r="M79" s="19">
        <v>2</v>
      </c>
      <c r="N79" s="19">
        <v>20</v>
      </c>
      <c r="O79" s="19">
        <f t="shared" si="3"/>
        <v>40</v>
      </c>
      <c r="P79" s="132">
        <f>SUM(O79:O80)</f>
        <v>540</v>
      </c>
      <c r="Q79" s="140"/>
      <c r="R79" s="60" t="s">
        <v>2721</v>
      </c>
    </row>
    <row r="80" spans="1:18" x14ac:dyDescent="0.2">
      <c r="A80" s="133"/>
      <c r="B80" s="150"/>
      <c r="C80" s="151"/>
      <c r="D80" s="151"/>
      <c r="E80" s="133"/>
      <c r="F80" s="133"/>
      <c r="G80" s="153"/>
      <c r="H80" s="153"/>
      <c r="I80" s="153"/>
      <c r="J80" s="141"/>
      <c r="K80" s="153"/>
      <c r="L80" s="22" t="s">
        <v>62</v>
      </c>
      <c r="M80" s="19">
        <v>1</v>
      </c>
      <c r="N80" s="19">
        <f>IFERROR(VLOOKUP(L80,Data!K:M,3,0),"0")</f>
        <v>500</v>
      </c>
      <c r="O80" s="19">
        <f t="shared" si="3"/>
        <v>500</v>
      </c>
      <c r="P80" s="133"/>
      <c r="Q80" s="141"/>
      <c r="R80" s="61" t="s">
        <v>2733</v>
      </c>
    </row>
    <row r="81" spans="1:18" x14ac:dyDescent="0.2">
      <c r="A81" s="132">
        <f>IF(G81="","",COUNTA($G$3:G90))</f>
        <v>27</v>
      </c>
      <c r="B81" s="164">
        <v>45042</v>
      </c>
      <c r="C81" s="149" t="s">
        <v>160</v>
      </c>
      <c r="D81" s="149" t="s">
        <v>163</v>
      </c>
      <c r="E81" s="132">
        <v>36098</v>
      </c>
      <c r="F81" s="132">
        <v>166905</v>
      </c>
      <c r="G81" s="152" t="s">
        <v>268</v>
      </c>
      <c r="H81" s="152" t="s">
        <v>268</v>
      </c>
      <c r="I81" s="152" t="s">
        <v>269</v>
      </c>
      <c r="J81" s="140" t="s">
        <v>270</v>
      </c>
      <c r="K81" s="152" t="s">
        <v>271</v>
      </c>
      <c r="L81" s="22" t="s">
        <v>149</v>
      </c>
      <c r="M81" s="19">
        <v>1</v>
      </c>
      <c r="N81" s="19">
        <f>IFERROR(VLOOKUP(L81,Data!K:M,3,0),"0")</f>
        <v>350</v>
      </c>
      <c r="O81" s="19">
        <f t="shared" si="3"/>
        <v>350</v>
      </c>
      <c r="P81" s="132">
        <f>SUM(O81:O82)</f>
        <v>850</v>
      </c>
      <c r="Q81" s="140"/>
      <c r="R81" s="60"/>
    </row>
    <row r="82" spans="1:18" x14ac:dyDescent="0.2">
      <c r="A82" s="133"/>
      <c r="B82" s="150"/>
      <c r="C82" s="151"/>
      <c r="D82" s="151"/>
      <c r="E82" s="133"/>
      <c r="F82" s="133"/>
      <c r="G82" s="153"/>
      <c r="H82" s="153"/>
      <c r="I82" s="153"/>
      <c r="J82" s="141"/>
      <c r="K82" s="153"/>
      <c r="L82" s="22" t="s">
        <v>62</v>
      </c>
      <c r="M82" s="19">
        <v>1</v>
      </c>
      <c r="N82" s="19">
        <f>IFERROR(VLOOKUP(L82,Data!K:M,3,0),"0")</f>
        <v>500</v>
      </c>
      <c r="O82" s="19">
        <f t="shared" si="3"/>
        <v>500</v>
      </c>
      <c r="P82" s="133"/>
      <c r="Q82" s="141"/>
      <c r="R82" s="61"/>
    </row>
    <row r="83" spans="1:18" s="43" customFormat="1" ht="18" customHeight="1" x14ac:dyDescent="0.25">
      <c r="A83" s="116" t="s">
        <v>3193</v>
      </c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8"/>
      <c r="P83" s="119">
        <f>SUM(P3:P82)</f>
        <v>34190</v>
      </c>
      <c r="Q83" s="120"/>
      <c r="R83" s="121"/>
    </row>
    <row r="84" spans="1:18" s="47" customFormat="1" ht="18" customHeight="1" x14ac:dyDescent="0.25">
      <c r="A84" s="122" t="s">
        <v>3194</v>
      </c>
      <c r="B84" s="122"/>
      <c r="C84" s="44" t="e">
        <f ca="1">[3]!NumberToWordEN(P83)</f>
        <v>#NAME?</v>
      </c>
      <c r="D84" s="44"/>
      <c r="E84" s="45"/>
      <c r="F84" s="45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6"/>
      <c r="R84" s="62"/>
    </row>
    <row r="85" spans="1:18" s="47" customFormat="1" ht="18" customHeight="1" x14ac:dyDescent="0.25">
      <c r="A85" s="48"/>
      <c r="B85" s="49"/>
      <c r="C85" s="50"/>
      <c r="D85" s="48"/>
      <c r="E85" s="48"/>
      <c r="F85" s="48"/>
      <c r="G85" s="48"/>
      <c r="H85" s="48"/>
      <c r="I85" s="48"/>
      <c r="J85" s="50"/>
      <c r="K85" s="48"/>
      <c r="M85" s="51"/>
      <c r="P85" s="48"/>
      <c r="Q85" s="52"/>
      <c r="R85" s="62"/>
    </row>
    <row r="86" spans="1:18" s="47" customFormat="1" ht="18" customHeight="1" x14ac:dyDescent="0.25">
      <c r="A86" s="48"/>
      <c r="B86" s="49"/>
      <c r="C86" s="50"/>
      <c r="D86" s="48"/>
      <c r="E86" s="48"/>
      <c r="F86" s="48"/>
      <c r="G86" s="48"/>
      <c r="H86" s="48"/>
      <c r="I86" s="48"/>
      <c r="J86" s="50"/>
      <c r="K86" s="48"/>
      <c r="M86" s="51"/>
      <c r="P86" s="48"/>
      <c r="Q86" s="52"/>
      <c r="R86" s="62"/>
    </row>
    <row r="87" spans="1:18" s="57" customFormat="1" ht="18" customHeight="1" x14ac:dyDescent="0.25">
      <c r="A87" s="53"/>
      <c r="B87" s="53"/>
      <c r="C87" s="54"/>
      <c r="D87" s="54"/>
      <c r="E87" s="53"/>
      <c r="F87" s="53"/>
      <c r="G87" s="53"/>
      <c r="H87" s="53"/>
      <c r="I87" s="53"/>
      <c r="J87" s="54"/>
      <c r="K87" s="54"/>
      <c r="L87" s="54"/>
      <c r="M87" s="55"/>
      <c r="N87" s="55"/>
      <c r="O87" s="55"/>
      <c r="P87" s="55"/>
      <c r="Q87" s="56"/>
      <c r="R87" s="63"/>
    </row>
    <row r="88" spans="1:18" s="57" customFormat="1" ht="18" customHeight="1" x14ac:dyDescent="0.25">
      <c r="A88" s="53"/>
      <c r="B88" s="53"/>
      <c r="C88" s="54"/>
      <c r="D88" s="54"/>
      <c r="E88" s="53"/>
      <c r="F88" s="53"/>
      <c r="G88" s="53"/>
      <c r="H88" s="53"/>
      <c r="I88" s="53"/>
      <c r="J88" s="54"/>
      <c r="K88" s="54"/>
      <c r="L88" s="54"/>
      <c r="M88" s="55"/>
      <c r="N88" s="55"/>
      <c r="O88" s="55"/>
      <c r="P88" s="123" t="s">
        <v>3195</v>
      </c>
      <c r="Q88" s="123"/>
      <c r="R88" s="63"/>
    </row>
    <row r="89" spans="1:18" s="41" customFormat="1" ht="24" customHeight="1" x14ac:dyDescent="0.25">
      <c r="A89" s="124" t="s">
        <v>3196</v>
      </c>
      <c r="B89" s="125"/>
      <c r="C89" s="124" t="s">
        <v>21</v>
      </c>
      <c r="D89" s="126"/>
      <c r="E89" s="125"/>
      <c r="F89" s="124" t="s">
        <v>3192</v>
      </c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5"/>
    </row>
    <row r="90" spans="1:18" s="40" customFormat="1" ht="41.25" customHeight="1" x14ac:dyDescent="0.3">
      <c r="A90" s="34" t="s">
        <v>3197</v>
      </c>
      <c r="B90" s="35" t="s">
        <v>81</v>
      </c>
      <c r="C90" s="35" t="s">
        <v>10</v>
      </c>
      <c r="D90" s="36" t="s">
        <v>11</v>
      </c>
      <c r="E90" s="34" t="s">
        <v>12</v>
      </c>
      <c r="F90" s="34" t="s">
        <v>0</v>
      </c>
      <c r="G90" s="34"/>
      <c r="H90" s="34" t="s">
        <v>1</v>
      </c>
      <c r="I90" s="37"/>
      <c r="J90" s="35" t="s">
        <v>13</v>
      </c>
      <c r="K90" s="38" t="s">
        <v>148</v>
      </c>
      <c r="L90" s="37" t="s">
        <v>82</v>
      </c>
      <c r="M90" s="34" t="s">
        <v>14</v>
      </c>
      <c r="N90" s="34" t="s">
        <v>2</v>
      </c>
      <c r="O90" s="34" t="s">
        <v>83</v>
      </c>
      <c r="P90" s="34" t="s">
        <v>3198</v>
      </c>
      <c r="Q90" s="39" t="s">
        <v>84</v>
      </c>
      <c r="R90" s="59" t="s">
        <v>5</v>
      </c>
    </row>
    <row r="91" spans="1:18" x14ac:dyDescent="0.2">
      <c r="A91" s="132">
        <f>IF(G91="","",COUNTA($G$3:G92))</f>
        <v>28</v>
      </c>
      <c r="B91" s="164">
        <v>45042</v>
      </c>
      <c r="C91" s="149" t="s">
        <v>188</v>
      </c>
      <c r="D91" s="149" t="s">
        <v>202</v>
      </c>
      <c r="E91" s="132">
        <v>14982</v>
      </c>
      <c r="F91" s="132">
        <v>470736</v>
      </c>
      <c r="G91" s="152" t="s">
        <v>272</v>
      </c>
      <c r="H91" s="152" t="s">
        <v>272</v>
      </c>
      <c r="I91" s="152" t="s">
        <v>273</v>
      </c>
      <c r="J91" s="140" t="s">
        <v>274</v>
      </c>
      <c r="K91" s="152" t="s">
        <v>275</v>
      </c>
      <c r="L91" s="22" t="s">
        <v>2701</v>
      </c>
      <c r="M91" s="19">
        <v>1</v>
      </c>
      <c r="N91" s="19">
        <f>IFERROR(VLOOKUP(L91,Data!K:M,3,0),"0")</f>
        <v>850</v>
      </c>
      <c r="O91" s="19">
        <f>PRODUCT(M91:N91)</f>
        <v>850</v>
      </c>
      <c r="P91" s="132">
        <f>SUM(O91:O92)</f>
        <v>1350</v>
      </c>
      <c r="Q91" s="140"/>
      <c r="R91" s="60"/>
    </row>
    <row r="92" spans="1:18" x14ac:dyDescent="0.2">
      <c r="A92" s="136"/>
      <c r="B92" s="150"/>
      <c r="C92" s="151"/>
      <c r="D92" s="151"/>
      <c r="E92" s="133"/>
      <c r="F92" s="133"/>
      <c r="G92" s="153"/>
      <c r="H92" s="153"/>
      <c r="I92" s="153"/>
      <c r="J92" s="141"/>
      <c r="K92" s="153"/>
      <c r="L92" s="22" t="s">
        <v>62</v>
      </c>
      <c r="M92" s="19">
        <v>1</v>
      </c>
      <c r="N92" s="19">
        <f>IFERROR(VLOOKUP(L92,Data!K:M,3,0),"0")</f>
        <v>500</v>
      </c>
      <c r="O92" s="19">
        <f>PRODUCT(M92:N92)</f>
        <v>500</v>
      </c>
      <c r="P92" s="133"/>
      <c r="Q92" s="141"/>
      <c r="R92" s="61"/>
    </row>
    <row r="93" spans="1:18" x14ac:dyDescent="0.2">
      <c r="A93" s="132">
        <f>IF(G93="","",COUNTA($G$3:G94))</f>
        <v>29</v>
      </c>
      <c r="B93" s="164">
        <v>45042</v>
      </c>
      <c r="C93" s="149" t="s">
        <v>188</v>
      </c>
      <c r="D93" s="149" t="s">
        <v>163</v>
      </c>
      <c r="E93" s="132">
        <v>60113</v>
      </c>
      <c r="F93" s="132">
        <v>428624</v>
      </c>
      <c r="G93" s="152" t="s">
        <v>276</v>
      </c>
      <c r="H93" s="152" t="s">
        <v>276</v>
      </c>
      <c r="I93" s="152" t="s">
        <v>273</v>
      </c>
      <c r="J93" s="140" t="s">
        <v>277</v>
      </c>
      <c r="K93" s="152" t="s">
        <v>275</v>
      </c>
      <c r="L93" s="22" t="s">
        <v>149</v>
      </c>
      <c r="M93" s="19">
        <v>1</v>
      </c>
      <c r="N93" s="19">
        <f>IFERROR(VLOOKUP(L93,Data!K:M,3,0),"0")</f>
        <v>350</v>
      </c>
      <c r="O93" s="19">
        <f t="shared" si="2"/>
        <v>350</v>
      </c>
      <c r="P93" s="132">
        <f>SUM(O93:O94)</f>
        <v>850</v>
      </c>
      <c r="Q93" s="140"/>
      <c r="R93" s="60"/>
    </row>
    <row r="94" spans="1:18" x14ac:dyDescent="0.2">
      <c r="A94" s="136"/>
      <c r="B94" s="150"/>
      <c r="C94" s="151"/>
      <c r="D94" s="151"/>
      <c r="E94" s="133"/>
      <c r="F94" s="133"/>
      <c r="G94" s="153"/>
      <c r="H94" s="153"/>
      <c r="I94" s="153"/>
      <c r="J94" s="141"/>
      <c r="K94" s="153"/>
      <c r="L94" s="22" t="s">
        <v>62</v>
      </c>
      <c r="M94" s="19">
        <v>1</v>
      </c>
      <c r="N94" s="19">
        <f>IFERROR(VLOOKUP(L94,Data!K:M,3,0),"0")</f>
        <v>500</v>
      </c>
      <c r="O94" s="19">
        <f t="shared" si="2"/>
        <v>500</v>
      </c>
      <c r="P94" s="133"/>
      <c r="Q94" s="141"/>
      <c r="R94" s="61"/>
    </row>
    <row r="95" spans="1:18" x14ac:dyDescent="0.2">
      <c r="A95" s="132">
        <f>IF(G95="","",COUNTA($G$3:G96))</f>
        <v>30</v>
      </c>
      <c r="B95" s="164">
        <v>45042</v>
      </c>
      <c r="C95" s="149" t="s">
        <v>160</v>
      </c>
      <c r="D95" s="149" t="s">
        <v>163</v>
      </c>
      <c r="E95" s="132">
        <v>21874</v>
      </c>
      <c r="F95" s="132">
        <v>173012</v>
      </c>
      <c r="G95" s="152" t="s">
        <v>278</v>
      </c>
      <c r="H95" s="152" t="s">
        <v>278</v>
      </c>
      <c r="I95" s="152" t="s">
        <v>279</v>
      </c>
      <c r="J95" s="140" t="s">
        <v>280</v>
      </c>
      <c r="K95" s="152" t="s">
        <v>281</v>
      </c>
      <c r="L95" s="22" t="s">
        <v>2915</v>
      </c>
      <c r="M95" s="19">
        <v>1</v>
      </c>
      <c r="N95" s="19">
        <f>IFERROR(VLOOKUP(L95,Data!K:M,3,0),"0")</f>
        <v>1000</v>
      </c>
      <c r="O95" s="19">
        <f t="shared" si="2"/>
        <v>1000</v>
      </c>
      <c r="P95" s="132">
        <f>SUM(O95:O105)</f>
        <v>4845</v>
      </c>
      <c r="Q95" s="140" t="s">
        <v>2729</v>
      </c>
      <c r="R95" s="60"/>
    </row>
    <row r="96" spans="1:18" x14ac:dyDescent="0.2">
      <c r="A96" s="133"/>
      <c r="B96" s="150"/>
      <c r="C96" s="151"/>
      <c r="D96" s="151"/>
      <c r="E96" s="133"/>
      <c r="F96" s="133"/>
      <c r="G96" s="153"/>
      <c r="H96" s="153"/>
      <c r="I96" s="153"/>
      <c r="J96" s="141"/>
      <c r="K96" s="153"/>
      <c r="L96" s="22" t="s">
        <v>138</v>
      </c>
      <c r="M96" s="19">
        <v>1</v>
      </c>
      <c r="N96" s="19">
        <f>IFERROR(VLOOKUP(L96,Data!K:M,3,0),"0")</f>
        <v>70</v>
      </c>
      <c r="O96" s="19">
        <f t="shared" si="2"/>
        <v>70</v>
      </c>
      <c r="P96" s="133"/>
      <c r="Q96" s="141"/>
      <c r="R96" s="61" t="s">
        <v>2735</v>
      </c>
    </row>
    <row r="97" spans="1:18" x14ac:dyDescent="0.2">
      <c r="A97" s="133"/>
      <c r="B97" s="150"/>
      <c r="C97" s="151"/>
      <c r="D97" s="151"/>
      <c r="E97" s="133"/>
      <c r="F97" s="133"/>
      <c r="G97" s="153"/>
      <c r="H97" s="153"/>
      <c r="I97" s="153"/>
      <c r="J97" s="141"/>
      <c r="K97" s="153"/>
      <c r="L97" s="22" t="s">
        <v>89</v>
      </c>
      <c r="M97" s="19">
        <v>8</v>
      </c>
      <c r="N97" s="19">
        <f>IFERROR(VLOOKUP(L97,Data!K:M,3,0),"0")</f>
        <v>35</v>
      </c>
      <c r="O97" s="19">
        <f t="shared" si="2"/>
        <v>280</v>
      </c>
      <c r="P97" s="133"/>
      <c r="Q97" s="141"/>
      <c r="R97" s="61" t="s">
        <v>2727</v>
      </c>
    </row>
    <row r="98" spans="1:18" x14ac:dyDescent="0.2">
      <c r="A98" s="133"/>
      <c r="B98" s="150"/>
      <c r="C98" s="151"/>
      <c r="D98" s="151"/>
      <c r="E98" s="133"/>
      <c r="F98" s="133"/>
      <c r="G98" s="153"/>
      <c r="H98" s="153"/>
      <c r="I98" s="153"/>
      <c r="J98" s="141"/>
      <c r="K98" s="153"/>
      <c r="L98" s="22" t="s">
        <v>2702</v>
      </c>
      <c r="M98" s="19">
        <v>1</v>
      </c>
      <c r="N98" s="19">
        <f>IFERROR(VLOOKUP(L98,Data!K:M,3,0),"0")</f>
        <v>200</v>
      </c>
      <c r="O98" s="19">
        <f t="shared" si="2"/>
        <v>200</v>
      </c>
      <c r="P98" s="133"/>
      <c r="Q98" s="141"/>
      <c r="R98" s="61"/>
    </row>
    <row r="99" spans="1:18" x14ac:dyDescent="0.2">
      <c r="A99" s="133"/>
      <c r="B99" s="150"/>
      <c r="C99" s="151"/>
      <c r="D99" s="151"/>
      <c r="E99" s="133"/>
      <c r="F99" s="133"/>
      <c r="G99" s="153"/>
      <c r="H99" s="153"/>
      <c r="I99" s="153"/>
      <c r="J99" s="141"/>
      <c r="K99" s="153"/>
      <c r="L99" s="22" t="s">
        <v>113</v>
      </c>
      <c r="M99" s="19">
        <v>1</v>
      </c>
      <c r="N99" s="19">
        <f>IFERROR(VLOOKUP(L99,Data!K:M,3,0),"0")</f>
        <v>800</v>
      </c>
      <c r="O99" s="19">
        <f t="shared" si="2"/>
        <v>800</v>
      </c>
      <c r="P99" s="133"/>
      <c r="Q99" s="141"/>
      <c r="R99" s="61" t="s">
        <v>2736</v>
      </c>
    </row>
    <row r="100" spans="1:18" x14ac:dyDescent="0.2">
      <c r="A100" s="133"/>
      <c r="B100" s="150"/>
      <c r="C100" s="151"/>
      <c r="D100" s="151"/>
      <c r="E100" s="133"/>
      <c r="F100" s="133"/>
      <c r="G100" s="153"/>
      <c r="H100" s="153"/>
      <c r="I100" s="153"/>
      <c r="J100" s="141"/>
      <c r="K100" s="153"/>
      <c r="L100" s="22" t="s">
        <v>109</v>
      </c>
      <c r="M100" s="19">
        <v>1</v>
      </c>
      <c r="N100" s="19">
        <f>IFERROR(VLOOKUP(L100,Data!K:M,3,0),"0")</f>
        <v>350</v>
      </c>
      <c r="O100" s="19">
        <f>PRODUCT(M100:N100)</f>
        <v>350</v>
      </c>
      <c r="P100" s="133"/>
      <c r="Q100" s="141"/>
      <c r="R100" s="61"/>
    </row>
    <row r="101" spans="1:18" x14ac:dyDescent="0.2">
      <c r="A101" s="133"/>
      <c r="B101" s="150"/>
      <c r="C101" s="151"/>
      <c r="D101" s="151"/>
      <c r="E101" s="133"/>
      <c r="F101" s="133"/>
      <c r="G101" s="153"/>
      <c r="H101" s="153"/>
      <c r="I101" s="153"/>
      <c r="J101" s="141"/>
      <c r="K101" s="153"/>
      <c r="L101" s="22" t="s">
        <v>1648</v>
      </c>
      <c r="M101" s="19">
        <v>1</v>
      </c>
      <c r="N101" s="19">
        <v>125</v>
      </c>
      <c r="O101" s="19">
        <f t="shared" si="2"/>
        <v>125</v>
      </c>
      <c r="P101" s="133"/>
      <c r="Q101" s="141"/>
      <c r="R101" s="61" t="s">
        <v>2720</v>
      </c>
    </row>
    <row r="102" spans="1:18" x14ac:dyDescent="0.2">
      <c r="A102" s="133"/>
      <c r="B102" s="150"/>
      <c r="C102" s="151"/>
      <c r="D102" s="151"/>
      <c r="E102" s="133"/>
      <c r="F102" s="133"/>
      <c r="G102" s="153"/>
      <c r="H102" s="153"/>
      <c r="I102" s="153"/>
      <c r="J102" s="141"/>
      <c r="K102" s="153"/>
      <c r="L102" s="22" t="s">
        <v>1648</v>
      </c>
      <c r="M102" s="19">
        <v>2</v>
      </c>
      <c r="N102" s="19">
        <v>20</v>
      </c>
      <c r="O102" s="19">
        <f t="shared" si="2"/>
        <v>40</v>
      </c>
      <c r="P102" s="133"/>
      <c r="Q102" s="141"/>
      <c r="R102" s="61" t="s">
        <v>2721</v>
      </c>
    </row>
    <row r="103" spans="1:18" x14ac:dyDescent="0.2">
      <c r="A103" s="133"/>
      <c r="B103" s="150"/>
      <c r="C103" s="151"/>
      <c r="D103" s="151"/>
      <c r="E103" s="133"/>
      <c r="F103" s="133"/>
      <c r="G103" s="153"/>
      <c r="H103" s="153"/>
      <c r="I103" s="153"/>
      <c r="J103" s="141"/>
      <c r="K103" s="153"/>
      <c r="L103" s="22" t="s">
        <v>135</v>
      </c>
      <c r="M103" s="19">
        <v>4</v>
      </c>
      <c r="N103" s="19">
        <f>IFERROR(VLOOKUP(L103,Data!K:M,3,0),"0")</f>
        <v>140</v>
      </c>
      <c r="O103" s="19">
        <f t="shared" si="2"/>
        <v>560</v>
      </c>
      <c r="P103" s="133"/>
      <c r="Q103" s="141"/>
      <c r="R103" s="61" t="s">
        <v>2737</v>
      </c>
    </row>
    <row r="104" spans="1:18" x14ac:dyDescent="0.2">
      <c r="A104" s="133"/>
      <c r="B104" s="150"/>
      <c r="C104" s="151"/>
      <c r="D104" s="151"/>
      <c r="E104" s="133"/>
      <c r="F104" s="133"/>
      <c r="G104" s="153"/>
      <c r="H104" s="153"/>
      <c r="I104" s="153"/>
      <c r="J104" s="141"/>
      <c r="K104" s="153"/>
      <c r="L104" s="22" t="s">
        <v>145</v>
      </c>
      <c r="M104" s="19">
        <v>1</v>
      </c>
      <c r="N104" s="19">
        <v>920</v>
      </c>
      <c r="O104" s="19">
        <f t="shared" si="2"/>
        <v>920</v>
      </c>
      <c r="P104" s="133"/>
      <c r="Q104" s="141"/>
      <c r="R104" s="61"/>
    </row>
    <row r="105" spans="1:18" x14ac:dyDescent="0.2">
      <c r="A105" s="133"/>
      <c r="B105" s="150"/>
      <c r="C105" s="151"/>
      <c r="D105" s="151"/>
      <c r="E105" s="133"/>
      <c r="F105" s="133"/>
      <c r="G105" s="153"/>
      <c r="H105" s="153"/>
      <c r="I105" s="153"/>
      <c r="J105" s="141"/>
      <c r="K105" s="153"/>
      <c r="L105" s="22" t="s">
        <v>62</v>
      </c>
      <c r="M105" s="19">
        <v>1</v>
      </c>
      <c r="N105" s="19">
        <f>IFERROR(VLOOKUP(L105,Data!K:M,3,0),"0")</f>
        <v>500</v>
      </c>
      <c r="O105" s="19">
        <f t="shared" si="2"/>
        <v>500</v>
      </c>
      <c r="P105" s="133"/>
      <c r="Q105" s="141"/>
      <c r="R105" s="61"/>
    </row>
    <row r="106" spans="1:18" x14ac:dyDescent="0.2">
      <c r="A106" s="132">
        <f>IF(G106="","",COUNTA($G$3:G107))</f>
        <v>31</v>
      </c>
      <c r="B106" s="164">
        <v>45043</v>
      </c>
      <c r="C106" s="149" t="s">
        <v>188</v>
      </c>
      <c r="D106" s="149" t="s">
        <v>163</v>
      </c>
      <c r="E106" s="132">
        <v>46967</v>
      </c>
      <c r="F106" s="132">
        <v>527444</v>
      </c>
      <c r="G106" s="152" t="s">
        <v>282</v>
      </c>
      <c r="H106" s="152" t="s">
        <v>282</v>
      </c>
      <c r="I106" s="152" t="s">
        <v>185</v>
      </c>
      <c r="J106" s="140" t="s">
        <v>283</v>
      </c>
      <c r="K106" s="152" t="s">
        <v>192</v>
      </c>
      <c r="L106" s="22" t="s">
        <v>62</v>
      </c>
      <c r="M106" s="19">
        <v>1</v>
      </c>
      <c r="N106" s="19">
        <f>IFERROR(VLOOKUP(L106,Data!K:M,3,0),"0")</f>
        <v>500</v>
      </c>
      <c r="O106" s="19">
        <f t="shared" si="2"/>
        <v>500</v>
      </c>
      <c r="P106" s="132">
        <f>SUM(O106:O107)</f>
        <v>500</v>
      </c>
      <c r="Q106" s="140"/>
      <c r="R106" s="60" t="s">
        <v>2727</v>
      </c>
    </row>
    <row r="107" spans="1:18" x14ac:dyDescent="0.2">
      <c r="A107" s="133"/>
      <c r="B107" s="150"/>
      <c r="C107" s="151"/>
      <c r="D107" s="151"/>
      <c r="E107" s="133"/>
      <c r="F107" s="133"/>
      <c r="G107" s="153"/>
      <c r="H107" s="153"/>
      <c r="I107" s="153"/>
      <c r="J107" s="141"/>
      <c r="K107" s="153"/>
      <c r="L107" s="22"/>
      <c r="M107" s="19"/>
      <c r="N107" s="19" t="str">
        <f>IFERROR(VLOOKUP(L107,Data!K:M,3,0),"0")</f>
        <v>0</v>
      </c>
      <c r="O107" s="19">
        <f t="shared" si="2"/>
        <v>0</v>
      </c>
      <c r="P107" s="133"/>
      <c r="Q107" s="141"/>
      <c r="R107" s="61"/>
    </row>
    <row r="108" spans="1:18" x14ac:dyDescent="0.2">
      <c r="A108" s="132">
        <f>IF(G108="","",COUNTA($G$3:G109))</f>
        <v>32</v>
      </c>
      <c r="B108" s="164">
        <v>45043</v>
      </c>
      <c r="C108" s="149" t="s">
        <v>188</v>
      </c>
      <c r="D108" s="149" t="s">
        <v>163</v>
      </c>
      <c r="E108" s="132">
        <v>206420</v>
      </c>
      <c r="F108" s="132">
        <v>515403</v>
      </c>
      <c r="G108" s="152" t="s">
        <v>284</v>
      </c>
      <c r="H108" s="152" t="s">
        <v>284</v>
      </c>
      <c r="I108" s="152" t="s">
        <v>285</v>
      </c>
      <c r="J108" s="140" t="s">
        <v>286</v>
      </c>
      <c r="K108" s="152" t="s">
        <v>287</v>
      </c>
      <c r="L108" s="22" t="s">
        <v>2699</v>
      </c>
      <c r="M108" s="19">
        <v>3</v>
      </c>
      <c r="N108" s="19">
        <f>IFERROR(VLOOKUP(L108,Data!K:M,3,0),"0")</f>
        <v>10</v>
      </c>
      <c r="O108" s="19">
        <f t="shared" si="2"/>
        <v>30</v>
      </c>
      <c r="P108" s="132">
        <f>SUM(O108:O109)</f>
        <v>530</v>
      </c>
      <c r="Q108" s="140"/>
      <c r="R108" s="60"/>
    </row>
    <row r="109" spans="1:18" x14ac:dyDescent="0.2">
      <c r="A109" s="133"/>
      <c r="B109" s="150"/>
      <c r="C109" s="151"/>
      <c r="D109" s="151"/>
      <c r="E109" s="133"/>
      <c r="F109" s="133"/>
      <c r="G109" s="153"/>
      <c r="H109" s="153"/>
      <c r="I109" s="153"/>
      <c r="J109" s="141"/>
      <c r="K109" s="153"/>
      <c r="L109" s="22" t="s">
        <v>62</v>
      </c>
      <c r="M109" s="19">
        <v>1</v>
      </c>
      <c r="N109" s="19">
        <f>IFERROR(VLOOKUP(L109,Data!K:M,3,0),"0")</f>
        <v>500</v>
      </c>
      <c r="O109" s="19">
        <f t="shared" si="2"/>
        <v>500</v>
      </c>
      <c r="P109" s="133"/>
      <c r="Q109" s="141"/>
      <c r="R109" s="61"/>
    </row>
    <row r="110" spans="1:18" x14ac:dyDescent="0.2">
      <c r="A110" s="132">
        <f>IF(G110="","",COUNTA($G$3:G111))</f>
        <v>33</v>
      </c>
      <c r="B110" s="164">
        <v>45043</v>
      </c>
      <c r="C110" s="149" t="s">
        <v>165</v>
      </c>
      <c r="D110" s="149" t="s">
        <v>163</v>
      </c>
      <c r="E110" s="132">
        <v>44733</v>
      </c>
      <c r="F110" s="132">
        <v>100063</v>
      </c>
      <c r="G110" s="152" t="s">
        <v>288</v>
      </c>
      <c r="H110" s="152" t="s">
        <v>288</v>
      </c>
      <c r="I110" s="152" t="s">
        <v>289</v>
      </c>
      <c r="J110" s="140" t="s">
        <v>290</v>
      </c>
      <c r="K110" s="152" t="s">
        <v>291</v>
      </c>
      <c r="L110" s="22" t="s">
        <v>62</v>
      </c>
      <c r="M110" s="19">
        <v>1</v>
      </c>
      <c r="N110" s="19">
        <f>IFERROR(VLOOKUP(L110,Data!K:M,3,0),"0")</f>
        <v>500</v>
      </c>
      <c r="O110" s="19">
        <f t="shared" si="2"/>
        <v>500</v>
      </c>
      <c r="P110" s="132">
        <f>SUM(O110:O111)</f>
        <v>500</v>
      </c>
      <c r="Q110" s="140"/>
      <c r="R110" s="60" t="s">
        <v>2738</v>
      </c>
    </row>
    <row r="111" spans="1:18" x14ac:dyDescent="0.2">
      <c r="A111" s="133"/>
      <c r="B111" s="150"/>
      <c r="C111" s="151"/>
      <c r="D111" s="151"/>
      <c r="E111" s="133"/>
      <c r="F111" s="133"/>
      <c r="G111" s="153"/>
      <c r="H111" s="153"/>
      <c r="I111" s="153"/>
      <c r="J111" s="141"/>
      <c r="K111" s="153"/>
      <c r="L111" s="22"/>
      <c r="M111" s="19"/>
      <c r="N111" s="19" t="str">
        <f>IFERROR(VLOOKUP(L111,Data!K:M,3,0),"0")</f>
        <v>0</v>
      </c>
      <c r="O111" s="19">
        <f t="shared" si="2"/>
        <v>0</v>
      </c>
      <c r="P111" s="133"/>
      <c r="Q111" s="141"/>
      <c r="R111" s="61" t="s">
        <v>2931</v>
      </c>
    </row>
    <row r="112" spans="1:18" x14ac:dyDescent="0.2">
      <c r="A112" s="132">
        <f>IF(G112="","",COUNTA($G$3:G113))</f>
        <v>34</v>
      </c>
      <c r="B112" s="164">
        <v>45043</v>
      </c>
      <c r="C112" s="149" t="s">
        <v>165</v>
      </c>
      <c r="D112" s="149" t="s">
        <v>163</v>
      </c>
      <c r="E112" s="132">
        <v>10296</v>
      </c>
      <c r="F112" s="132">
        <v>100063</v>
      </c>
      <c r="G112" s="152" t="s">
        <v>288</v>
      </c>
      <c r="H112" s="152" t="s">
        <v>288</v>
      </c>
      <c r="I112" s="152" t="s">
        <v>289</v>
      </c>
      <c r="J112" s="140" t="s">
        <v>290</v>
      </c>
      <c r="K112" s="152" t="s">
        <v>291</v>
      </c>
      <c r="L112" s="22" t="s">
        <v>1648</v>
      </c>
      <c r="M112" s="19">
        <v>1</v>
      </c>
      <c r="N112" s="19">
        <v>150</v>
      </c>
      <c r="O112" s="19">
        <f t="shared" si="2"/>
        <v>150</v>
      </c>
      <c r="P112" s="132">
        <f>SUM(O112:O113)</f>
        <v>650</v>
      </c>
      <c r="Q112" s="140"/>
      <c r="R112" s="60" t="s">
        <v>2739</v>
      </c>
    </row>
    <row r="113" spans="1:18" x14ac:dyDescent="0.2">
      <c r="A113" s="133"/>
      <c r="B113" s="150"/>
      <c r="C113" s="151"/>
      <c r="D113" s="151"/>
      <c r="E113" s="133"/>
      <c r="F113" s="133"/>
      <c r="G113" s="153"/>
      <c r="H113" s="153"/>
      <c r="I113" s="153"/>
      <c r="J113" s="141"/>
      <c r="K113" s="153"/>
      <c r="L113" s="22" t="s">
        <v>62</v>
      </c>
      <c r="M113" s="19">
        <v>1</v>
      </c>
      <c r="N113" s="19">
        <f>IFERROR(VLOOKUP(L113,Data!K:M,3,0),"0")</f>
        <v>500</v>
      </c>
      <c r="O113" s="19">
        <f t="shared" si="2"/>
        <v>500</v>
      </c>
      <c r="P113" s="133"/>
      <c r="Q113" s="141"/>
      <c r="R113" s="61"/>
    </row>
    <row r="114" spans="1:18" x14ac:dyDescent="0.2">
      <c r="A114" s="132">
        <f>IF(G114="","",COUNTA($G$3:G115))</f>
        <v>35</v>
      </c>
      <c r="B114" s="164">
        <v>45043</v>
      </c>
      <c r="C114" s="149" t="s">
        <v>165</v>
      </c>
      <c r="D114" s="149" t="s">
        <v>161</v>
      </c>
      <c r="E114" s="132">
        <v>30705</v>
      </c>
      <c r="F114" s="132">
        <v>162341</v>
      </c>
      <c r="G114" s="152" t="s">
        <v>292</v>
      </c>
      <c r="H114" s="152" t="s">
        <v>292</v>
      </c>
      <c r="I114" s="152" t="s">
        <v>293</v>
      </c>
      <c r="J114" s="140" t="s">
        <v>294</v>
      </c>
      <c r="K114" s="152" t="s">
        <v>183</v>
      </c>
      <c r="L114" s="22" t="s">
        <v>2915</v>
      </c>
      <c r="M114" s="19">
        <v>1</v>
      </c>
      <c r="N114" s="19">
        <f>IFERROR(VLOOKUP(L114,Data!K:M,3,0),"0")</f>
        <v>1000</v>
      </c>
      <c r="O114" s="19">
        <f t="shared" si="2"/>
        <v>1000</v>
      </c>
      <c r="P114" s="132">
        <f>SUM(O114:O120)</f>
        <v>2805</v>
      </c>
      <c r="Q114" s="140"/>
      <c r="R114" s="60" t="s">
        <v>2727</v>
      </c>
    </row>
    <row r="115" spans="1:18" x14ac:dyDescent="0.2">
      <c r="A115" s="133"/>
      <c r="B115" s="150"/>
      <c r="C115" s="151"/>
      <c r="D115" s="151"/>
      <c r="E115" s="133"/>
      <c r="F115" s="133"/>
      <c r="G115" s="153"/>
      <c r="H115" s="153"/>
      <c r="I115" s="153"/>
      <c r="J115" s="141"/>
      <c r="K115" s="153"/>
      <c r="L115" s="22" t="s">
        <v>138</v>
      </c>
      <c r="M115" s="19">
        <v>1</v>
      </c>
      <c r="N115" s="19">
        <f>IFERROR(VLOOKUP(L115,Data!K:M,3,0),"0")</f>
        <v>70</v>
      </c>
      <c r="O115" s="19">
        <f t="shared" si="2"/>
        <v>70</v>
      </c>
      <c r="P115" s="133"/>
      <c r="Q115" s="141"/>
      <c r="R115" s="61"/>
    </row>
    <row r="116" spans="1:18" x14ac:dyDescent="0.2">
      <c r="A116" s="133"/>
      <c r="B116" s="150"/>
      <c r="C116" s="151"/>
      <c r="D116" s="151"/>
      <c r="E116" s="133"/>
      <c r="F116" s="133"/>
      <c r="G116" s="153"/>
      <c r="H116" s="153"/>
      <c r="I116" s="153"/>
      <c r="J116" s="141"/>
      <c r="K116" s="153"/>
      <c r="L116" s="22" t="s">
        <v>89</v>
      </c>
      <c r="M116" s="19">
        <v>8</v>
      </c>
      <c r="N116" s="19">
        <f>IFERROR(VLOOKUP(L116,Data!K:M,3,0),"0")</f>
        <v>35</v>
      </c>
      <c r="O116" s="19">
        <f t="shared" si="2"/>
        <v>280</v>
      </c>
      <c r="P116" s="133"/>
      <c r="Q116" s="141"/>
      <c r="R116" s="61"/>
    </row>
    <row r="117" spans="1:18" x14ac:dyDescent="0.2">
      <c r="A117" s="133"/>
      <c r="B117" s="150"/>
      <c r="C117" s="151"/>
      <c r="D117" s="151"/>
      <c r="E117" s="133"/>
      <c r="F117" s="133"/>
      <c r="G117" s="153"/>
      <c r="H117" s="153"/>
      <c r="I117" s="153"/>
      <c r="J117" s="141"/>
      <c r="K117" s="153"/>
      <c r="L117" s="22" t="s">
        <v>1648</v>
      </c>
      <c r="M117" s="19">
        <v>1</v>
      </c>
      <c r="N117" s="19">
        <v>125</v>
      </c>
      <c r="O117" s="19">
        <f t="shared" si="2"/>
        <v>125</v>
      </c>
      <c r="P117" s="133"/>
      <c r="Q117" s="141"/>
      <c r="R117" s="61" t="s">
        <v>2720</v>
      </c>
    </row>
    <row r="118" spans="1:18" x14ac:dyDescent="0.2">
      <c r="A118" s="133"/>
      <c r="B118" s="150"/>
      <c r="C118" s="151"/>
      <c r="D118" s="151"/>
      <c r="E118" s="133"/>
      <c r="F118" s="133"/>
      <c r="G118" s="153"/>
      <c r="H118" s="153"/>
      <c r="I118" s="153"/>
      <c r="J118" s="141"/>
      <c r="K118" s="153"/>
      <c r="L118" s="22" t="s">
        <v>2703</v>
      </c>
      <c r="M118" s="19">
        <v>1</v>
      </c>
      <c r="N118" s="19">
        <f>IFERROR(VLOOKUP(L118,Data!K:M,3,0),"0")</f>
        <v>80</v>
      </c>
      <c r="O118" s="19">
        <f t="shared" si="2"/>
        <v>80</v>
      </c>
      <c r="P118" s="133"/>
      <c r="Q118" s="141"/>
      <c r="R118" s="61"/>
    </row>
    <row r="119" spans="1:18" x14ac:dyDescent="0.2">
      <c r="A119" s="133"/>
      <c r="B119" s="150"/>
      <c r="C119" s="151"/>
      <c r="D119" s="151"/>
      <c r="E119" s="133"/>
      <c r="F119" s="133"/>
      <c r="G119" s="153"/>
      <c r="H119" s="153"/>
      <c r="I119" s="153"/>
      <c r="J119" s="141"/>
      <c r="K119" s="153"/>
      <c r="L119" s="22" t="s">
        <v>145</v>
      </c>
      <c r="M119" s="19">
        <v>1</v>
      </c>
      <c r="N119" s="19">
        <v>750</v>
      </c>
      <c r="O119" s="19">
        <f t="shared" si="2"/>
        <v>750</v>
      </c>
      <c r="P119" s="133"/>
      <c r="Q119" s="141"/>
      <c r="R119" s="61"/>
    </row>
    <row r="120" spans="1:18" x14ac:dyDescent="0.2">
      <c r="A120" s="133"/>
      <c r="B120" s="150"/>
      <c r="C120" s="151"/>
      <c r="D120" s="151"/>
      <c r="E120" s="133"/>
      <c r="F120" s="133"/>
      <c r="G120" s="153"/>
      <c r="H120" s="153"/>
      <c r="I120" s="153"/>
      <c r="J120" s="141"/>
      <c r="K120" s="153"/>
      <c r="L120" s="22" t="s">
        <v>62</v>
      </c>
      <c r="M120" s="19">
        <v>1</v>
      </c>
      <c r="N120" s="19">
        <f>IFERROR(VLOOKUP(L120,Data!K:M,3,0),"0")</f>
        <v>500</v>
      </c>
      <c r="O120" s="19">
        <f t="shared" si="2"/>
        <v>500</v>
      </c>
      <c r="P120" s="133"/>
      <c r="Q120" s="141"/>
      <c r="R120" s="61"/>
    </row>
    <row r="121" spans="1:18" x14ac:dyDescent="0.2">
      <c r="A121" s="132">
        <f>IF(G121="","",COUNTA($G$3:G122))</f>
        <v>36</v>
      </c>
      <c r="B121" s="164">
        <v>45043</v>
      </c>
      <c r="C121" s="149" t="s">
        <v>165</v>
      </c>
      <c r="D121" s="149" t="s">
        <v>163</v>
      </c>
      <c r="E121" s="132">
        <v>44505</v>
      </c>
      <c r="F121" s="132">
        <v>110797</v>
      </c>
      <c r="G121" s="152" t="s">
        <v>295</v>
      </c>
      <c r="H121" s="152" t="s">
        <v>295</v>
      </c>
      <c r="I121" s="152" t="s">
        <v>296</v>
      </c>
      <c r="J121" s="140" t="s">
        <v>297</v>
      </c>
      <c r="K121" s="152" t="s">
        <v>298</v>
      </c>
      <c r="L121" s="22" t="s">
        <v>62</v>
      </c>
      <c r="M121" s="19">
        <v>1</v>
      </c>
      <c r="N121" s="19">
        <f>IFERROR(VLOOKUP(L121,Data!K:M,3,0),"0")</f>
        <v>500</v>
      </c>
      <c r="O121" s="19">
        <f t="shared" si="2"/>
        <v>500</v>
      </c>
      <c r="P121" s="132">
        <f>SUM(O121:O122)</f>
        <v>500</v>
      </c>
      <c r="Q121" s="140"/>
      <c r="R121" s="60" t="s">
        <v>2727</v>
      </c>
    </row>
    <row r="122" spans="1:18" x14ac:dyDescent="0.2">
      <c r="A122" s="133"/>
      <c r="B122" s="150"/>
      <c r="C122" s="151"/>
      <c r="D122" s="151"/>
      <c r="E122" s="133"/>
      <c r="F122" s="133"/>
      <c r="G122" s="153"/>
      <c r="H122" s="153"/>
      <c r="I122" s="153"/>
      <c r="J122" s="141"/>
      <c r="K122" s="153"/>
      <c r="L122" s="22"/>
      <c r="M122" s="19"/>
      <c r="N122" s="19" t="str">
        <f>IFERROR(VLOOKUP(L122,Data!K:M,3,0),"0")</f>
        <v>0</v>
      </c>
      <c r="O122" s="19">
        <f t="shared" si="2"/>
        <v>0</v>
      </c>
      <c r="P122" s="133"/>
      <c r="Q122" s="141"/>
      <c r="R122" s="61"/>
    </row>
    <row r="123" spans="1:18" x14ac:dyDescent="0.2">
      <c r="A123" s="132">
        <f>IF(G123="","",COUNTA($G$3:G124))</f>
        <v>37</v>
      </c>
      <c r="B123" s="164">
        <v>45043</v>
      </c>
      <c r="C123" s="149" t="s">
        <v>160</v>
      </c>
      <c r="D123" s="149" t="s">
        <v>202</v>
      </c>
      <c r="E123" s="132">
        <v>3497</v>
      </c>
      <c r="F123" s="132">
        <v>260458</v>
      </c>
      <c r="G123" s="152" t="s">
        <v>299</v>
      </c>
      <c r="H123" s="152" t="s">
        <v>299</v>
      </c>
      <c r="I123" s="152" t="s">
        <v>300</v>
      </c>
      <c r="J123" s="140" t="s">
        <v>301</v>
      </c>
      <c r="K123" s="152" t="s">
        <v>302</v>
      </c>
      <c r="L123" s="22" t="s">
        <v>2701</v>
      </c>
      <c r="M123" s="19">
        <v>1</v>
      </c>
      <c r="N123" s="19">
        <f>IFERROR(VLOOKUP(L123,Data!K:M,3,0),"0")</f>
        <v>850</v>
      </c>
      <c r="O123" s="19">
        <f t="shared" si="2"/>
        <v>850</v>
      </c>
      <c r="P123" s="132">
        <f>SUM(O123:O124)</f>
        <v>1350</v>
      </c>
      <c r="Q123" s="140"/>
      <c r="R123" s="60"/>
    </row>
    <row r="124" spans="1:18" x14ac:dyDescent="0.2">
      <c r="A124" s="133"/>
      <c r="B124" s="150"/>
      <c r="C124" s="151"/>
      <c r="D124" s="151"/>
      <c r="E124" s="133"/>
      <c r="F124" s="133"/>
      <c r="G124" s="153"/>
      <c r="H124" s="153"/>
      <c r="I124" s="153"/>
      <c r="J124" s="141"/>
      <c r="K124" s="153"/>
      <c r="L124" s="22" t="s">
        <v>62</v>
      </c>
      <c r="M124" s="19">
        <v>1</v>
      </c>
      <c r="N124" s="19">
        <f>IFERROR(VLOOKUP(L124,Data!K:M,3,0),"0")</f>
        <v>500</v>
      </c>
      <c r="O124" s="19">
        <f t="shared" si="2"/>
        <v>500</v>
      </c>
      <c r="P124" s="133"/>
      <c r="Q124" s="141"/>
      <c r="R124" s="61"/>
    </row>
    <row r="125" spans="1:18" x14ac:dyDescent="0.2">
      <c r="A125" s="132">
        <f>IF(G125="","",COUNTA($G$3:G126))</f>
        <v>38</v>
      </c>
      <c r="B125" s="164">
        <v>45043</v>
      </c>
      <c r="C125" s="149" t="s">
        <v>160</v>
      </c>
      <c r="D125" s="149" t="s">
        <v>163</v>
      </c>
      <c r="E125" s="132">
        <v>211001</v>
      </c>
      <c r="F125" s="132">
        <v>591511</v>
      </c>
      <c r="G125" s="152" t="s">
        <v>303</v>
      </c>
      <c r="H125" s="152" t="s">
        <v>303</v>
      </c>
      <c r="I125" s="152" t="s">
        <v>304</v>
      </c>
      <c r="J125" s="140" t="s">
        <v>305</v>
      </c>
      <c r="K125" s="152" t="s">
        <v>271</v>
      </c>
      <c r="L125" s="22" t="s">
        <v>62</v>
      </c>
      <c r="M125" s="19">
        <v>1</v>
      </c>
      <c r="N125" s="19">
        <f>IFERROR(VLOOKUP(L125,Data!K:M,3,0),"0")</f>
        <v>500</v>
      </c>
      <c r="O125" s="19">
        <f t="shared" si="2"/>
        <v>500</v>
      </c>
      <c r="P125" s="132">
        <f>SUM(O125:O126)</f>
        <v>500</v>
      </c>
      <c r="Q125" s="140"/>
      <c r="R125" s="60" t="s">
        <v>2727</v>
      </c>
    </row>
    <row r="126" spans="1:18" x14ac:dyDescent="0.2">
      <c r="A126" s="133"/>
      <c r="B126" s="150"/>
      <c r="C126" s="151"/>
      <c r="D126" s="151"/>
      <c r="E126" s="133"/>
      <c r="F126" s="133"/>
      <c r="G126" s="153"/>
      <c r="H126" s="153"/>
      <c r="I126" s="153"/>
      <c r="J126" s="141"/>
      <c r="K126" s="153"/>
      <c r="L126" s="22"/>
      <c r="M126" s="19"/>
      <c r="N126" s="19" t="str">
        <f>IFERROR(VLOOKUP(L126,Data!K:M,3,0),"0")</f>
        <v>0</v>
      </c>
      <c r="O126" s="19">
        <f t="shared" si="2"/>
        <v>0</v>
      </c>
      <c r="P126" s="133"/>
      <c r="Q126" s="141"/>
      <c r="R126" s="61"/>
    </row>
    <row r="127" spans="1:18" x14ac:dyDescent="0.2">
      <c r="A127" s="132">
        <f>IF(G127="","",COUNTA($G$3:G128))</f>
        <v>39</v>
      </c>
      <c r="B127" s="164">
        <v>45043</v>
      </c>
      <c r="C127" s="149" t="s">
        <v>160</v>
      </c>
      <c r="D127" s="149" t="s">
        <v>163</v>
      </c>
      <c r="E127" s="132">
        <v>10851</v>
      </c>
      <c r="F127" s="132">
        <v>171243</v>
      </c>
      <c r="G127" s="152" t="s">
        <v>306</v>
      </c>
      <c r="H127" s="152" t="s">
        <v>306</v>
      </c>
      <c r="I127" s="152" t="s">
        <v>307</v>
      </c>
      <c r="J127" s="140" t="s">
        <v>308</v>
      </c>
      <c r="K127" s="152" t="s">
        <v>267</v>
      </c>
      <c r="L127" s="22" t="s">
        <v>2915</v>
      </c>
      <c r="M127" s="19">
        <v>1</v>
      </c>
      <c r="N127" s="19">
        <f>IFERROR(VLOOKUP(L127,Data!K:M,3,0),"0")</f>
        <v>1000</v>
      </c>
      <c r="O127" s="19">
        <f t="shared" si="2"/>
        <v>1000</v>
      </c>
      <c r="P127" s="132">
        <f>SUM(O127:O133)</f>
        <v>3490</v>
      </c>
      <c r="Q127" s="140"/>
      <c r="R127" s="60" t="s">
        <v>2714</v>
      </c>
    </row>
    <row r="128" spans="1:18" x14ac:dyDescent="0.2">
      <c r="A128" s="133"/>
      <c r="B128" s="150"/>
      <c r="C128" s="151"/>
      <c r="D128" s="151"/>
      <c r="E128" s="133"/>
      <c r="F128" s="133"/>
      <c r="G128" s="153"/>
      <c r="H128" s="153"/>
      <c r="I128" s="153"/>
      <c r="J128" s="141"/>
      <c r="K128" s="153"/>
      <c r="L128" s="22" t="s">
        <v>138</v>
      </c>
      <c r="M128" s="19">
        <v>1</v>
      </c>
      <c r="N128" s="19">
        <f>IFERROR(VLOOKUP(L128,Data!K:M,3,0),"0")</f>
        <v>70</v>
      </c>
      <c r="O128" s="19">
        <f t="shared" si="2"/>
        <v>70</v>
      </c>
      <c r="P128" s="133"/>
      <c r="Q128" s="141"/>
      <c r="R128" s="61" t="s">
        <v>2740</v>
      </c>
    </row>
    <row r="129" spans="1:18" x14ac:dyDescent="0.2">
      <c r="A129" s="133"/>
      <c r="B129" s="150"/>
      <c r="C129" s="151"/>
      <c r="D129" s="151"/>
      <c r="E129" s="133"/>
      <c r="F129" s="133"/>
      <c r="G129" s="153"/>
      <c r="H129" s="153"/>
      <c r="I129" s="153"/>
      <c r="J129" s="141"/>
      <c r="K129" s="153"/>
      <c r="L129" s="22" t="s">
        <v>89</v>
      </c>
      <c r="M129" s="19">
        <v>8</v>
      </c>
      <c r="N129" s="19">
        <f>IFERROR(VLOOKUP(L129,Data!K:M,3,0),"0")</f>
        <v>35</v>
      </c>
      <c r="O129" s="19">
        <f t="shared" si="2"/>
        <v>280</v>
      </c>
      <c r="P129" s="133"/>
      <c r="Q129" s="141"/>
      <c r="R129" s="61"/>
    </row>
    <row r="130" spans="1:18" x14ac:dyDescent="0.2">
      <c r="A130" s="133"/>
      <c r="B130" s="150"/>
      <c r="C130" s="151"/>
      <c r="D130" s="151"/>
      <c r="E130" s="133"/>
      <c r="F130" s="133"/>
      <c r="G130" s="153"/>
      <c r="H130" s="153"/>
      <c r="I130" s="153"/>
      <c r="J130" s="141"/>
      <c r="K130" s="153"/>
      <c r="L130" s="22" t="s">
        <v>2702</v>
      </c>
      <c r="M130" s="19">
        <v>1</v>
      </c>
      <c r="N130" s="19">
        <f>IFERROR(VLOOKUP(L130,Data!K:M,3,0),"0")</f>
        <v>200</v>
      </c>
      <c r="O130" s="19">
        <f t="shared" si="2"/>
        <v>200</v>
      </c>
      <c r="P130" s="133"/>
      <c r="Q130" s="141"/>
      <c r="R130" s="61"/>
    </row>
    <row r="131" spans="1:18" x14ac:dyDescent="0.2">
      <c r="A131" s="133"/>
      <c r="B131" s="150"/>
      <c r="C131" s="151"/>
      <c r="D131" s="151"/>
      <c r="E131" s="133"/>
      <c r="F131" s="133"/>
      <c r="G131" s="153"/>
      <c r="H131" s="153"/>
      <c r="I131" s="153"/>
      <c r="J131" s="141"/>
      <c r="K131" s="153"/>
      <c r="L131" s="22" t="s">
        <v>135</v>
      </c>
      <c r="M131" s="19">
        <v>4</v>
      </c>
      <c r="N131" s="19">
        <f>IFERROR(VLOOKUP(L131,Data!K:M,3,0),"0")</f>
        <v>140</v>
      </c>
      <c r="O131" s="19">
        <f t="shared" si="2"/>
        <v>560</v>
      </c>
      <c r="P131" s="133"/>
      <c r="Q131" s="141"/>
      <c r="R131" s="61" t="s">
        <v>2730</v>
      </c>
    </row>
    <row r="132" spans="1:18" ht="14.45" customHeight="1" x14ac:dyDescent="0.2">
      <c r="A132" s="133"/>
      <c r="B132" s="150"/>
      <c r="C132" s="151"/>
      <c r="D132" s="151"/>
      <c r="E132" s="133"/>
      <c r="F132" s="133"/>
      <c r="G132" s="153"/>
      <c r="H132" s="153"/>
      <c r="I132" s="153"/>
      <c r="J132" s="141"/>
      <c r="K132" s="153"/>
      <c r="L132" s="22" t="s">
        <v>145</v>
      </c>
      <c r="M132" s="19">
        <v>1</v>
      </c>
      <c r="N132" s="19">
        <v>880</v>
      </c>
      <c r="O132" s="19">
        <f t="shared" si="2"/>
        <v>880</v>
      </c>
      <c r="P132" s="133"/>
      <c r="Q132" s="141"/>
      <c r="R132" s="145" t="s">
        <v>2932</v>
      </c>
    </row>
    <row r="133" spans="1:18" x14ac:dyDescent="0.2">
      <c r="A133" s="133"/>
      <c r="B133" s="150"/>
      <c r="C133" s="151"/>
      <c r="D133" s="151"/>
      <c r="E133" s="133"/>
      <c r="F133" s="133"/>
      <c r="G133" s="153"/>
      <c r="H133" s="153"/>
      <c r="I133" s="153"/>
      <c r="J133" s="141"/>
      <c r="K133" s="153"/>
      <c r="L133" s="22" t="s">
        <v>62</v>
      </c>
      <c r="M133" s="19">
        <v>1</v>
      </c>
      <c r="N133" s="19">
        <f>IFERROR(VLOOKUP(L133,Data!K:M,3,0),"0")</f>
        <v>500</v>
      </c>
      <c r="O133" s="19">
        <f t="shared" si="2"/>
        <v>500</v>
      </c>
      <c r="P133" s="133"/>
      <c r="Q133" s="141"/>
      <c r="R133" s="144"/>
    </row>
    <row r="134" spans="1:18" x14ac:dyDescent="0.2">
      <c r="A134" s="132">
        <f>IF(G134="","",COUNTA($G$3:G135))</f>
        <v>40</v>
      </c>
      <c r="B134" s="164">
        <v>45043</v>
      </c>
      <c r="C134" s="149" t="s">
        <v>160</v>
      </c>
      <c r="D134" s="149" t="s">
        <v>163</v>
      </c>
      <c r="E134" s="132">
        <v>209404</v>
      </c>
      <c r="F134" s="132">
        <v>375538</v>
      </c>
      <c r="G134" s="152" t="s">
        <v>309</v>
      </c>
      <c r="H134" s="152" t="s">
        <v>309</v>
      </c>
      <c r="I134" s="152" t="s">
        <v>310</v>
      </c>
      <c r="J134" s="140" t="s">
        <v>311</v>
      </c>
      <c r="K134" s="152" t="s">
        <v>312</v>
      </c>
      <c r="L134" s="22" t="s">
        <v>149</v>
      </c>
      <c r="M134" s="19">
        <v>1</v>
      </c>
      <c r="N134" s="19">
        <f>IFERROR(VLOOKUP(L134,Data!K:M,3,0),"0")</f>
        <v>350</v>
      </c>
      <c r="O134" s="19">
        <f t="shared" si="2"/>
        <v>350</v>
      </c>
      <c r="P134" s="132">
        <f>SUM(O134:O135)</f>
        <v>850</v>
      </c>
      <c r="Q134" s="140"/>
      <c r="R134" s="60" t="s">
        <v>2727</v>
      </c>
    </row>
    <row r="135" spans="1:18" x14ac:dyDescent="0.2">
      <c r="A135" s="133"/>
      <c r="B135" s="150"/>
      <c r="C135" s="151"/>
      <c r="D135" s="151"/>
      <c r="E135" s="133"/>
      <c r="F135" s="133"/>
      <c r="G135" s="153"/>
      <c r="H135" s="153"/>
      <c r="I135" s="153"/>
      <c r="J135" s="141"/>
      <c r="K135" s="153"/>
      <c r="L135" s="22" t="s">
        <v>62</v>
      </c>
      <c r="M135" s="19">
        <v>1</v>
      </c>
      <c r="N135" s="19">
        <f>IFERROR(VLOOKUP(L135,Data!K:M,3,0),"0")</f>
        <v>500</v>
      </c>
      <c r="O135" s="19">
        <f t="shared" si="2"/>
        <v>500</v>
      </c>
      <c r="P135" s="133"/>
      <c r="Q135" s="141"/>
      <c r="R135" s="61"/>
    </row>
    <row r="136" spans="1:18" x14ac:dyDescent="0.2">
      <c r="A136" s="132">
        <f>IF(G136="","",COUNTA($G$3:G137))</f>
        <v>41</v>
      </c>
      <c r="B136" s="164">
        <v>45043</v>
      </c>
      <c r="C136" s="149" t="s">
        <v>165</v>
      </c>
      <c r="D136" s="149" t="s">
        <v>161</v>
      </c>
      <c r="E136" s="132">
        <v>52986</v>
      </c>
      <c r="F136" s="132">
        <v>111609</v>
      </c>
      <c r="G136" s="152" t="s">
        <v>313</v>
      </c>
      <c r="H136" s="152" t="s">
        <v>313</v>
      </c>
      <c r="I136" s="152" t="s">
        <v>314</v>
      </c>
      <c r="J136" s="140" t="s">
        <v>315</v>
      </c>
      <c r="K136" s="152" t="s">
        <v>316</v>
      </c>
      <c r="L136" s="22" t="s">
        <v>62</v>
      </c>
      <c r="M136" s="19">
        <v>1</v>
      </c>
      <c r="N136" s="19">
        <f>IFERROR(VLOOKUP(L136,Data!K:M,3,0),"0")</f>
        <v>500</v>
      </c>
      <c r="O136" s="19">
        <f t="shared" si="2"/>
        <v>500</v>
      </c>
      <c r="P136" s="132">
        <f>SUM(O136:O137)</f>
        <v>500</v>
      </c>
      <c r="Q136" s="140"/>
      <c r="R136" s="60" t="s">
        <v>2741</v>
      </c>
    </row>
    <row r="137" spans="1:18" x14ac:dyDescent="0.2">
      <c r="A137" s="133"/>
      <c r="B137" s="150"/>
      <c r="C137" s="151"/>
      <c r="D137" s="151"/>
      <c r="E137" s="133"/>
      <c r="F137" s="133"/>
      <c r="G137" s="153"/>
      <c r="H137" s="153"/>
      <c r="I137" s="153"/>
      <c r="J137" s="141"/>
      <c r="K137" s="153"/>
      <c r="L137" s="22"/>
      <c r="M137" s="19"/>
      <c r="N137" s="19" t="str">
        <f>IFERROR(VLOOKUP(L137,Data!K:M,3,0),"0")</f>
        <v>0</v>
      </c>
      <c r="O137" s="19">
        <f t="shared" si="2"/>
        <v>0</v>
      </c>
      <c r="P137" s="133"/>
      <c r="Q137" s="141"/>
      <c r="R137" s="61"/>
    </row>
    <row r="138" spans="1:18" x14ac:dyDescent="0.2">
      <c r="A138" s="132">
        <f>IF(G138="","",COUNTA($G$3:G139))</f>
        <v>42</v>
      </c>
      <c r="B138" s="164">
        <v>45043</v>
      </c>
      <c r="C138" s="149" t="s">
        <v>160</v>
      </c>
      <c r="D138" s="149" t="s">
        <v>77</v>
      </c>
      <c r="E138" s="132">
        <v>3080</v>
      </c>
      <c r="F138" s="132">
        <v>172294</v>
      </c>
      <c r="G138" s="152" t="s">
        <v>317</v>
      </c>
      <c r="H138" s="152" t="s">
        <v>317</v>
      </c>
      <c r="I138" s="152" t="s">
        <v>318</v>
      </c>
      <c r="J138" s="140" t="s">
        <v>319</v>
      </c>
      <c r="K138" s="152" t="s">
        <v>320</v>
      </c>
      <c r="L138" s="22" t="s">
        <v>62</v>
      </c>
      <c r="M138" s="19">
        <v>1</v>
      </c>
      <c r="N138" s="19">
        <f>IFERROR(VLOOKUP(L138,Data!K:M,3,0),"0")</f>
        <v>500</v>
      </c>
      <c r="O138" s="19">
        <f t="shared" si="2"/>
        <v>500</v>
      </c>
      <c r="P138" s="132">
        <f>SUM(O138:O139)</f>
        <v>500</v>
      </c>
      <c r="Q138" s="140"/>
      <c r="R138" s="60" t="s">
        <v>2734</v>
      </c>
    </row>
    <row r="139" spans="1:18" x14ac:dyDescent="0.2">
      <c r="A139" s="133"/>
      <c r="B139" s="150"/>
      <c r="C139" s="151"/>
      <c r="D139" s="151"/>
      <c r="E139" s="133"/>
      <c r="F139" s="133"/>
      <c r="G139" s="153"/>
      <c r="H139" s="153"/>
      <c r="I139" s="153"/>
      <c r="J139" s="141"/>
      <c r="K139" s="153"/>
      <c r="L139" s="22"/>
      <c r="M139" s="19"/>
      <c r="N139" s="19" t="str">
        <f>IFERROR(VLOOKUP(L139,Data!K:M,3,0),"0")</f>
        <v>0</v>
      </c>
      <c r="O139" s="19">
        <f t="shared" ref="O139:O206" si="4">PRODUCT(M139:N139)</f>
        <v>0</v>
      </c>
      <c r="P139" s="133"/>
      <c r="Q139" s="141"/>
      <c r="R139" s="61"/>
    </row>
    <row r="140" spans="1:18" x14ac:dyDescent="0.2">
      <c r="A140" s="132">
        <f>IF(G140="","",COUNTA($G$3:G141))</f>
        <v>43</v>
      </c>
      <c r="B140" s="164">
        <v>45043</v>
      </c>
      <c r="C140" s="149" t="s">
        <v>54</v>
      </c>
      <c r="D140" s="149" t="s">
        <v>77</v>
      </c>
      <c r="E140" s="132">
        <v>209326</v>
      </c>
      <c r="F140" s="132">
        <v>524264</v>
      </c>
      <c r="G140" s="152" t="s">
        <v>321</v>
      </c>
      <c r="H140" s="152" t="s">
        <v>321</v>
      </c>
      <c r="I140" s="152" t="s">
        <v>322</v>
      </c>
      <c r="J140" s="140" t="s">
        <v>323</v>
      </c>
      <c r="K140" s="152" t="s">
        <v>324</v>
      </c>
      <c r="L140" s="22" t="s">
        <v>62</v>
      </c>
      <c r="M140" s="19">
        <v>1</v>
      </c>
      <c r="N140" s="19">
        <f>IFERROR(VLOOKUP(L140,Data!K:M,3,0),"0")</f>
        <v>500</v>
      </c>
      <c r="O140" s="19">
        <f t="shared" si="4"/>
        <v>500</v>
      </c>
      <c r="P140" s="132">
        <f>SUM(O140:O141)</f>
        <v>500</v>
      </c>
      <c r="Q140" s="140"/>
      <c r="R140" s="60" t="s">
        <v>2742</v>
      </c>
    </row>
    <row r="141" spans="1:18" x14ac:dyDescent="0.2">
      <c r="A141" s="133"/>
      <c r="B141" s="150"/>
      <c r="C141" s="151"/>
      <c r="D141" s="151"/>
      <c r="E141" s="133"/>
      <c r="F141" s="133"/>
      <c r="G141" s="153"/>
      <c r="H141" s="153"/>
      <c r="I141" s="153"/>
      <c r="J141" s="141"/>
      <c r="K141" s="153"/>
      <c r="L141" s="22"/>
      <c r="M141" s="19"/>
      <c r="N141" s="19" t="str">
        <f>IFERROR(VLOOKUP(L141,Data!K:M,3,0),"0")</f>
        <v>0</v>
      </c>
      <c r="O141" s="19">
        <f t="shared" si="4"/>
        <v>0</v>
      </c>
      <c r="P141" s="133"/>
      <c r="Q141" s="141"/>
      <c r="R141" s="61"/>
    </row>
    <row r="142" spans="1:18" x14ac:dyDescent="0.2">
      <c r="A142" s="132">
        <f>IF(G142="","",COUNTA($G$3:G143))</f>
        <v>44</v>
      </c>
      <c r="B142" s="164">
        <v>45043</v>
      </c>
      <c r="C142" s="149" t="s">
        <v>160</v>
      </c>
      <c r="D142" s="149" t="s">
        <v>202</v>
      </c>
      <c r="E142" s="132">
        <v>2257</v>
      </c>
      <c r="F142" s="132">
        <v>319475</v>
      </c>
      <c r="G142" s="152" t="s">
        <v>325</v>
      </c>
      <c r="H142" s="152" t="s">
        <v>325</v>
      </c>
      <c r="I142" s="152" t="s">
        <v>326</v>
      </c>
      <c r="J142" s="140" t="s">
        <v>327</v>
      </c>
      <c r="K142" s="152" t="s">
        <v>214</v>
      </c>
      <c r="L142" s="22" t="s">
        <v>2703</v>
      </c>
      <c r="M142" s="19">
        <v>1</v>
      </c>
      <c r="N142" s="19">
        <f>IFERROR(VLOOKUP(L142,Data!K:M,3,0),"0")</f>
        <v>80</v>
      </c>
      <c r="O142" s="19">
        <f t="shared" si="4"/>
        <v>80</v>
      </c>
      <c r="P142" s="132">
        <f>SUM(O142:O143)</f>
        <v>580</v>
      </c>
      <c r="Q142" s="140"/>
      <c r="R142" s="143" t="s">
        <v>2961</v>
      </c>
    </row>
    <row r="143" spans="1:18" x14ac:dyDescent="0.2">
      <c r="A143" s="133"/>
      <c r="B143" s="150"/>
      <c r="C143" s="151"/>
      <c r="D143" s="151"/>
      <c r="E143" s="133"/>
      <c r="F143" s="133"/>
      <c r="G143" s="153"/>
      <c r="H143" s="153"/>
      <c r="I143" s="153"/>
      <c r="J143" s="141"/>
      <c r="K143" s="153"/>
      <c r="L143" s="22" t="s">
        <v>62</v>
      </c>
      <c r="M143" s="19">
        <v>1</v>
      </c>
      <c r="N143" s="19">
        <f>IFERROR(VLOOKUP(L143,Data!K:M,3,0),"0")</f>
        <v>500</v>
      </c>
      <c r="O143" s="19">
        <f t="shared" si="4"/>
        <v>500</v>
      </c>
      <c r="P143" s="133"/>
      <c r="Q143" s="141"/>
      <c r="R143" s="144"/>
    </row>
    <row r="144" spans="1:18" x14ac:dyDescent="0.2">
      <c r="A144" s="132">
        <f>IF(G144="","",COUNTA($G$3:G145))</f>
        <v>45</v>
      </c>
      <c r="B144" s="164">
        <v>45043</v>
      </c>
      <c r="C144" s="149" t="s">
        <v>160</v>
      </c>
      <c r="D144" s="149" t="s">
        <v>163</v>
      </c>
      <c r="E144" s="132">
        <v>38616</v>
      </c>
      <c r="F144" s="132">
        <v>446422</v>
      </c>
      <c r="G144" s="152" t="s">
        <v>328</v>
      </c>
      <c r="H144" s="152" t="s">
        <v>328</v>
      </c>
      <c r="I144" s="152" t="s">
        <v>185</v>
      </c>
      <c r="J144" s="140" t="s">
        <v>329</v>
      </c>
      <c r="K144" s="152" t="s">
        <v>192</v>
      </c>
      <c r="L144" s="22" t="s">
        <v>99</v>
      </c>
      <c r="M144" s="19">
        <v>1</v>
      </c>
      <c r="N144" s="19">
        <f>IFERROR(VLOOKUP(L144,Data!K:M,3,0),"0")</f>
        <v>900</v>
      </c>
      <c r="O144" s="19">
        <f t="shared" si="4"/>
        <v>900</v>
      </c>
      <c r="P144" s="132">
        <f>SUM(O144:O145)</f>
        <v>1400</v>
      </c>
      <c r="Q144" s="140"/>
      <c r="R144" s="60" t="s">
        <v>2733</v>
      </c>
    </row>
    <row r="145" spans="1:18" x14ac:dyDescent="0.2">
      <c r="A145" s="133"/>
      <c r="B145" s="150"/>
      <c r="C145" s="151"/>
      <c r="D145" s="151"/>
      <c r="E145" s="133"/>
      <c r="F145" s="133"/>
      <c r="G145" s="153"/>
      <c r="H145" s="153"/>
      <c r="I145" s="153"/>
      <c r="J145" s="141"/>
      <c r="K145" s="153"/>
      <c r="L145" s="22" t="s">
        <v>62</v>
      </c>
      <c r="M145" s="19">
        <v>1</v>
      </c>
      <c r="N145" s="19">
        <f>IFERROR(VLOOKUP(L145,Data!K:M,3,0),"0")</f>
        <v>500</v>
      </c>
      <c r="O145" s="19">
        <f t="shared" si="4"/>
        <v>500</v>
      </c>
      <c r="P145" s="133"/>
      <c r="Q145" s="141"/>
      <c r="R145" s="61"/>
    </row>
    <row r="146" spans="1:18" x14ac:dyDescent="0.2">
      <c r="A146" s="132">
        <f>IF(G146="","",COUNTA($G$3:G147))</f>
        <v>46</v>
      </c>
      <c r="B146" s="164">
        <v>45043</v>
      </c>
      <c r="C146" s="149" t="s">
        <v>160</v>
      </c>
      <c r="D146" s="149" t="s">
        <v>163</v>
      </c>
      <c r="E146" s="132">
        <v>56880</v>
      </c>
      <c r="F146" s="132">
        <v>171344</v>
      </c>
      <c r="G146" s="152" t="s">
        <v>330</v>
      </c>
      <c r="H146" s="152" t="s">
        <v>330</v>
      </c>
      <c r="I146" s="152" t="s">
        <v>331</v>
      </c>
      <c r="J146" s="140" t="s">
        <v>332</v>
      </c>
      <c r="K146" s="152" t="s">
        <v>267</v>
      </c>
      <c r="L146" s="22" t="s">
        <v>62</v>
      </c>
      <c r="M146" s="19">
        <v>1</v>
      </c>
      <c r="N146" s="19">
        <f>IFERROR(VLOOKUP(L146,Data!K:M,3,0),"0")</f>
        <v>500</v>
      </c>
      <c r="O146" s="19">
        <f t="shared" si="4"/>
        <v>500</v>
      </c>
      <c r="P146" s="132">
        <f>SUM(O146:O147)</f>
        <v>500</v>
      </c>
      <c r="Q146" s="140"/>
      <c r="R146" s="60" t="s">
        <v>2743</v>
      </c>
    </row>
    <row r="147" spans="1:18" x14ac:dyDescent="0.2">
      <c r="A147" s="133"/>
      <c r="B147" s="150"/>
      <c r="C147" s="151"/>
      <c r="D147" s="151"/>
      <c r="E147" s="133"/>
      <c r="F147" s="133"/>
      <c r="G147" s="153"/>
      <c r="H147" s="153"/>
      <c r="I147" s="153"/>
      <c r="J147" s="141"/>
      <c r="K147" s="153"/>
      <c r="L147" s="22"/>
      <c r="M147" s="19"/>
      <c r="N147" s="19" t="str">
        <f>IFERROR(VLOOKUP(L147,Data!K:M,3,0),"0")</f>
        <v>0</v>
      </c>
      <c r="O147" s="19">
        <f t="shared" si="4"/>
        <v>0</v>
      </c>
      <c r="P147" s="133"/>
      <c r="Q147" s="141"/>
      <c r="R147" s="61"/>
    </row>
    <row r="148" spans="1:18" x14ac:dyDescent="0.2">
      <c r="A148" s="132">
        <f>IF(G148="","",COUNTA($G$3:G149))</f>
        <v>47</v>
      </c>
      <c r="B148" s="164">
        <v>45043</v>
      </c>
      <c r="C148" s="149" t="s">
        <v>51</v>
      </c>
      <c r="D148" s="149" t="s">
        <v>56</v>
      </c>
      <c r="E148" s="132">
        <v>3844</v>
      </c>
      <c r="F148" s="132">
        <v>171344</v>
      </c>
      <c r="G148" s="152" t="s">
        <v>330</v>
      </c>
      <c r="H148" s="152" t="s">
        <v>330</v>
      </c>
      <c r="I148" s="152" t="s">
        <v>331</v>
      </c>
      <c r="J148" s="140" t="s">
        <v>332</v>
      </c>
      <c r="K148" s="152" t="s">
        <v>267</v>
      </c>
      <c r="L148" s="22" t="s">
        <v>2699</v>
      </c>
      <c r="M148" s="19">
        <v>2</v>
      </c>
      <c r="N148" s="19">
        <f>IFERROR(VLOOKUP(L148,Data!K:M,3,0),"0")</f>
        <v>10</v>
      </c>
      <c r="O148" s="19">
        <f t="shared" si="4"/>
        <v>20</v>
      </c>
      <c r="P148" s="132">
        <f>SUM(O148:O149)</f>
        <v>520</v>
      </c>
      <c r="Q148" s="140"/>
      <c r="R148" s="60" t="s">
        <v>2734</v>
      </c>
    </row>
    <row r="149" spans="1:18" x14ac:dyDescent="0.2">
      <c r="A149" s="133"/>
      <c r="B149" s="150"/>
      <c r="C149" s="151"/>
      <c r="D149" s="151"/>
      <c r="E149" s="133"/>
      <c r="F149" s="133"/>
      <c r="G149" s="153"/>
      <c r="H149" s="153"/>
      <c r="I149" s="153"/>
      <c r="J149" s="141"/>
      <c r="K149" s="153"/>
      <c r="L149" s="22" t="s">
        <v>62</v>
      </c>
      <c r="M149" s="19">
        <v>1</v>
      </c>
      <c r="N149" s="19">
        <f>IFERROR(VLOOKUP(L149,Data!K:M,3,0),"0")</f>
        <v>500</v>
      </c>
      <c r="O149" s="19">
        <f t="shared" si="4"/>
        <v>500</v>
      </c>
      <c r="P149" s="133"/>
      <c r="Q149" s="141"/>
      <c r="R149" s="61"/>
    </row>
    <row r="150" spans="1:18" x14ac:dyDescent="0.2">
      <c r="A150" s="132">
        <f>IF(G150="","",COUNTA($G$3:G151))</f>
        <v>48</v>
      </c>
      <c r="B150" s="164">
        <v>45043</v>
      </c>
      <c r="C150" s="149" t="s">
        <v>160</v>
      </c>
      <c r="D150" s="149" t="s">
        <v>163</v>
      </c>
      <c r="E150" s="132">
        <v>41246</v>
      </c>
      <c r="F150" s="132">
        <v>352650</v>
      </c>
      <c r="G150" s="152" t="s">
        <v>333</v>
      </c>
      <c r="H150" s="152" t="s">
        <v>333</v>
      </c>
      <c r="I150" s="152" t="s">
        <v>334</v>
      </c>
      <c r="J150" s="140" t="s">
        <v>335</v>
      </c>
      <c r="K150" s="152" t="s">
        <v>179</v>
      </c>
      <c r="L150" s="22" t="s">
        <v>2915</v>
      </c>
      <c r="M150" s="19">
        <v>1</v>
      </c>
      <c r="N150" s="19">
        <f>IFERROR(VLOOKUP(L150,Data!K:M,3,0),"0")</f>
        <v>1000</v>
      </c>
      <c r="O150" s="19">
        <f t="shared" si="4"/>
        <v>1000</v>
      </c>
      <c r="P150" s="132">
        <f>SUM(O150:O155)</f>
        <v>3350</v>
      </c>
      <c r="Q150" s="140" t="s">
        <v>2744</v>
      </c>
      <c r="R150" s="60"/>
    </row>
    <row r="151" spans="1:18" x14ac:dyDescent="0.2">
      <c r="A151" s="133"/>
      <c r="B151" s="150"/>
      <c r="C151" s="151"/>
      <c r="D151" s="151"/>
      <c r="E151" s="133"/>
      <c r="F151" s="133"/>
      <c r="G151" s="153"/>
      <c r="H151" s="153"/>
      <c r="I151" s="153"/>
      <c r="J151" s="141"/>
      <c r="K151" s="153"/>
      <c r="L151" s="22" t="s">
        <v>138</v>
      </c>
      <c r="M151" s="19">
        <v>1</v>
      </c>
      <c r="N151" s="19">
        <f>IFERROR(VLOOKUP(L151,Data!K:M,3,0),"0")</f>
        <v>70</v>
      </c>
      <c r="O151" s="19">
        <f t="shared" si="4"/>
        <v>70</v>
      </c>
      <c r="P151" s="133"/>
      <c r="Q151" s="141"/>
      <c r="R151" s="61" t="s">
        <v>2962</v>
      </c>
    </row>
    <row r="152" spans="1:18" x14ac:dyDescent="0.2">
      <c r="A152" s="133"/>
      <c r="B152" s="150"/>
      <c r="C152" s="151"/>
      <c r="D152" s="151"/>
      <c r="E152" s="133"/>
      <c r="F152" s="133"/>
      <c r="G152" s="153"/>
      <c r="H152" s="153"/>
      <c r="I152" s="153"/>
      <c r="J152" s="141"/>
      <c r="K152" s="153"/>
      <c r="L152" s="22" t="s">
        <v>2702</v>
      </c>
      <c r="M152" s="19">
        <v>1</v>
      </c>
      <c r="N152" s="19">
        <f>IFERROR(VLOOKUP(L152,Data!K:M,3,0),"0")</f>
        <v>200</v>
      </c>
      <c r="O152" s="19">
        <f t="shared" si="4"/>
        <v>200</v>
      </c>
      <c r="P152" s="133"/>
      <c r="Q152" s="141"/>
      <c r="R152" s="61"/>
    </row>
    <row r="153" spans="1:18" x14ac:dyDescent="0.2">
      <c r="A153" s="133"/>
      <c r="B153" s="150"/>
      <c r="C153" s="151"/>
      <c r="D153" s="151"/>
      <c r="E153" s="133"/>
      <c r="F153" s="133"/>
      <c r="G153" s="153"/>
      <c r="H153" s="153"/>
      <c r="I153" s="153"/>
      <c r="J153" s="141"/>
      <c r="K153" s="153"/>
      <c r="L153" s="22" t="s">
        <v>1648</v>
      </c>
      <c r="M153" s="19">
        <v>1</v>
      </c>
      <c r="N153" s="19">
        <v>700</v>
      </c>
      <c r="O153" s="19">
        <f t="shared" si="4"/>
        <v>700</v>
      </c>
      <c r="P153" s="133"/>
      <c r="Q153" s="141"/>
      <c r="R153" s="61" t="s">
        <v>2719</v>
      </c>
    </row>
    <row r="154" spans="1:18" x14ac:dyDescent="0.2">
      <c r="A154" s="133"/>
      <c r="B154" s="150"/>
      <c r="C154" s="151"/>
      <c r="D154" s="151"/>
      <c r="E154" s="133"/>
      <c r="F154" s="133"/>
      <c r="G154" s="153"/>
      <c r="H154" s="153"/>
      <c r="I154" s="153"/>
      <c r="J154" s="141"/>
      <c r="K154" s="153"/>
      <c r="L154" s="22" t="s">
        <v>145</v>
      </c>
      <c r="M154" s="19">
        <v>1</v>
      </c>
      <c r="N154" s="19">
        <v>880</v>
      </c>
      <c r="O154" s="19">
        <f t="shared" si="4"/>
        <v>880</v>
      </c>
      <c r="P154" s="133"/>
      <c r="Q154" s="141"/>
      <c r="R154" s="127" t="s">
        <v>2963</v>
      </c>
    </row>
    <row r="155" spans="1:18" x14ac:dyDescent="0.2">
      <c r="A155" s="133"/>
      <c r="B155" s="150"/>
      <c r="C155" s="151"/>
      <c r="D155" s="151"/>
      <c r="E155" s="133"/>
      <c r="F155" s="133"/>
      <c r="G155" s="153"/>
      <c r="H155" s="153"/>
      <c r="I155" s="153"/>
      <c r="J155" s="141"/>
      <c r="K155" s="153"/>
      <c r="L155" s="22" t="s">
        <v>62</v>
      </c>
      <c r="M155" s="19">
        <v>1</v>
      </c>
      <c r="N155" s="19">
        <f>IFERROR(VLOOKUP(L155,Data!K:M,3,0),"0")</f>
        <v>500</v>
      </c>
      <c r="O155" s="19">
        <f t="shared" si="4"/>
        <v>500</v>
      </c>
      <c r="P155" s="133"/>
      <c r="Q155" s="141"/>
      <c r="R155" s="128"/>
    </row>
    <row r="156" spans="1:18" x14ac:dyDescent="0.2">
      <c r="A156" s="132">
        <f>IF(G156="","",COUNTA($G$3:G157))</f>
        <v>49</v>
      </c>
      <c r="B156" s="164">
        <v>45043</v>
      </c>
      <c r="C156" s="149" t="s">
        <v>188</v>
      </c>
      <c r="D156" s="149" t="s">
        <v>161</v>
      </c>
      <c r="E156" s="132">
        <v>34551</v>
      </c>
      <c r="F156" s="132">
        <v>114224</v>
      </c>
      <c r="G156" s="152" t="s">
        <v>337</v>
      </c>
      <c r="H156" s="152" t="s">
        <v>337</v>
      </c>
      <c r="I156" s="152" t="s">
        <v>338</v>
      </c>
      <c r="J156" s="140" t="s">
        <v>339</v>
      </c>
      <c r="K156" s="152" t="s">
        <v>235</v>
      </c>
      <c r="L156" s="22" t="s">
        <v>2703</v>
      </c>
      <c r="M156" s="19">
        <v>1</v>
      </c>
      <c r="N156" s="19">
        <f>IFERROR(VLOOKUP(L156,Data!K:M,3,0),"0")</f>
        <v>80</v>
      </c>
      <c r="O156" s="19">
        <f t="shared" si="4"/>
        <v>80</v>
      </c>
      <c r="P156" s="132">
        <f>SUM(O156:O159)</f>
        <v>1280</v>
      </c>
      <c r="Q156" s="140"/>
      <c r="R156" s="60"/>
    </row>
    <row r="157" spans="1:18" x14ac:dyDescent="0.2">
      <c r="A157" s="133"/>
      <c r="B157" s="150"/>
      <c r="C157" s="151"/>
      <c r="D157" s="151"/>
      <c r="E157" s="133"/>
      <c r="F157" s="133"/>
      <c r="G157" s="153"/>
      <c r="H157" s="153"/>
      <c r="I157" s="153"/>
      <c r="J157" s="141"/>
      <c r="K157" s="153"/>
      <c r="L157" s="22" t="s">
        <v>109</v>
      </c>
      <c r="M157" s="19">
        <v>1</v>
      </c>
      <c r="N157" s="19">
        <f>IFERROR(VLOOKUP(L157,Data!K:M,3,0),"0")</f>
        <v>350</v>
      </c>
      <c r="O157" s="19">
        <f t="shared" si="4"/>
        <v>350</v>
      </c>
      <c r="P157" s="133"/>
      <c r="Q157" s="141"/>
      <c r="R157" s="61"/>
    </row>
    <row r="158" spans="1:18" x14ac:dyDescent="0.2">
      <c r="A158" s="133"/>
      <c r="B158" s="150"/>
      <c r="C158" s="151"/>
      <c r="D158" s="151"/>
      <c r="E158" s="133"/>
      <c r="F158" s="133"/>
      <c r="G158" s="153"/>
      <c r="H158" s="153"/>
      <c r="I158" s="153"/>
      <c r="J158" s="141"/>
      <c r="K158" s="153"/>
      <c r="L158" s="22" t="s">
        <v>149</v>
      </c>
      <c r="M158" s="19">
        <v>1</v>
      </c>
      <c r="N158" s="19">
        <f>IFERROR(VLOOKUP(L158,Data!K:M,3,0),"0")</f>
        <v>350</v>
      </c>
      <c r="O158" s="19">
        <f t="shared" si="4"/>
        <v>350</v>
      </c>
      <c r="P158" s="133"/>
      <c r="Q158" s="141"/>
      <c r="R158" s="61"/>
    </row>
    <row r="159" spans="1:18" x14ac:dyDescent="0.2">
      <c r="A159" s="133"/>
      <c r="B159" s="150"/>
      <c r="C159" s="151"/>
      <c r="D159" s="151"/>
      <c r="E159" s="133"/>
      <c r="F159" s="133"/>
      <c r="G159" s="153"/>
      <c r="H159" s="153"/>
      <c r="I159" s="153"/>
      <c r="J159" s="141"/>
      <c r="K159" s="153"/>
      <c r="L159" s="22" t="s">
        <v>62</v>
      </c>
      <c r="M159" s="19">
        <v>1</v>
      </c>
      <c r="N159" s="19">
        <f>IFERROR(VLOOKUP(L159,Data!K:M,3,0),"0")</f>
        <v>500</v>
      </c>
      <c r="O159" s="19">
        <f t="shared" si="4"/>
        <v>500</v>
      </c>
      <c r="P159" s="133"/>
      <c r="Q159" s="141"/>
      <c r="R159" s="61"/>
    </row>
    <row r="160" spans="1:18" x14ac:dyDescent="0.2">
      <c r="A160" s="132">
        <f>IF(G160="","",COUNTA($G$3:G161))</f>
        <v>50</v>
      </c>
      <c r="B160" s="164">
        <v>45043</v>
      </c>
      <c r="C160" s="149" t="s">
        <v>188</v>
      </c>
      <c r="D160" s="149" t="s">
        <v>163</v>
      </c>
      <c r="E160" s="132">
        <v>35965</v>
      </c>
      <c r="F160" s="132">
        <v>285084</v>
      </c>
      <c r="G160" s="152" t="s">
        <v>340</v>
      </c>
      <c r="H160" s="152" t="s">
        <v>340</v>
      </c>
      <c r="I160" s="152" t="s">
        <v>341</v>
      </c>
      <c r="J160" s="140" t="s">
        <v>342</v>
      </c>
      <c r="K160" s="152" t="s">
        <v>235</v>
      </c>
      <c r="L160" s="22" t="s">
        <v>62</v>
      </c>
      <c r="M160" s="19">
        <v>1</v>
      </c>
      <c r="N160" s="19">
        <f>IFERROR(VLOOKUP(L160,Data!K:M,3,0),"0")</f>
        <v>500</v>
      </c>
      <c r="O160" s="19">
        <f t="shared" si="4"/>
        <v>500</v>
      </c>
      <c r="P160" s="132">
        <f>SUM(O160:O161)</f>
        <v>500</v>
      </c>
      <c r="Q160" s="140"/>
      <c r="R160" s="60" t="s">
        <v>2727</v>
      </c>
    </row>
    <row r="161" spans="1:18" x14ac:dyDescent="0.2">
      <c r="A161" s="133"/>
      <c r="B161" s="150"/>
      <c r="C161" s="151"/>
      <c r="D161" s="151"/>
      <c r="E161" s="133"/>
      <c r="F161" s="133"/>
      <c r="G161" s="153"/>
      <c r="H161" s="153"/>
      <c r="I161" s="153"/>
      <c r="J161" s="141"/>
      <c r="K161" s="153"/>
      <c r="L161" s="22"/>
      <c r="M161" s="19"/>
      <c r="N161" s="19" t="str">
        <f>IFERROR(VLOOKUP(L161,Data!K:M,3,0),"0")</f>
        <v>0</v>
      </c>
      <c r="O161" s="19">
        <f t="shared" si="4"/>
        <v>0</v>
      </c>
      <c r="P161" s="133"/>
      <c r="Q161" s="141"/>
      <c r="R161" s="61"/>
    </row>
    <row r="162" spans="1:18" x14ac:dyDescent="0.2">
      <c r="A162" s="132">
        <f>IF(G162="","",COUNTA($G$3:G163))</f>
        <v>51</v>
      </c>
      <c r="B162" s="164">
        <v>45043</v>
      </c>
      <c r="C162" s="149" t="s">
        <v>160</v>
      </c>
      <c r="D162" s="149" t="s">
        <v>163</v>
      </c>
      <c r="E162" s="132">
        <v>35083</v>
      </c>
      <c r="F162" s="132">
        <v>292669</v>
      </c>
      <c r="G162" s="152" t="s">
        <v>343</v>
      </c>
      <c r="H162" s="152" t="s">
        <v>343</v>
      </c>
      <c r="I162" s="152" t="s">
        <v>344</v>
      </c>
      <c r="J162" s="140" t="s">
        <v>345</v>
      </c>
      <c r="K162" s="152" t="s">
        <v>346</v>
      </c>
      <c r="L162" s="22" t="s">
        <v>62</v>
      </c>
      <c r="M162" s="19">
        <v>1</v>
      </c>
      <c r="N162" s="19">
        <f>IFERROR(VLOOKUP(L162,Data!K:M,3,0),"0")</f>
        <v>500</v>
      </c>
      <c r="O162" s="19">
        <f t="shared" si="4"/>
        <v>500</v>
      </c>
      <c r="P162" s="132">
        <f>SUM(O162:O163)</f>
        <v>500</v>
      </c>
      <c r="Q162" s="140"/>
      <c r="R162" s="60" t="s">
        <v>2747</v>
      </c>
    </row>
    <row r="163" spans="1:18" x14ac:dyDescent="0.2">
      <c r="A163" s="133"/>
      <c r="B163" s="150"/>
      <c r="C163" s="151"/>
      <c r="D163" s="151"/>
      <c r="E163" s="133"/>
      <c r="F163" s="133"/>
      <c r="G163" s="153"/>
      <c r="H163" s="153"/>
      <c r="I163" s="153"/>
      <c r="J163" s="141"/>
      <c r="K163" s="153"/>
      <c r="L163" s="22"/>
      <c r="M163" s="19"/>
      <c r="N163" s="19" t="str">
        <f>IFERROR(VLOOKUP(L163,Data!K:M,3,0),"0")</f>
        <v>0</v>
      </c>
      <c r="O163" s="19">
        <f t="shared" si="4"/>
        <v>0</v>
      </c>
      <c r="P163" s="133"/>
      <c r="Q163" s="141"/>
      <c r="R163" s="61"/>
    </row>
    <row r="164" spans="1:18" x14ac:dyDescent="0.2">
      <c r="A164" s="132">
        <f>IF(G164="","",COUNTA($G$3:G165))</f>
        <v>52</v>
      </c>
      <c r="B164" s="164">
        <v>45043</v>
      </c>
      <c r="C164" s="149" t="s">
        <v>54</v>
      </c>
      <c r="D164" s="149" t="s">
        <v>77</v>
      </c>
      <c r="E164" s="132">
        <v>88625</v>
      </c>
      <c r="F164" s="132">
        <v>268624</v>
      </c>
      <c r="G164" s="152" t="s">
        <v>164</v>
      </c>
      <c r="H164" s="152" t="s">
        <v>164</v>
      </c>
      <c r="I164" s="152" t="s">
        <v>347</v>
      </c>
      <c r="J164" s="140" t="s">
        <v>348</v>
      </c>
      <c r="K164" s="152" t="s">
        <v>200</v>
      </c>
      <c r="L164" s="22" t="s">
        <v>62</v>
      </c>
      <c r="M164" s="19">
        <v>1</v>
      </c>
      <c r="N164" s="19">
        <f>IFERROR(VLOOKUP(L164,Data!K:M,3,0),"0")</f>
        <v>500</v>
      </c>
      <c r="O164" s="19">
        <f t="shared" si="4"/>
        <v>500</v>
      </c>
      <c r="P164" s="132">
        <f>SUM(O164:O165)</f>
        <v>500</v>
      </c>
      <c r="Q164" s="140"/>
      <c r="R164" s="60" t="s">
        <v>2749</v>
      </c>
    </row>
    <row r="165" spans="1:18" x14ac:dyDescent="0.2">
      <c r="A165" s="133"/>
      <c r="B165" s="150"/>
      <c r="C165" s="151"/>
      <c r="D165" s="151"/>
      <c r="E165" s="133"/>
      <c r="F165" s="133"/>
      <c r="G165" s="153"/>
      <c r="H165" s="153"/>
      <c r="I165" s="153"/>
      <c r="J165" s="141"/>
      <c r="K165" s="153"/>
      <c r="L165" s="22"/>
      <c r="M165" s="19"/>
      <c r="N165" s="19" t="str">
        <f>IFERROR(VLOOKUP(L165,Data!K:M,3,0),"0")</f>
        <v>0</v>
      </c>
      <c r="O165" s="19">
        <f t="shared" si="4"/>
        <v>0</v>
      </c>
      <c r="P165" s="133"/>
      <c r="Q165" s="141"/>
      <c r="R165" s="61"/>
    </row>
    <row r="166" spans="1:18" x14ac:dyDescent="0.2">
      <c r="A166" s="132">
        <f>IF(G166="","",COUNTA($G$3:G168))</f>
        <v>53</v>
      </c>
      <c r="B166" s="164">
        <v>45043</v>
      </c>
      <c r="C166" s="149" t="s">
        <v>54</v>
      </c>
      <c r="D166" s="149" t="s">
        <v>77</v>
      </c>
      <c r="E166" s="132">
        <v>209246</v>
      </c>
      <c r="F166" s="132">
        <v>523377</v>
      </c>
      <c r="G166" s="152" t="s">
        <v>349</v>
      </c>
      <c r="H166" s="152" t="s">
        <v>349</v>
      </c>
      <c r="I166" s="152" t="s">
        <v>350</v>
      </c>
      <c r="J166" s="140" t="s">
        <v>351</v>
      </c>
      <c r="K166" s="152" t="s">
        <v>200</v>
      </c>
      <c r="L166" s="22" t="s">
        <v>149</v>
      </c>
      <c r="M166" s="19">
        <v>1</v>
      </c>
      <c r="N166" s="19">
        <f>IFERROR(VLOOKUP(L166,Data!K:M,3,0),"0")</f>
        <v>350</v>
      </c>
      <c r="O166" s="19">
        <f t="shared" si="4"/>
        <v>350</v>
      </c>
      <c r="P166" s="132">
        <f>SUM(O166:O168)</f>
        <v>850</v>
      </c>
      <c r="Q166" s="140"/>
      <c r="R166" s="60" t="s">
        <v>2964</v>
      </c>
    </row>
    <row r="167" spans="1:18" x14ac:dyDescent="0.2">
      <c r="A167" s="133"/>
      <c r="B167" s="150"/>
      <c r="C167" s="151"/>
      <c r="D167" s="151"/>
      <c r="E167" s="133"/>
      <c r="F167" s="133"/>
      <c r="G167" s="153"/>
      <c r="H167" s="153"/>
      <c r="I167" s="153"/>
      <c r="J167" s="141"/>
      <c r="K167" s="153"/>
      <c r="L167" s="22"/>
      <c r="M167" s="19"/>
      <c r="N167" s="19"/>
      <c r="O167" s="19"/>
      <c r="P167" s="133"/>
      <c r="Q167" s="141"/>
      <c r="R167" s="61"/>
    </row>
    <row r="168" spans="1:18" x14ac:dyDescent="0.2">
      <c r="A168" s="133"/>
      <c r="B168" s="150"/>
      <c r="C168" s="151"/>
      <c r="D168" s="151"/>
      <c r="E168" s="133"/>
      <c r="F168" s="133"/>
      <c r="G168" s="153"/>
      <c r="H168" s="153"/>
      <c r="I168" s="153"/>
      <c r="J168" s="141"/>
      <c r="K168" s="153"/>
      <c r="L168" s="22" t="s">
        <v>62</v>
      </c>
      <c r="M168" s="19">
        <v>1</v>
      </c>
      <c r="N168" s="19">
        <f>IFERROR(VLOOKUP(L168,Data!K:M,3,0),"0")</f>
        <v>500</v>
      </c>
      <c r="O168" s="19">
        <f t="shared" si="4"/>
        <v>500</v>
      </c>
      <c r="P168" s="133"/>
      <c r="Q168" s="141"/>
      <c r="R168" s="61"/>
    </row>
    <row r="169" spans="1:18" x14ac:dyDescent="0.2">
      <c r="A169" s="132">
        <f>IF(G169="","",COUNTA($G$3:G170))</f>
        <v>54</v>
      </c>
      <c r="B169" s="164">
        <v>45043</v>
      </c>
      <c r="C169" s="149" t="s">
        <v>188</v>
      </c>
      <c r="D169" s="149" t="s">
        <v>163</v>
      </c>
      <c r="E169" s="132">
        <v>208646</v>
      </c>
      <c r="F169" s="132">
        <v>514915</v>
      </c>
      <c r="G169" s="152" t="s">
        <v>352</v>
      </c>
      <c r="H169" s="152" t="s">
        <v>352</v>
      </c>
      <c r="I169" s="152" t="s">
        <v>353</v>
      </c>
      <c r="J169" s="140" t="s">
        <v>354</v>
      </c>
      <c r="K169" s="152" t="s">
        <v>200</v>
      </c>
      <c r="L169" s="22" t="s">
        <v>62</v>
      </c>
      <c r="M169" s="19">
        <v>1</v>
      </c>
      <c r="N169" s="19">
        <f>IFERROR(VLOOKUP(L169,Data!K:M,3,0),"0")</f>
        <v>500</v>
      </c>
      <c r="O169" s="19">
        <f t="shared" si="4"/>
        <v>500</v>
      </c>
      <c r="P169" s="132">
        <f>SUM(O169:O170)</f>
        <v>500</v>
      </c>
      <c r="Q169" s="140"/>
      <c r="R169" s="60" t="s">
        <v>2727</v>
      </c>
    </row>
    <row r="170" spans="1:18" x14ac:dyDescent="0.2">
      <c r="A170" s="136"/>
      <c r="B170" s="150"/>
      <c r="C170" s="151"/>
      <c r="D170" s="151"/>
      <c r="E170" s="133"/>
      <c r="F170" s="133"/>
      <c r="G170" s="153"/>
      <c r="H170" s="153"/>
      <c r="I170" s="153"/>
      <c r="J170" s="141"/>
      <c r="K170" s="153"/>
      <c r="L170" s="22"/>
      <c r="M170" s="19"/>
      <c r="N170" s="19" t="str">
        <f>IFERROR(VLOOKUP(L170,Data!K:M,3,0),"0")</f>
        <v>0</v>
      </c>
      <c r="O170" s="19">
        <f t="shared" si="4"/>
        <v>0</v>
      </c>
      <c r="P170" s="133"/>
      <c r="Q170" s="141"/>
      <c r="R170" s="61"/>
    </row>
    <row r="171" spans="1:18" s="43" customFormat="1" ht="18" customHeight="1" x14ac:dyDescent="0.25">
      <c r="A171" s="116" t="s">
        <v>3193</v>
      </c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8"/>
      <c r="P171" s="119">
        <f>SUM(P91:P170)</f>
        <v>30700</v>
      </c>
      <c r="Q171" s="120"/>
      <c r="R171" s="121"/>
    </row>
    <row r="172" spans="1:18" s="47" customFormat="1" ht="18" customHeight="1" x14ac:dyDescent="0.25">
      <c r="A172" s="122" t="s">
        <v>3194</v>
      </c>
      <c r="B172" s="122"/>
      <c r="C172" s="44" t="e">
        <f ca="1">[3]!NumberToWordEN(P171)</f>
        <v>#NAME?</v>
      </c>
      <c r="D172" s="44"/>
      <c r="E172" s="45"/>
      <c r="F172" s="45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6"/>
      <c r="R172" s="62"/>
    </row>
    <row r="173" spans="1:18" s="47" customFormat="1" ht="18" customHeight="1" x14ac:dyDescent="0.25">
      <c r="A173" s="48"/>
      <c r="B173" s="49"/>
      <c r="C173" s="50"/>
      <c r="D173" s="48"/>
      <c r="E173" s="48"/>
      <c r="F173" s="48"/>
      <c r="G173" s="48"/>
      <c r="H173" s="48"/>
      <c r="I173" s="48"/>
      <c r="J173" s="50"/>
      <c r="K173" s="48"/>
      <c r="M173" s="51"/>
      <c r="P173" s="48"/>
      <c r="Q173" s="52"/>
      <c r="R173" s="62"/>
    </row>
    <row r="174" spans="1:18" s="47" customFormat="1" ht="18" customHeight="1" x14ac:dyDescent="0.25">
      <c r="A174" s="48"/>
      <c r="B174" s="49"/>
      <c r="C174" s="50"/>
      <c r="D174" s="48"/>
      <c r="E174" s="48"/>
      <c r="F174" s="48"/>
      <c r="G174" s="48"/>
      <c r="H174" s="48"/>
      <c r="I174" s="48"/>
      <c r="J174" s="50"/>
      <c r="K174" s="48"/>
      <c r="M174" s="51"/>
      <c r="P174" s="48"/>
      <c r="Q174" s="52"/>
      <c r="R174" s="62"/>
    </row>
    <row r="175" spans="1:18" s="57" customFormat="1" ht="18" customHeight="1" x14ac:dyDescent="0.25">
      <c r="A175" s="53"/>
      <c r="B175" s="53"/>
      <c r="C175" s="54"/>
      <c r="D175" s="54"/>
      <c r="E175" s="53"/>
      <c r="F175" s="53"/>
      <c r="G175" s="53"/>
      <c r="H175" s="53"/>
      <c r="I175" s="53"/>
      <c r="J175" s="54"/>
      <c r="K175" s="54"/>
      <c r="L175" s="54"/>
      <c r="M175" s="55"/>
      <c r="N175" s="55"/>
      <c r="O175" s="55"/>
      <c r="P175" s="55"/>
      <c r="Q175" s="56"/>
      <c r="R175" s="63"/>
    </row>
    <row r="176" spans="1:18" s="57" customFormat="1" ht="18" customHeight="1" x14ac:dyDescent="0.25">
      <c r="A176" s="53"/>
      <c r="B176" s="53"/>
      <c r="C176" s="54"/>
      <c r="D176" s="54"/>
      <c r="E176" s="53"/>
      <c r="F176" s="53"/>
      <c r="G176" s="53"/>
      <c r="H176" s="53"/>
      <c r="I176" s="53"/>
      <c r="J176" s="54"/>
      <c r="K176" s="54"/>
      <c r="L176" s="54"/>
      <c r="M176" s="55"/>
      <c r="N176" s="55"/>
      <c r="O176" s="55"/>
      <c r="P176" s="123" t="s">
        <v>3195</v>
      </c>
      <c r="Q176" s="123"/>
      <c r="R176" s="63"/>
    </row>
    <row r="177" spans="1:18" s="41" customFormat="1" ht="24" customHeight="1" x14ac:dyDescent="0.25">
      <c r="A177" s="124" t="s">
        <v>3199</v>
      </c>
      <c r="B177" s="125"/>
      <c r="C177" s="124" t="s">
        <v>21</v>
      </c>
      <c r="D177" s="126"/>
      <c r="E177" s="125"/>
      <c r="F177" s="124" t="s">
        <v>3192</v>
      </c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25"/>
    </row>
    <row r="178" spans="1:18" s="40" customFormat="1" ht="41.25" customHeight="1" x14ac:dyDescent="0.3">
      <c r="A178" s="34" t="s">
        <v>3197</v>
      </c>
      <c r="B178" s="35" t="s">
        <v>81</v>
      </c>
      <c r="C178" s="35" t="s">
        <v>10</v>
      </c>
      <c r="D178" s="36" t="s">
        <v>11</v>
      </c>
      <c r="E178" s="34" t="s">
        <v>12</v>
      </c>
      <c r="F178" s="34" t="s">
        <v>0</v>
      </c>
      <c r="G178" s="34"/>
      <c r="H178" s="34" t="s">
        <v>1</v>
      </c>
      <c r="I178" s="37"/>
      <c r="J178" s="35" t="s">
        <v>13</v>
      </c>
      <c r="K178" s="38" t="s">
        <v>148</v>
      </c>
      <c r="L178" s="37" t="s">
        <v>82</v>
      </c>
      <c r="M178" s="34" t="s">
        <v>14</v>
      </c>
      <c r="N178" s="34" t="s">
        <v>2</v>
      </c>
      <c r="O178" s="34" t="s">
        <v>83</v>
      </c>
      <c r="P178" s="34" t="s">
        <v>3198</v>
      </c>
      <c r="Q178" s="39" t="s">
        <v>84</v>
      </c>
      <c r="R178" s="59" t="s">
        <v>5</v>
      </c>
    </row>
    <row r="179" spans="1:18" x14ac:dyDescent="0.2">
      <c r="A179" s="132">
        <f>IF(G179="","",COUNTA($G$3:G180))</f>
        <v>55</v>
      </c>
      <c r="B179" s="164">
        <v>45043</v>
      </c>
      <c r="C179" s="149" t="s">
        <v>160</v>
      </c>
      <c r="D179" s="149" t="s">
        <v>163</v>
      </c>
      <c r="E179" s="132">
        <v>9824</v>
      </c>
      <c r="F179" s="132">
        <v>379695</v>
      </c>
      <c r="G179" s="152" t="s">
        <v>355</v>
      </c>
      <c r="H179" s="152" t="s">
        <v>355</v>
      </c>
      <c r="I179" s="152" t="s">
        <v>356</v>
      </c>
      <c r="J179" s="140" t="s">
        <v>357</v>
      </c>
      <c r="K179" s="152" t="s">
        <v>241</v>
      </c>
      <c r="L179" s="22" t="s">
        <v>149</v>
      </c>
      <c r="M179" s="19">
        <v>1</v>
      </c>
      <c r="N179" s="19">
        <f>IFERROR(VLOOKUP(L179,Data!K:M,3,0),"0")</f>
        <v>350</v>
      </c>
      <c r="O179" s="19">
        <f>PRODUCT(M179:N179)</f>
        <v>350</v>
      </c>
      <c r="P179" s="132">
        <f>SUM(O179:O180)</f>
        <v>850</v>
      </c>
      <c r="Q179" s="140"/>
      <c r="R179" s="60"/>
    </row>
    <row r="180" spans="1:18" x14ac:dyDescent="0.2">
      <c r="A180" s="133"/>
      <c r="B180" s="150"/>
      <c r="C180" s="151"/>
      <c r="D180" s="151"/>
      <c r="E180" s="133"/>
      <c r="F180" s="133"/>
      <c r="G180" s="153"/>
      <c r="H180" s="153"/>
      <c r="I180" s="153"/>
      <c r="J180" s="141"/>
      <c r="K180" s="153"/>
      <c r="L180" s="22" t="s">
        <v>62</v>
      </c>
      <c r="M180" s="19">
        <v>1</v>
      </c>
      <c r="N180" s="19">
        <f>IFERROR(VLOOKUP(L180,Data!K:M,3,0),"0")</f>
        <v>500</v>
      </c>
      <c r="O180" s="19">
        <f>PRODUCT(M180:N180)</f>
        <v>500</v>
      </c>
      <c r="P180" s="133"/>
      <c r="Q180" s="141"/>
      <c r="R180" s="61"/>
    </row>
    <row r="181" spans="1:18" x14ac:dyDescent="0.2">
      <c r="A181" s="132">
        <f>IF(G181="","",COUNTA($G$3:G182))</f>
        <v>56</v>
      </c>
      <c r="B181" s="164">
        <v>45043</v>
      </c>
      <c r="C181" s="149" t="s">
        <v>188</v>
      </c>
      <c r="D181" s="149" t="s">
        <v>161</v>
      </c>
      <c r="E181" s="132">
        <v>63101</v>
      </c>
      <c r="F181" s="132">
        <v>447952</v>
      </c>
      <c r="G181" s="152" t="s">
        <v>358</v>
      </c>
      <c r="H181" s="152" t="s">
        <v>358</v>
      </c>
      <c r="I181" s="152" t="s">
        <v>359</v>
      </c>
      <c r="J181" s="140" t="s">
        <v>360</v>
      </c>
      <c r="K181" s="152" t="s">
        <v>361</v>
      </c>
      <c r="L181" s="22" t="s">
        <v>62</v>
      </c>
      <c r="M181" s="19">
        <v>1</v>
      </c>
      <c r="N181" s="19">
        <f>IFERROR(VLOOKUP(L181,Data!K:M,3,0),"0")</f>
        <v>500</v>
      </c>
      <c r="O181" s="19">
        <f>PRODUCT(M181:N181)</f>
        <v>500</v>
      </c>
      <c r="P181" s="132">
        <f>SUM(O181:O182)</f>
        <v>500</v>
      </c>
      <c r="Q181" s="140"/>
      <c r="R181" s="60" t="s">
        <v>2743</v>
      </c>
    </row>
    <row r="182" spans="1:18" x14ac:dyDescent="0.2">
      <c r="A182" s="133"/>
      <c r="B182" s="150"/>
      <c r="C182" s="151"/>
      <c r="D182" s="151"/>
      <c r="E182" s="133"/>
      <c r="F182" s="133"/>
      <c r="G182" s="153"/>
      <c r="H182" s="153"/>
      <c r="I182" s="153"/>
      <c r="J182" s="141"/>
      <c r="K182" s="153"/>
      <c r="L182" s="22"/>
      <c r="M182" s="19"/>
      <c r="N182" s="19" t="str">
        <f>IFERROR(VLOOKUP(L182,Data!K:M,3,0),"0")</f>
        <v>0</v>
      </c>
      <c r="O182" s="19">
        <f>PRODUCT(M182:N182)</f>
        <v>0</v>
      </c>
      <c r="P182" s="133"/>
      <c r="Q182" s="141"/>
      <c r="R182" s="61"/>
    </row>
    <row r="183" spans="1:18" x14ac:dyDescent="0.2">
      <c r="A183" s="132">
        <f>IF(G183="","",COUNTA($G$3:G184))</f>
        <v>57</v>
      </c>
      <c r="B183" s="164">
        <v>45043</v>
      </c>
      <c r="C183" s="149" t="s">
        <v>160</v>
      </c>
      <c r="D183" s="149" t="s">
        <v>202</v>
      </c>
      <c r="E183" s="132">
        <v>17824</v>
      </c>
      <c r="F183" s="132">
        <v>368327</v>
      </c>
      <c r="G183" s="152" t="s">
        <v>362</v>
      </c>
      <c r="H183" s="152" t="s">
        <v>362</v>
      </c>
      <c r="I183" s="152" t="s">
        <v>185</v>
      </c>
      <c r="J183" s="140" t="s">
        <v>363</v>
      </c>
      <c r="K183" s="152" t="s">
        <v>173</v>
      </c>
      <c r="L183" s="22" t="s">
        <v>62</v>
      </c>
      <c r="M183" s="19">
        <v>1</v>
      </c>
      <c r="N183" s="19">
        <f>IFERROR(VLOOKUP(L183,Data!K:M,3,0),"0")</f>
        <v>500</v>
      </c>
      <c r="O183" s="19">
        <f t="shared" si="4"/>
        <v>500</v>
      </c>
      <c r="P183" s="132">
        <f>SUM(O183:O184)</f>
        <v>500</v>
      </c>
      <c r="Q183" s="140"/>
      <c r="R183" s="60" t="s">
        <v>2734</v>
      </c>
    </row>
    <row r="184" spans="1:18" x14ac:dyDescent="0.2">
      <c r="A184" s="133"/>
      <c r="B184" s="150"/>
      <c r="C184" s="151"/>
      <c r="D184" s="151"/>
      <c r="E184" s="133"/>
      <c r="F184" s="133"/>
      <c r="G184" s="153"/>
      <c r="H184" s="153"/>
      <c r="I184" s="153"/>
      <c r="J184" s="141"/>
      <c r="K184" s="153"/>
      <c r="L184" s="22"/>
      <c r="M184" s="19"/>
      <c r="N184" s="19" t="str">
        <f>IFERROR(VLOOKUP(L184,Data!K:M,3,0),"0")</f>
        <v>0</v>
      </c>
      <c r="O184" s="19">
        <f t="shared" si="4"/>
        <v>0</v>
      </c>
      <c r="P184" s="133"/>
      <c r="Q184" s="141"/>
      <c r="R184" s="61"/>
    </row>
    <row r="185" spans="1:18" x14ac:dyDescent="0.2">
      <c r="A185" s="132">
        <f>IF(G185="","",COUNTA($G$3:G186))</f>
        <v>58</v>
      </c>
      <c r="B185" s="164">
        <v>45043</v>
      </c>
      <c r="C185" s="149" t="s">
        <v>51</v>
      </c>
      <c r="D185" s="149" t="s">
        <v>77</v>
      </c>
      <c r="E185" s="132">
        <v>40921</v>
      </c>
      <c r="F185" s="132">
        <v>440913</v>
      </c>
      <c r="G185" s="152" t="s">
        <v>364</v>
      </c>
      <c r="H185" s="152" t="s">
        <v>364</v>
      </c>
      <c r="I185" s="152" t="s">
        <v>365</v>
      </c>
      <c r="J185" s="140" t="s">
        <v>366</v>
      </c>
      <c r="K185" s="152" t="s">
        <v>298</v>
      </c>
      <c r="L185" s="22" t="s">
        <v>149</v>
      </c>
      <c r="M185" s="19">
        <v>1</v>
      </c>
      <c r="N185" s="19">
        <f>IFERROR(VLOOKUP(L185,Data!K:M,3,0),"0")</f>
        <v>350</v>
      </c>
      <c r="O185" s="19">
        <f t="shared" si="4"/>
        <v>350</v>
      </c>
      <c r="P185" s="132">
        <f>SUM(O185:O187)</f>
        <v>870</v>
      </c>
      <c r="Q185" s="140"/>
      <c r="R185" s="60"/>
    </row>
    <row r="186" spans="1:18" x14ac:dyDescent="0.2">
      <c r="A186" s="133"/>
      <c r="B186" s="150"/>
      <c r="C186" s="151"/>
      <c r="D186" s="151"/>
      <c r="E186" s="133"/>
      <c r="F186" s="133"/>
      <c r="G186" s="153"/>
      <c r="H186" s="153"/>
      <c r="I186" s="153"/>
      <c r="J186" s="141"/>
      <c r="K186" s="153"/>
      <c r="L186" s="22" t="s">
        <v>2699</v>
      </c>
      <c r="M186" s="19">
        <v>2</v>
      </c>
      <c r="N186" s="19">
        <f>IFERROR(VLOOKUP(L186,Data!K:M,3,0),"0")</f>
        <v>10</v>
      </c>
      <c r="O186" s="19">
        <f t="shared" si="4"/>
        <v>20</v>
      </c>
      <c r="P186" s="133"/>
      <c r="Q186" s="141"/>
      <c r="R186" s="61"/>
    </row>
    <row r="187" spans="1:18" x14ac:dyDescent="0.2">
      <c r="A187" s="133"/>
      <c r="B187" s="150"/>
      <c r="C187" s="151"/>
      <c r="D187" s="151"/>
      <c r="E187" s="133"/>
      <c r="F187" s="133"/>
      <c r="G187" s="153"/>
      <c r="H187" s="153"/>
      <c r="I187" s="153"/>
      <c r="J187" s="141"/>
      <c r="K187" s="153"/>
      <c r="L187" s="22" t="s">
        <v>62</v>
      </c>
      <c r="M187" s="19">
        <v>1</v>
      </c>
      <c r="N187" s="19">
        <f>IFERROR(VLOOKUP(L187,Data!K:M,3,0),"0")</f>
        <v>500</v>
      </c>
      <c r="O187" s="19">
        <f t="shared" si="4"/>
        <v>500</v>
      </c>
      <c r="P187" s="133"/>
      <c r="Q187" s="141"/>
      <c r="R187" s="61"/>
    </row>
    <row r="188" spans="1:18" x14ac:dyDescent="0.2">
      <c r="A188" s="132">
        <f>IF(G188="","",COUNTA($G$3:G189))</f>
        <v>59</v>
      </c>
      <c r="B188" s="164">
        <v>45043</v>
      </c>
      <c r="C188" s="149" t="s">
        <v>160</v>
      </c>
      <c r="D188" s="149" t="s">
        <v>163</v>
      </c>
      <c r="E188" s="132">
        <v>210290</v>
      </c>
      <c r="F188" s="132">
        <v>527851</v>
      </c>
      <c r="G188" s="152" t="s">
        <v>367</v>
      </c>
      <c r="H188" s="152" t="s">
        <v>367</v>
      </c>
      <c r="I188" s="152" t="s">
        <v>177</v>
      </c>
      <c r="J188" s="140" t="s">
        <v>368</v>
      </c>
      <c r="K188" s="152" t="s">
        <v>320</v>
      </c>
      <c r="L188" s="22" t="s">
        <v>2915</v>
      </c>
      <c r="M188" s="19">
        <v>1</v>
      </c>
      <c r="N188" s="19">
        <f>IFERROR(VLOOKUP(L188,Data!K:M,3,0),"0")</f>
        <v>1000</v>
      </c>
      <c r="O188" s="19">
        <f t="shared" si="4"/>
        <v>1000</v>
      </c>
      <c r="P188" s="132">
        <f>SUM(O188:O192)</f>
        <v>2690</v>
      </c>
      <c r="Q188" s="140" t="s">
        <v>2718</v>
      </c>
      <c r="R188" s="60"/>
    </row>
    <row r="189" spans="1:18" x14ac:dyDescent="0.2">
      <c r="A189" s="133"/>
      <c r="B189" s="150"/>
      <c r="C189" s="151"/>
      <c r="D189" s="151"/>
      <c r="E189" s="133"/>
      <c r="F189" s="133"/>
      <c r="G189" s="153"/>
      <c r="H189" s="153"/>
      <c r="I189" s="153"/>
      <c r="J189" s="141"/>
      <c r="K189" s="153"/>
      <c r="L189" s="22" t="s">
        <v>138</v>
      </c>
      <c r="M189" s="19">
        <v>1</v>
      </c>
      <c r="N189" s="19">
        <f>IFERROR(VLOOKUP(L189,Data!K:M,3,0),"0")</f>
        <v>70</v>
      </c>
      <c r="O189" s="19">
        <f t="shared" si="4"/>
        <v>70</v>
      </c>
      <c r="P189" s="133"/>
      <c r="Q189" s="141"/>
      <c r="R189" s="61"/>
    </row>
    <row r="190" spans="1:18" x14ac:dyDescent="0.2">
      <c r="A190" s="133"/>
      <c r="B190" s="150"/>
      <c r="C190" s="151"/>
      <c r="D190" s="151"/>
      <c r="E190" s="133"/>
      <c r="F190" s="133"/>
      <c r="G190" s="153"/>
      <c r="H190" s="153"/>
      <c r="I190" s="153"/>
      <c r="J190" s="141"/>
      <c r="K190" s="153"/>
      <c r="L190" s="22" t="s">
        <v>2702</v>
      </c>
      <c r="M190" s="19">
        <v>1</v>
      </c>
      <c r="N190" s="19">
        <f>IFERROR(VLOOKUP(L190,Data!K:M,3,0),"0")</f>
        <v>200</v>
      </c>
      <c r="O190" s="19">
        <f t="shared" si="4"/>
        <v>200</v>
      </c>
      <c r="P190" s="133"/>
      <c r="Q190" s="141"/>
      <c r="R190" s="61"/>
    </row>
    <row r="191" spans="1:18" x14ac:dyDescent="0.2">
      <c r="A191" s="133"/>
      <c r="B191" s="150"/>
      <c r="C191" s="151"/>
      <c r="D191" s="151"/>
      <c r="E191" s="133"/>
      <c r="F191" s="133"/>
      <c r="G191" s="153"/>
      <c r="H191" s="153"/>
      <c r="I191" s="153"/>
      <c r="J191" s="141"/>
      <c r="K191" s="153"/>
      <c r="L191" s="22" t="s">
        <v>145</v>
      </c>
      <c r="M191" s="19">
        <v>1</v>
      </c>
      <c r="N191" s="19">
        <v>920</v>
      </c>
      <c r="O191" s="19">
        <f t="shared" si="4"/>
        <v>920</v>
      </c>
      <c r="P191" s="133"/>
      <c r="Q191" s="141"/>
      <c r="R191" s="61"/>
    </row>
    <row r="192" spans="1:18" x14ac:dyDescent="0.2">
      <c r="A192" s="136"/>
      <c r="B192" s="161"/>
      <c r="C192" s="162"/>
      <c r="D192" s="162"/>
      <c r="E192" s="136"/>
      <c r="F192" s="136"/>
      <c r="G192" s="154"/>
      <c r="H192" s="154"/>
      <c r="I192" s="154"/>
      <c r="J192" s="142"/>
      <c r="K192" s="154"/>
      <c r="L192" s="22" t="s">
        <v>62</v>
      </c>
      <c r="M192" s="19">
        <v>1</v>
      </c>
      <c r="N192" s="19">
        <f>IFERROR(VLOOKUP(L192,Data!K:M,3,0),"0")</f>
        <v>500</v>
      </c>
      <c r="O192" s="19">
        <f t="shared" si="4"/>
        <v>500</v>
      </c>
      <c r="P192" s="136"/>
      <c r="Q192" s="142"/>
      <c r="R192" s="64"/>
    </row>
    <row r="193" spans="1:18" x14ac:dyDescent="0.2">
      <c r="A193" s="132">
        <f>IF(G193="","",COUNTA($G$3:G194))</f>
        <v>60</v>
      </c>
      <c r="B193" s="164">
        <v>45043</v>
      </c>
      <c r="C193" s="149" t="s">
        <v>160</v>
      </c>
      <c r="D193" s="149" t="s">
        <v>163</v>
      </c>
      <c r="E193" s="132">
        <v>209746</v>
      </c>
      <c r="F193" s="132">
        <v>195081</v>
      </c>
      <c r="G193" s="152" t="s">
        <v>164</v>
      </c>
      <c r="H193" s="152" t="s">
        <v>164</v>
      </c>
      <c r="I193" s="152" t="s">
        <v>236</v>
      </c>
      <c r="J193" s="140" t="s">
        <v>369</v>
      </c>
      <c r="K193" s="152" t="s">
        <v>237</v>
      </c>
      <c r="L193" s="22" t="s">
        <v>149</v>
      </c>
      <c r="M193" s="19">
        <v>1</v>
      </c>
      <c r="N193" s="19">
        <f>IFERROR(VLOOKUP(L193,Data!K:M,3,0),"0")</f>
        <v>350</v>
      </c>
      <c r="O193" s="19">
        <f t="shared" si="4"/>
        <v>350</v>
      </c>
      <c r="P193" s="132">
        <f>SUM(O193:O194)</f>
        <v>850</v>
      </c>
      <c r="Q193" s="140"/>
      <c r="R193" s="60" t="s">
        <v>2727</v>
      </c>
    </row>
    <row r="194" spans="1:18" x14ac:dyDescent="0.2">
      <c r="A194" s="133"/>
      <c r="B194" s="150"/>
      <c r="C194" s="151"/>
      <c r="D194" s="151"/>
      <c r="E194" s="133"/>
      <c r="F194" s="133"/>
      <c r="G194" s="153"/>
      <c r="H194" s="153"/>
      <c r="I194" s="153"/>
      <c r="J194" s="141"/>
      <c r="K194" s="153"/>
      <c r="L194" s="22" t="s">
        <v>62</v>
      </c>
      <c r="M194" s="19">
        <v>1</v>
      </c>
      <c r="N194" s="19">
        <f>IFERROR(VLOOKUP(L194,Data!K:M,3,0),"0")</f>
        <v>500</v>
      </c>
      <c r="O194" s="19">
        <f t="shared" si="4"/>
        <v>500</v>
      </c>
      <c r="P194" s="133"/>
      <c r="Q194" s="141"/>
      <c r="R194" s="61"/>
    </row>
    <row r="195" spans="1:18" x14ac:dyDescent="0.2">
      <c r="A195" s="132">
        <f>IF(G195="","",COUNTA($G$3:G196))</f>
        <v>61</v>
      </c>
      <c r="B195" s="164">
        <v>45043</v>
      </c>
      <c r="C195" s="149" t="s">
        <v>54</v>
      </c>
      <c r="D195" s="149" t="s">
        <v>77</v>
      </c>
      <c r="E195" s="132">
        <v>37817</v>
      </c>
      <c r="F195" s="132">
        <v>142210</v>
      </c>
      <c r="G195" s="152" t="s">
        <v>370</v>
      </c>
      <c r="H195" s="152" t="s">
        <v>370</v>
      </c>
      <c r="I195" s="152" t="s">
        <v>371</v>
      </c>
      <c r="J195" s="140" t="s">
        <v>372</v>
      </c>
      <c r="K195" s="152" t="s">
        <v>373</v>
      </c>
      <c r="L195" s="22" t="s">
        <v>2915</v>
      </c>
      <c r="M195" s="19">
        <v>1</v>
      </c>
      <c r="N195" s="19">
        <f>IFERROR(VLOOKUP(L195,Data!K:M,3,0),"0")</f>
        <v>1000</v>
      </c>
      <c r="O195" s="19">
        <f t="shared" si="4"/>
        <v>1000</v>
      </c>
      <c r="P195" s="132">
        <f>SUM(O195:O201)</f>
        <v>4510</v>
      </c>
      <c r="Q195" s="140" t="s">
        <v>2750</v>
      </c>
      <c r="R195" s="60"/>
    </row>
    <row r="196" spans="1:18" x14ac:dyDescent="0.2">
      <c r="A196" s="133"/>
      <c r="B196" s="150"/>
      <c r="C196" s="151"/>
      <c r="D196" s="151"/>
      <c r="E196" s="133"/>
      <c r="F196" s="133"/>
      <c r="G196" s="153"/>
      <c r="H196" s="153"/>
      <c r="I196" s="153"/>
      <c r="J196" s="141"/>
      <c r="K196" s="153"/>
      <c r="L196" s="22" t="s">
        <v>138</v>
      </c>
      <c r="M196" s="19">
        <v>1</v>
      </c>
      <c r="N196" s="19">
        <f>IFERROR(VLOOKUP(L196,Data!K:M,3,0),"0")</f>
        <v>70</v>
      </c>
      <c r="O196" s="19">
        <f t="shared" si="4"/>
        <v>70</v>
      </c>
      <c r="P196" s="133"/>
      <c r="Q196" s="141"/>
      <c r="R196" s="61"/>
    </row>
    <row r="197" spans="1:18" x14ac:dyDescent="0.2">
      <c r="A197" s="133"/>
      <c r="B197" s="150"/>
      <c r="C197" s="151"/>
      <c r="D197" s="151"/>
      <c r="E197" s="133"/>
      <c r="F197" s="133"/>
      <c r="G197" s="153"/>
      <c r="H197" s="153"/>
      <c r="I197" s="153"/>
      <c r="J197" s="141"/>
      <c r="K197" s="153"/>
      <c r="L197" s="22" t="s">
        <v>2702</v>
      </c>
      <c r="M197" s="19">
        <v>1</v>
      </c>
      <c r="N197" s="19">
        <f>IFERROR(VLOOKUP(L197,Data!K:M,3,0),"0")</f>
        <v>200</v>
      </c>
      <c r="O197" s="19">
        <f t="shared" si="4"/>
        <v>200</v>
      </c>
      <c r="P197" s="133"/>
      <c r="Q197" s="141"/>
      <c r="R197" s="61"/>
    </row>
    <row r="198" spans="1:18" x14ac:dyDescent="0.2">
      <c r="A198" s="133"/>
      <c r="B198" s="150"/>
      <c r="C198" s="151"/>
      <c r="D198" s="151"/>
      <c r="E198" s="133"/>
      <c r="F198" s="133"/>
      <c r="G198" s="153"/>
      <c r="H198" s="153"/>
      <c r="I198" s="153"/>
      <c r="J198" s="141"/>
      <c r="K198" s="153"/>
      <c r="L198" s="22" t="s">
        <v>113</v>
      </c>
      <c r="M198" s="19">
        <v>1</v>
      </c>
      <c r="N198" s="19">
        <f>IFERROR(VLOOKUP(L198,Data!K:M,3,0),"0")</f>
        <v>800</v>
      </c>
      <c r="O198" s="19">
        <f t="shared" si="4"/>
        <v>800</v>
      </c>
      <c r="P198" s="133"/>
      <c r="Q198" s="141"/>
      <c r="R198" s="61"/>
    </row>
    <row r="199" spans="1:18" x14ac:dyDescent="0.2">
      <c r="A199" s="133"/>
      <c r="B199" s="150"/>
      <c r="C199" s="151"/>
      <c r="D199" s="151"/>
      <c r="E199" s="133"/>
      <c r="F199" s="133"/>
      <c r="G199" s="153"/>
      <c r="H199" s="153"/>
      <c r="I199" s="153"/>
      <c r="J199" s="141"/>
      <c r="K199" s="153"/>
      <c r="L199" s="22" t="s">
        <v>135</v>
      </c>
      <c r="M199" s="19">
        <v>4</v>
      </c>
      <c r="N199" s="19">
        <f>IFERROR(VLOOKUP(L199,Data!K:M,3,0),"0")</f>
        <v>140</v>
      </c>
      <c r="O199" s="19">
        <f t="shared" si="4"/>
        <v>560</v>
      </c>
      <c r="P199" s="133"/>
      <c r="Q199" s="141"/>
      <c r="R199" s="61" t="s">
        <v>2751</v>
      </c>
    </row>
    <row r="200" spans="1:18" x14ac:dyDescent="0.2">
      <c r="A200" s="133"/>
      <c r="B200" s="150"/>
      <c r="C200" s="151"/>
      <c r="D200" s="151"/>
      <c r="E200" s="133"/>
      <c r="F200" s="133"/>
      <c r="G200" s="153"/>
      <c r="H200" s="153"/>
      <c r="I200" s="153"/>
      <c r="J200" s="141"/>
      <c r="K200" s="153"/>
      <c r="L200" s="22" t="s">
        <v>145</v>
      </c>
      <c r="M200" s="19">
        <v>1</v>
      </c>
      <c r="N200" s="19">
        <v>1380</v>
      </c>
      <c r="O200" s="19">
        <f t="shared" si="4"/>
        <v>1380</v>
      </c>
      <c r="P200" s="133"/>
      <c r="Q200" s="141"/>
      <c r="R200" s="61"/>
    </row>
    <row r="201" spans="1:18" x14ac:dyDescent="0.2">
      <c r="A201" s="136"/>
      <c r="B201" s="161"/>
      <c r="C201" s="162"/>
      <c r="D201" s="162"/>
      <c r="E201" s="136"/>
      <c r="F201" s="136"/>
      <c r="G201" s="154"/>
      <c r="H201" s="154"/>
      <c r="I201" s="154"/>
      <c r="J201" s="142"/>
      <c r="K201" s="154"/>
      <c r="L201" s="22" t="s">
        <v>62</v>
      </c>
      <c r="M201" s="19">
        <v>1</v>
      </c>
      <c r="N201" s="19">
        <f>IFERROR(VLOOKUP(L201,Data!K:M,3,0),"0")</f>
        <v>500</v>
      </c>
      <c r="O201" s="19">
        <f t="shared" si="4"/>
        <v>500</v>
      </c>
      <c r="P201" s="136"/>
      <c r="Q201" s="142"/>
      <c r="R201" s="64"/>
    </row>
    <row r="202" spans="1:18" x14ac:dyDescent="0.2">
      <c r="A202" s="132">
        <f>IF(G202="","",COUNTA($G$3:G203))</f>
        <v>62</v>
      </c>
      <c r="B202" s="164">
        <v>45043</v>
      </c>
      <c r="C202" s="149" t="s">
        <v>188</v>
      </c>
      <c r="D202" s="149" t="s">
        <v>161</v>
      </c>
      <c r="E202" s="132">
        <v>42216</v>
      </c>
      <c r="F202" s="132">
        <v>324071</v>
      </c>
      <c r="G202" s="152" t="s">
        <v>374</v>
      </c>
      <c r="H202" s="152" t="s">
        <v>374</v>
      </c>
      <c r="I202" s="152" t="s">
        <v>375</v>
      </c>
      <c r="J202" s="140" t="s">
        <v>376</v>
      </c>
      <c r="K202" s="152" t="s">
        <v>162</v>
      </c>
      <c r="L202" s="22" t="s">
        <v>62</v>
      </c>
      <c r="M202" s="19">
        <v>1</v>
      </c>
      <c r="N202" s="19">
        <f>IFERROR(VLOOKUP(L202,Data!K:M,3,0),"0")</f>
        <v>500</v>
      </c>
      <c r="O202" s="19">
        <f t="shared" si="4"/>
        <v>500</v>
      </c>
      <c r="P202" s="132">
        <f>SUM(O202:O203)</f>
        <v>500</v>
      </c>
      <c r="Q202" s="140"/>
      <c r="R202" s="60" t="s">
        <v>2752</v>
      </c>
    </row>
    <row r="203" spans="1:18" x14ac:dyDescent="0.2">
      <c r="A203" s="133"/>
      <c r="B203" s="150"/>
      <c r="C203" s="151"/>
      <c r="D203" s="151"/>
      <c r="E203" s="133"/>
      <c r="F203" s="133"/>
      <c r="G203" s="153"/>
      <c r="H203" s="153"/>
      <c r="I203" s="153"/>
      <c r="J203" s="141"/>
      <c r="K203" s="153"/>
      <c r="L203" s="22"/>
      <c r="M203" s="19"/>
      <c r="N203" s="19" t="str">
        <f>IFERROR(VLOOKUP(L203,Data!K:M,3,0),"0")</f>
        <v>0</v>
      </c>
      <c r="O203" s="19">
        <f t="shared" si="4"/>
        <v>0</v>
      </c>
      <c r="P203" s="133"/>
      <c r="Q203" s="141"/>
      <c r="R203" s="65" t="s">
        <v>2933</v>
      </c>
    </row>
    <row r="204" spans="1:18" x14ac:dyDescent="0.2">
      <c r="A204" s="132">
        <f>IF(G204="","",COUNTA($G$3:G205))</f>
        <v>63</v>
      </c>
      <c r="B204" s="164">
        <v>45043</v>
      </c>
      <c r="C204" s="149" t="s">
        <v>165</v>
      </c>
      <c r="D204" s="149" t="s">
        <v>163</v>
      </c>
      <c r="E204" s="132">
        <v>47941</v>
      </c>
      <c r="F204" s="132">
        <v>447660</v>
      </c>
      <c r="G204" s="152" t="s">
        <v>377</v>
      </c>
      <c r="H204" s="152" t="s">
        <v>377</v>
      </c>
      <c r="I204" s="152" t="s">
        <v>378</v>
      </c>
      <c r="J204" s="140" t="s">
        <v>379</v>
      </c>
      <c r="K204" s="152" t="s">
        <v>271</v>
      </c>
      <c r="L204" s="22" t="s">
        <v>62</v>
      </c>
      <c r="M204" s="19">
        <v>1</v>
      </c>
      <c r="N204" s="19">
        <f>IFERROR(VLOOKUP(L204,Data!K:M,3,0),"0")</f>
        <v>500</v>
      </c>
      <c r="O204" s="19">
        <f t="shared" si="4"/>
        <v>500</v>
      </c>
      <c r="P204" s="132">
        <f>SUM(O204:O205)</f>
        <v>500</v>
      </c>
      <c r="Q204" s="140"/>
      <c r="R204" s="60" t="s">
        <v>2727</v>
      </c>
    </row>
    <row r="205" spans="1:18" x14ac:dyDescent="0.2">
      <c r="A205" s="133"/>
      <c r="B205" s="150"/>
      <c r="C205" s="151"/>
      <c r="D205" s="151"/>
      <c r="E205" s="133"/>
      <c r="F205" s="133"/>
      <c r="G205" s="153"/>
      <c r="H205" s="153"/>
      <c r="I205" s="153"/>
      <c r="J205" s="141"/>
      <c r="K205" s="153"/>
      <c r="L205" s="22"/>
      <c r="M205" s="19"/>
      <c r="N205" s="19" t="str">
        <f>IFERROR(VLOOKUP(L205,Data!K:M,3,0),"0")</f>
        <v>0</v>
      </c>
      <c r="O205" s="19">
        <f t="shared" si="4"/>
        <v>0</v>
      </c>
      <c r="P205" s="133"/>
      <c r="Q205" s="141"/>
      <c r="R205" s="61"/>
    </row>
    <row r="206" spans="1:18" x14ac:dyDescent="0.2">
      <c r="A206" s="132">
        <f>IF(G206="","",COUNTA($G$3:G207))</f>
        <v>64</v>
      </c>
      <c r="B206" s="164">
        <v>45043</v>
      </c>
      <c r="C206" s="149" t="s">
        <v>160</v>
      </c>
      <c r="D206" s="149" t="s">
        <v>163</v>
      </c>
      <c r="E206" s="132">
        <v>209984</v>
      </c>
      <c r="F206" s="132">
        <v>512052</v>
      </c>
      <c r="G206" s="152" t="s">
        <v>380</v>
      </c>
      <c r="H206" s="152" t="s">
        <v>380</v>
      </c>
      <c r="I206" s="152" t="s">
        <v>236</v>
      </c>
      <c r="J206" s="140" t="s">
        <v>381</v>
      </c>
      <c r="K206" s="152" t="s">
        <v>382</v>
      </c>
      <c r="L206" s="22" t="s">
        <v>149</v>
      </c>
      <c r="M206" s="19">
        <v>1</v>
      </c>
      <c r="N206" s="19">
        <f>IFERROR(VLOOKUP(L206,Data!K:M,3,0),"0")</f>
        <v>350</v>
      </c>
      <c r="O206" s="19">
        <f t="shared" si="4"/>
        <v>350</v>
      </c>
      <c r="P206" s="132">
        <f>SUM(O206:O207)</f>
        <v>850</v>
      </c>
      <c r="Q206" s="140"/>
      <c r="R206" s="60" t="s">
        <v>2743</v>
      </c>
    </row>
    <row r="207" spans="1:18" x14ac:dyDescent="0.2">
      <c r="A207" s="133"/>
      <c r="B207" s="150"/>
      <c r="C207" s="151"/>
      <c r="D207" s="151"/>
      <c r="E207" s="133"/>
      <c r="F207" s="133"/>
      <c r="G207" s="153"/>
      <c r="H207" s="153"/>
      <c r="I207" s="153"/>
      <c r="J207" s="141"/>
      <c r="K207" s="153"/>
      <c r="L207" s="22" t="s">
        <v>62</v>
      </c>
      <c r="M207" s="19">
        <v>1</v>
      </c>
      <c r="N207" s="19">
        <f>IFERROR(VLOOKUP(L207,Data!K:M,3,0),"0")</f>
        <v>500</v>
      </c>
      <c r="O207" s="19">
        <f t="shared" ref="O207:O280" si="5">PRODUCT(M207:N207)</f>
        <v>500</v>
      </c>
      <c r="P207" s="133"/>
      <c r="Q207" s="141"/>
      <c r="R207" s="61"/>
    </row>
    <row r="208" spans="1:18" x14ac:dyDescent="0.2">
      <c r="A208" s="132">
        <f>IF(G208="","",COUNTA($G$3:G209))</f>
        <v>65</v>
      </c>
      <c r="B208" s="164">
        <v>45043</v>
      </c>
      <c r="C208" s="149" t="s">
        <v>188</v>
      </c>
      <c r="D208" s="149" t="s">
        <v>163</v>
      </c>
      <c r="E208" s="132">
        <v>57430</v>
      </c>
      <c r="F208" s="132">
        <v>112231</v>
      </c>
      <c r="G208" s="152" t="s">
        <v>384</v>
      </c>
      <c r="H208" s="152" t="s">
        <v>384</v>
      </c>
      <c r="I208" s="152" t="s">
        <v>385</v>
      </c>
      <c r="J208" s="140" t="s">
        <v>386</v>
      </c>
      <c r="K208" s="152" t="s">
        <v>387</v>
      </c>
      <c r="L208" s="22" t="s">
        <v>99</v>
      </c>
      <c r="M208" s="19">
        <v>1</v>
      </c>
      <c r="N208" s="19">
        <f>IFERROR(VLOOKUP(L208,Data!K:M,3,0),"0")</f>
        <v>900</v>
      </c>
      <c r="O208" s="19">
        <f t="shared" si="5"/>
        <v>900</v>
      </c>
      <c r="P208" s="132">
        <f>SUM(O208:O209)</f>
        <v>1400</v>
      </c>
      <c r="Q208" s="140"/>
      <c r="R208" s="60" t="s">
        <v>2717</v>
      </c>
    </row>
    <row r="209" spans="1:18" x14ac:dyDescent="0.2">
      <c r="A209" s="133"/>
      <c r="B209" s="150"/>
      <c r="C209" s="151"/>
      <c r="D209" s="151"/>
      <c r="E209" s="133"/>
      <c r="F209" s="133"/>
      <c r="G209" s="153"/>
      <c r="H209" s="153"/>
      <c r="I209" s="153"/>
      <c r="J209" s="141"/>
      <c r="K209" s="153"/>
      <c r="L209" s="22" t="s">
        <v>62</v>
      </c>
      <c r="M209" s="19">
        <v>1</v>
      </c>
      <c r="N209" s="19">
        <f>IFERROR(VLOOKUP(L209,Data!K:M,3,0),"0")</f>
        <v>500</v>
      </c>
      <c r="O209" s="19">
        <f t="shared" si="5"/>
        <v>500</v>
      </c>
      <c r="P209" s="133"/>
      <c r="Q209" s="141"/>
      <c r="R209" s="61"/>
    </row>
    <row r="210" spans="1:18" x14ac:dyDescent="0.2">
      <c r="A210" s="132">
        <f>IF(G210="","",COUNTA($G$3:G211))</f>
        <v>66</v>
      </c>
      <c r="B210" s="164">
        <v>45043</v>
      </c>
      <c r="C210" s="149" t="s">
        <v>160</v>
      </c>
      <c r="D210" s="149" t="s">
        <v>202</v>
      </c>
      <c r="E210" s="132">
        <v>17283</v>
      </c>
      <c r="F210" s="132">
        <v>271027</v>
      </c>
      <c r="G210" s="152" t="s">
        <v>388</v>
      </c>
      <c r="H210" s="152" t="s">
        <v>388</v>
      </c>
      <c r="I210" s="152" t="s">
        <v>389</v>
      </c>
      <c r="J210" s="140" t="s">
        <v>390</v>
      </c>
      <c r="K210" s="152" t="s">
        <v>169</v>
      </c>
      <c r="L210" s="22" t="s">
        <v>2915</v>
      </c>
      <c r="M210" s="19">
        <v>1</v>
      </c>
      <c r="N210" s="19">
        <f>IFERROR(VLOOKUP(L210,Data!K:M,3,0),"0")</f>
        <v>1000</v>
      </c>
      <c r="O210" s="19">
        <f t="shared" si="5"/>
        <v>1000</v>
      </c>
      <c r="P210" s="132">
        <f>SUM(O210:O217)</f>
        <v>4195</v>
      </c>
      <c r="Q210" s="140" t="s">
        <v>1689</v>
      </c>
      <c r="R210" s="60" t="s">
        <v>2753</v>
      </c>
    </row>
    <row r="211" spans="1:18" x14ac:dyDescent="0.2">
      <c r="A211" s="133"/>
      <c r="B211" s="150"/>
      <c r="C211" s="151"/>
      <c r="D211" s="151"/>
      <c r="E211" s="133"/>
      <c r="F211" s="133"/>
      <c r="G211" s="153"/>
      <c r="H211" s="153"/>
      <c r="I211" s="153"/>
      <c r="J211" s="141"/>
      <c r="K211" s="153"/>
      <c r="L211" s="22" t="s">
        <v>138</v>
      </c>
      <c r="M211" s="19">
        <v>1</v>
      </c>
      <c r="N211" s="19">
        <f>IFERROR(VLOOKUP(L211,Data!K:M,3,0),"0")</f>
        <v>70</v>
      </c>
      <c r="O211" s="19">
        <f t="shared" si="5"/>
        <v>70</v>
      </c>
      <c r="P211" s="133"/>
      <c r="Q211" s="141"/>
      <c r="R211" s="61"/>
    </row>
    <row r="212" spans="1:18" x14ac:dyDescent="0.2">
      <c r="A212" s="133"/>
      <c r="B212" s="150"/>
      <c r="C212" s="151"/>
      <c r="D212" s="151"/>
      <c r="E212" s="133"/>
      <c r="F212" s="133"/>
      <c r="G212" s="153"/>
      <c r="H212" s="153"/>
      <c r="I212" s="153"/>
      <c r="J212" s="141"/>
      <c r="K212" s="153"/>
      <c r="L212" s="22" t="s">
        <v>89</v>
      </c>
      <c r="M212" s="19">
        <v>9</v>
      </c>
      <c r="N212" s="19">
        <f>IFERROR(VLOOKUP(L212,Data!K:M,3,0),"0")</f>
        <v>35</v>
      </c>
      <c r="O212" s="19">
        <f t="shared" si="5"/>
        <v>315</v>
      </c>
      <c r="P212" s="133"/>
      <c r="Q212" s="141"/>
      <c r="R212" s="61"/>
    </row>
    <row r="213" spans="1:18" x14ac:dyDescent="0.2">
      <c r="A213" s="133"/>
      <c r="B213" s="150"/>
      <c r="C213" s="151"/>
      <c r="D213" s="151"/>
      <c r="E213" s="133"/>
      <c r="F213" s="133"/>
      <c r="G213" s="153"/>
      <c r="H213" s="153"/>
      <c r="I213" s="153"/>
      <c r="J213" s="141"/>
      <c r="K213" s="153"/>
      <c r="L213" s="22" t="s">
        <v>2701</v>
      </c>
      <c r="M213" s="19">
        <v>1</v>
      </c>
      <c r="N213" s="19">
        <f>IFERROR(VLOOKUP(L213,Data!K:M,3,0),"0")</f>
        <v>850</v>
      </c>
      <c r="O213" s="19">
        <f t="shared" si="5"/>
        <v>850</v>
      </c>
      <c r="P213" s="133"/>
      <c r="Q213" s="141"/>
      <c r="R213" s="61"/>
    </row>
    <row r="214" spans="1:18" x14ac:dyDescent="0.2">
      <c r="A214" s="133"/>
      <c r="B214" s="150"/>
      <c r="C214" s="151"/>
      <c r="D214" s="151"/>
      <c r="E214" s="133"/>
      <c r="F214" s="133"/>
      <c r="G214" s="153"/>
      <c r="H214" s="153"/>
      <c r="I214" s="153"/>
      <c r="J214" s="141"/>
      <c r="K214" s="153"/>
      <c r="L214" s="22" t="s">
        <v>135</v>
      </c>
      <c r="M214" s="19">
        <v>2</v>
      </c>
      <c r="N214" s="19">
        <f>IFERROR(VLOOKUP(L214,Data!K:M,3,0),"0")</f>
        <v>140</v>
      </c>
      <c r="O214" s="19">
        <f t="shared" si="5"/>
        <v>280</v>
      </c>
      <c r="P214" s="133"/>
      <c r="Q214" s="141"/>
      <c r="R214" s="61" t="s">
        <v>2722</v>
      </c>
    </row>
    <row r="215" spans="1:18" x14ac:dyDescent="0.2">
      <c r="A215" s="133"/>
      <c r="B215" s="150"/>
      <c r="C215" s="151"/>
      <c r="D215" s="151"/>
      <c r="E215" s="133"/>
      <c r="F215" s="133"/>
      <c r="G215" s="153"/>
      <c r="H215" s="153"/>
      <c r="I215" s="153"/>
      <c r="J215" s="141"/>
      <c r="K215" s="153"/>
      <c r="L215" s="22" t="s">
        <v>2698</v>
      </c>
      <c r="M215" s="19">
        <v>1</v>
      </c>
      <c r="N215" s="19">
        <f>IFERROR(VLOOKUP(L215,Data!K:M,3,0),"0")</f>
        <v>400</v>
      </c>
      <c r="O215" s="19">
        <f t="shared" si="5"/>
        <v>400</v>
      </c>
      <c r="P215" s="133"/>
      <c r="Q215" s="141"/>
      <c r="R215" s="61"/>
    </row>
    <row r="216" spans="1:18" x14ac:dyDescent="0.2">
      <c r="A216" s="133"/>
      <c r="B216" s="150"/>
      <c r="C216" s="151"/>
      <c r="D216" s="151"/>
      <c r="E216" s="133"/>
      <c r="F216" s="133"/>
      <c r="G216" s="153"/>
      <c r="H216" s="153"/>
      <c r="I216" s="153"/>
      <c r="J216" s="141"/>
      <c r="K216" s="153"/>
      <c r="L216" s="22" t="s">
        <v>145</v>
      </c>
      <c r="M216" s="19">
        <v>1</v>
      </c>
      <c r="N216" s="19">
        <v>780</v>
      </c>
      <c r="O216" s="19">
        <f t="shared" si="5"/>
        <v>780</v>
      </c>
      <c r="P216" s="133"/>
      <c r="Q216" s="141"/>
      <c r="R216" s="61"/>
    </row>
    <row r="217" spans="1:18" x14ac:dyDescent="0.2">
      <c r="A217" s="133"/>
      <c r="B217" s="150"/>
      <c r="C217" s="151"/>
      <c r="D217" s="151"/>
      <c r="E217" s="133"/>
      <c r="F217" s="133"/>
      <c r="G217" s="153"/>
      <c r="H217" s="153"/>
      <c r="I217" s="153"/>
      <c r="J217" s="141"/>
      <c r="K217" s="153"/>
      <c r="L217" s="22" t="s">
        <v>62</v>
      </c>
      <c r="M217" s="19">
        <v>1</v>
      </c>
      <c r="N217" s="19">
        <f>IFERROR(VLOOKUP(L217,Data!K:M,3,0),"0")</f>
        <v>500</v>
      </c>
      <c r="O217" s="19">
        <f t="shared" si="5"/>
        <v>500</v>
      </c>
      <c r="P217" s="133"/>
      <c r="Q217" s="141"/>
      <c r="R217" s="61"/>
    </row>
    <row r="218" spans="1:18" x14ac:dyDescent="0.2">
      <c r="A218" s="132">
        <f>IF(G218="","",COUNTA($G$3:G219))</f>
        <v>67</v>
      </c>
      <c r="B218" s="164">
        <v>45043</v>
      </c>
      <c r="C218" s="149" t="s">
        <v>160</v>
      </c>
      <c r="D218" s="149" t="s">
        <v>163</v>
      </c>
      <c r="E218" s="132">
        <v>21850</v>
      </c>
      <c r="F218" s="132">
        <v>166490</v>
      </c>
      <c r="G218" s="152" t="s">
        <v>391</v>
      </c>
      <c r="H218" s="152" t="s">
        <v>391</v>
      </c>
      <c r="I218" s="152" t="s">
        <v>392</v>
      </c>
      <c r="J218" s="140" t="s">
        <v>393</v>
      </c>
      <c r="K218" s="152" t="s">
        <v>394</v>
      </c>
      <c r="L218" s="22" t="s">
        <v>62</v>
      </c>
      <c r="M218" s="19">
        <v>1</v>
      </c>
      <c r="N218" s="19">
        <f>IFERROR(VLOOKUP(L218,Data!K:M,3,0),"0")</f>
        <v>500</v>
      </c>
      <c r="O218" s="19">
        <f t="shared" si="5"/>
        <v>500</v>
      </c>
      <c r="P218" s="132">
        <f>SUM(O218:O219)</f>
        <v>500</v>
      </c>
      <c r="Q218" s="140"/>
      <c r="R218" s="60" t="s">
        <v>2754</v>
      </c>
    </row>
    <row r="219" spans="1:18" x14ac:dyDescent="0.2">
      <c r="A219" s="133"/>
      <c r="B219" s="150"/>
      <c r="C219" s="151"/>
      <c r="D219" s="151"/>
      <c r="E219" s="133"/>
      <c r="F219" s="133"/>
      <c r="G219" s="153"/>
      <c r="H219" s="153"/>
      <c r="I219" s="153"/>
      <c r="J219" s="141"/>
      <c r="K219" s="153"/>
      <c r="L219" s="22"/>
      <c r="M219" s="19"/>
      <c r="N219" s="19" t="str">
        <f>IFERROR(VLOOKUP(L219,Data!K:M,3,0),"0")</f>
        <v>0</v>
      </c>
      <c r="O219" s="19">
        <f t="shared" si="5"/>
        <v>0</v>
      </c>
      <c r="P219" s="133"/>
      <c r="Q219" s="141"/>
      <c r="R219" s="61"/>
    </row>
    <row r="220" spans="1:18" x14ac:dyDescent="0.2">
      <c r="A220" s="132">
        <f>IF(G220="","",COUNTA($G$3:G221))</f>
        <v>68</v>
      </c>
      <c r="B220" s="164">
        <v>45043</v>
      </c>
      <c r="C220" s="149" t="s">
        <v>160</v>
      </c>
      <c r="D220" s="149" t="s">
        <v>163</v>
      </c>
      <c r="E220" s="132">
        <v>18416</v>
      </c>
      <c r="F220" s="132">
        <v>111327</v>
      </c>
      <c r="G220" s="152" t="s">
        <v>395</v>
      </c>
      <c r="H220" s="152" t="s">
        <v>395</v>
      </c>
      <c r="I220" s="152" t="s">
        <v>396</v>
      </c>
      <c r="J220" s="140" t="s">
        <v>397</v>
      </c>
      <c r="K220" s="152" t="s">
        <v>398</v>
      </c>
      <c r="L220" s="22" t="s">
        <v>2698</v>
      </c>
      <c r="M220" s="19">
        <v>1</v>
      </c>
      <c r="N220" s="19">
        <f>IFERROR(VLOOKUP(L220,Data!K:M,3,0),"0")</f>
        <v>400</v>
      </c>
      <c r="O220" s="19">
        <f t="shared" si="5"/>
        <v>400</v>
      </c>
      <c r="P220" s="132">
        <f>SUM(O220:O222)</f>
        <v>920</v>
      </c>
      <c r="Q220" s="140"/>
      <c r="R220" s="60"/>
    </row>
    <row r="221" spans="1:18" x14ac:dyDescent="0.2">
      <c r="A221" s="133"/>
      <c r="B221" s="150"/>
      <c r="C221" s="151"/>
      <c r="D221" s="151"/>
      <c r="E221" s="133"/>
      <c r="F221" s="133"/>
      <c r="G221" s="153"/>
      <c r="H221" s="153"/>
      <c r="I221" s="153"/>
      <c r="J221" s="141"/>
      <c r="K221" s="153"/>
      <c r="L221" s="22" t="s">
        <v>2699</v>
      </c>
      <c r="M221" s="19">
        <v>2</v>
      </c>
      <c r="N221" s="19">
        <f>IFERROR(VLOOKUP(L221,Data!K:M,3,0),"0")</f>
        <v>10</v>
      </c>
      <c r="O221" s="19">
        <f t="shared" si="5"/>
        <v>20</v>
      </c>
      <c r="P221" s="133"/>
      <c r="Q221" s="141"/>
      <c r="R221" s="61"/>
    </row>
    <row r="222" spans="1:18" x14ac:dyDescent="0.2">
      <c r="A222" s="133"/>
      <c r="B222" s="150"/>
      <c r="C222" s="151"/>
      <c r="D222" s="151"/>
      <c r="E222" s="133"/>
      <c r="F222" s="133"/>
      <c r="G222" s="153"/>
      <c r="H222" s="153"/>
      <c r="I222" s="153"/>
      <c r="J222" s="141"/>
      <c r="K222" s="153"/>
      <c r="L222" s="22" t="s">
        <v>62</v>
      </c>
      <c r="M222" s="19">
        <v>1</v>
      </c>
      <c r="N222" s="19">
        <f>IFERROR(VLOOKUP(L222,Data!K:M,3,0),"0")</f>
        <v>500</v>
      </c>
      <c r="O222" s="19">
        <f t="shared" si="5"/>
        <v>500</v>
      </c>
      <c r="P222" s="133"/>
      <c r="Q222" s="141"/>
      <c r="R222" s="61"/>
    </row>
    <row r="223" spans="1:18" x14ac:dyDescent="0.2">
      <c r="A223" s="132">
        <f>IF(G223="","",COUNTA($G$3:G224))</f>
        <v>69</v>
      </c>
      <c r="B223" s="164">
        <v>45043</v>
      </c>
      <c r="C223" s="149" t="s">
        <v>160</v>
      </c>
      <c r="D223" s="149" t="s">
        <v>163</v>
      </c>
      <c r="E223" s="132">
        <v>35663</v>
      </c>
      <c r="F223" s="132">
        <v>26644</v>
      </c>
      <c r="G223" s="152" t="s">
        <v>399</v>
      </c>
      <c r="H223" s="152" t="s">
        <v>399</v>
      </c>
      <c r="I223" s="152" t="s">
        <v>400</v>
      </c>
      <c r="J223" s="140" t="s">
        <v>401</v>
      </c>
      <c r="K223" s="152" t="s">
        <v>346</v>
      </c>
      <c r="L223" s="22" t="s">
        <v>62</v>
      </c>
      <c r="M223" s="19">
        <v>1</v>
      </c>
      <c r="N223" s="19">
        <f>IFERROR(VLOOKUP(L223,Data!K:M,3,0),"0")</f>
        <v>500</v>
      </c>
      <c r="O223" s="19">
        <f t="shared" si="5"/>
        <v>500</v>
      </c>
      <c r="P223" s="132">
        <f>SUM(O223:O224)</f>
        <v>500</v>
      </c>
      <c r="Q223" s="140"/>
      <c r="R223" s="60" t="s">
        <v>2755</v>
      </c>
    </row>
    <row r="224" spans="1:18" x14ac:dyDescent="0.2">
      <c r="A224" s="133"/>
      <c r="B224" s="150"/>
      <c r="C224" s="151"/>
      <c r="D224" s="151"/>
      <c r="E224" s="133"/>
      <c r="F224" s="133"/>
      <c r="G224" s="153"/>
      <c r="H224" s="153"/>
      <c r="I224" s="153"/>
      <c r="J224" s="141"/>
      <c r="K224" s="153"/>
      <c r="L224" s="22"/>
      <c r="M224" s="19"/>
      <c r="N224" s="19" t="str">
        <f>IFERROR(VLOOKUP(L224,Data!K:M,3,0),"0")</f>
        <v>0</v>
      </c>
      <c r="O224" s="19">
        <f t="shared" si="5"/>
        <v>0</v>
      </c>
      <c r="P224" s="133"/>
      <c r="Q224" s="141"/>
      <c r="R224" s="61" t="s">
        <v>2742</v>
      </c>
    </row>
    <row r="225" spans="1:18" x14ac:dyDescent="0.2">
      <c r="A225" s="132">
        <f>IF(G225="","",COUNTA($G$3:G226))</f>
        <v>70</v>
      </c>
      <c r="B225" s="164">
        <v>45043</v>
      </c>
      <c r="C225" s="149" t="s">
        <v>160</v>
      </c>
      <c r="D225" s="149" t="s">
        <v>202</v>
      </c>
      <c r="E225" s="132">
        <v>2216</v>
      </c>
      <c r="F225" s="132">
        <v>26800</v>
      </c>
      <c r="G225" s="152" t="s">
        <v>402</v>
      </c>
      <c r="H225" s="152" t="s">
        <v>402</v>
      </c>
      <c r="I225" s="152" t="s">
        <v>403</v>
      </c>
      <c r="J225" s="140" t="s">
        <v>404</v>
      </c>
      <c r="K225" s="152" t="s">
        <v>346</v>
      </c>
      <c r="L225" s="22" t="s">
        <v>1648</v>
      </c>
      <c r="M225" s="19">
        <v>1</v>
      </c>
      <c r="N225" s="19">
        <v>150</v>
      </c>
      <c r="O225" s="19">
        <f t="shared" si="5"/>
        <v>150</v>
      </c>
      <c r="P225" s="132">
        <f>SUM(O225:O226)</f>
        <v>650</v>
      </c>
      <c r="Q225" s="140"/>
      <c r="R225" s="60" t="s">
        <v>2739</v>
      </c>
    </row>
    <row r="226" spans="1:18" x14ac:dyDescent="0.2">
      <c r="A226" s="133"/>
      <c r="B226" s="150"/>
      <c r="C226" s="151"/>
      <c r="D226" s="151"/>
      <c r="E226" s="133"/>
      <c r="F226" s="133"/>
      <c r="G226" s="153"/>
      <c r="H226" s="153"/>
      <c r="I226" s="153"/>
      <c r="J226" s="141"/>
      <c r="K226" s="153"/>
      <c r="L226" s="22" t="s">
        <v>62</v>
      </c>
      <c r="M226" s="19">
        <v>1</v>
      </c>
      <c r="N226" s="19">
        <f>IFERROR(VLOOKUP(L226,Data!K:M,3,0),"0")</f>
        <v>500</v>
      </c>
      <c r="O226" s="19">
        <f t="shared" si="5"/>
        <v>500</v>
      </c>
      <c r="P226" s="133"/>
      <c r="Q226" s="141"/>
      <c r="R226" s="61"/>
    </row>
    <row r="227" spans="1:18" x14ac:dyDescent="0.2">
      <c r="A227" s="132">
        <f>IF(G227="","",COUNTA($G$3:G228))</f>
        <v>71</v>
      </c>
      <c r="B227" s="164">
        <v>45043</v>
      </c>
      <c r="C227" s="149" t="s">
        <v>160</v>
      </c>
      <c r="D227" s="149" t="s">
        <v>163</v>
      </c>
      <c r="E227" s="132">
        <v>37573</v>
      </c>
      <c r="F227" s="132">
        <v>185043</v>
      </c>
      <c r="G227" s="152" t="s">
        <v>405</v>
      </c>
      <c r="H227" s="152" t="s">
        <v>405</v>
      </c>
      <c r="I227" s="152" t="s">
        <v>406</v>
      </c>
      <c r="J227" s="140" t="s">
        <v>407</v>
      </c>
      <c r="K227" s="152" t="s">
        <v>408</v>
      </c>
      <c r="L227" s="22" t="s">
        <v>99</v>
      </c>
      <c r="M227" s="19">
        <v>1</v>
      </c>
      <c r="N227" s="19">
        <f>IFERROR(VLOOKUP(L227,Data!K:M,3,0),"0")</f>
        <v>900</v>
      </c>
      <c r="O227" s="19">
        <f t="shared" si="5"/>
        <v>900</v>
      </c>
      <c r="P227" s="132">
        <f>SUM(O227:O229)</f>
        <v>1400</v>
      </c>
      <c r="Q227" s="140"/>
      <c r="R227" s="60"/>
    </row>
    <row r="228" spans="1:18" x14ac:dyDescent="0.2">
      <c r="A228" s="133"/>
      <c r="B228" s="150"/>
      <c r="C228" s="151"/>
      <c r="D228" s="151"/>
      <c r="E228" s="133"/>
      <c r="F228" s="133"/>
      <c r="G228" s="153"/>
      <c r="H228" s="153"/>
      <c r="I228" s="153"/>
      <c r="J228" s="141"/>
      <c r="K228" s="153"/>
      <c r="L228" s="22" t="s">
        <v>62</v>
      </c>
      <c r="M228" s="19">
        <v>1</v>
      </c>
      <c r="N228" s="19">
        <f>IFERROR(VLOOKUP(L228,Data!K:M,3,0),"0")</f>
        <v>500</v>
      </c>
      <c r="O228" s="19">
        <f t="shared" si="5"/>
        <v>500</v>
      </c>
      <c r="P228" s="133"/>
      <c r="Q228" s="141"/>
      <c r="R228" s="61"/>
    </row>
    <row r="229" spans="1:18" x14ac:dyDescent="0.2">
      <c r="A229" s="133"/>
      <c r="B229" s="150"/>
      <c r="C229" s="151"/>
      <c r="D229" s="151"/>
      <c r="E229" s="133"/>
      <c r="F229" s="133"/>
      <c r="G229" s="153"/>
      <c r="H229" s="153"/>
      <c r="I229" s="153"/>
      <c r="J229" s="141"/>
      <c r="K229" s="153"/>
      <c r="L229" s="22"/>
      <c r="M229" s="19"/>
      <c r="N229" s="19" t="str">
        <f>IFERROR(VLOOKUP(L229,Data!K:M,3,0),"0")</f>
        <v>0</v>
      </c>
      <c r="O229" s="19">
        <f t="shared" si="5"/>
        <v>0</v>
      </c>
      <c r="P229" s="133"/>
      <c r="Q229" s="141"/>
      <c r="R229" s="61"/>
    </row>
    <row r="230" spans="1:18" x14ac:dyDescent="0.2">
      <c r="A230" s="132">
        <f>IF(G230="","",COUNTA($G$3:G231))</f>
        <v>72</v>
      </c>
      <c r="B230" s="164">
        <v>45043</v>
      </c>
      <c r="C230" s="149" t="s">
        <v>160</v>
      </c>
      <c r="D230" s="149" t="s">
        <v>163</v>
      </c>
      <c r="E230" s="132">
        <v>57822</v>
      </c>
      <c r="F230" s="132">
        <v>527651</v>
      </c>
      <c r="G230" s="152" t="s">
        <v>409</v>
      </c>
      <c r="H230" s="152" t="s">
        <v>409</v>
      </c>
      <c r="I230" s="152" t="s">
        <v>406</v>
      </c>
      <c r="J230" s="140" t="s">
        <v>410</v>
      </c>
      <c r="K230" s="152" t="s">
        <v>408</v>
      </c>
      <c r="L230" s="22" t="s">
        <v>62</v>
      </c>
      <c r="M230" s="19">
        <v>1</v>
      </c>
      <c r="N230" s="19">
        <f>IFERROR(VLOOKUP(L230,Data!K:M,3,0),"0")</f>
        <v>500</v>
      </c>
      <c r="O230" s="19">
        <f t="shared" si="5"/>
        <v>500</v>
      </c>
      <c r="P230" s="132">
        <f>SUM(O230:O231)</f>
        <v>500</v>
      </c>
      <c r="Q230" s="140"/>
      <c r="R230" s="60" t="s">
        <v>2743</v>
      </c>
    </row>
    <row r="231" spans="1:18" x14ac:dyDescent="0.2">
      <c r="A231" s="133"/>
      <c r="B231" s="150"/>
      <c r="C231" s="151"/>
      <c r="D231" s="151"/>
      <c r="E231" s="133"/>
      <c r="F231" s="133"/>
      <c r="G231" s="153"/>
      <c r="H231" s="153"/>
      <c r="I231" s="153"/>
      <c r="J231" s="141"/>
      <c r="K231" s="153"/>
      <c r="L231" s="22"/>
      <c r="M231" s="19"/>
      <c r="N231" s="19" t="str">
        <f>IFERROR(VLOOKUP(L231,Data!K:M,3,0),"0")</f>
        <v>0</v>
      </c>
      <c r="O231" s="19">
        <f t="shared" si="5"/>
        <v>0</v>
      </c>
      <c r="P231" s="133"/>
      <c r="Q231" s="141"/>
      <c r="R231" s="61"/>
    </row>
    <row r="232" spans="1:18" x14ac:dyDescent="0.2">
      <c r="A232" s="132">
        <f>IF(G232="","",COUNTA($G$3:G233))</f>
        <v>73</v>
      </c>
      <c r="B232" s="164">
        <v>45043</v>
      </c>
      <c r="C232" s="149" t="s">
        <v>54</v>
      </c>
      <c r="D232" s="149" t="s">
        <v>56</v>
      </c>
      <c r="E232" s="132">
        <v>16764</v>
      </c>
      <c r="F232" s="132">
        <v>27450</v>
      </c>
      <c r="G232" s="152" t="s">
        <v>411</v>
      </c>
      <c r="H232" s="152" t="s">
        <v>411</v>
      </c>
      <c r="I232" s="152" t="s">
        <v>412</v>
      </c>
      <c r="J232" s="140" t="s">
        <v>413</v>
      </c>
      <c r="K232" s="152" t="s">
        <v>414</v>
      </c>
      <c r="L232" s="22" t="s">
        <v>2698</v>
      </c>
      <c r="M232" s="19">
        <v>1</v>
      </c>
      <c r="N232" s="19">
        <f>IFERROR(VLOOKUP(L232,Data!K:M,3,0),"0")</f>
        <v>400</v>
      </c>
      <c r="O232" s="19">
        <f t="shared" si="5"/>
        <v>400</v>
      </c>
      <c r="P232" s="132">
        <f>SUM(O232:O233)</f>
        <v>900</v>
      </c>
      <c r="Q232" s="140"/>
      <c r="R232" s="60"/>
    </row>
    <row r="233" spans="1:18" x14ac:dyDescent="0.2">
      <c r="A233" s="133"/>
      <c r="B233" s="150"/>
      <c r="C233" s="151"/>
      <c r="D233" s="151"/>
      <c r="E233" s="133"/>
      <c r="F233" s="133"/>
      <c r="G233" s="153"/>
      <c r="H233" s="153"/>
      <c r="I233" s="153"/>
      <c r="J233" s="141"/>
      <c r="K233" s="153"/>
      <c r="L233" s="22" t="s">
        <v>62</v>
      </c>
      <c r="M233" s="19">
        <v>1</v>
      </c>
      <c r="N233" s="19">
        <f>IFERROR(VLOOKUP(L233,Data!K:M,3,0),"0")</f>
        <v>500</v>
      </c>
      <c r="O233" s="19">
        <f t="shared" si="5"/>
        <v>500</v>
      </c>
      <c r="P233" s="133"/>
      <c r="Q233" s="141"/>
      <c r="R233" s="61"/>
    </row>
    <row r="234" spans="1:18" x14ac:dyDescent="0.2">
      <c r="A234" s="132">
        <f>IF(G234="","",COUNTA($G$3:G235))</f>
        <v>74</v>
      </c>
      <c r="B234" s="164">
        <v>45043</v>
      </c>
      <c r="C234" s="149" t="s">
        <v>160</v>
      </c>
      <c r="D234" s="149" t="s">
        <v>163</v>
      </c>
      <c r="E234" s="132">
        <v>26821</v>
      </c>
      <c r="F234" s="132">
        <v>34598</v>
      </c>
      <c r="G234" s="152" t="s">
        <v>415</v>
      </c>
      <c r="H234" s="152" t="s">
        <v>415</v>
      </c>
      <c r="I234" s="152" t="s">
        <v>416</v>
      </c>
      <c r="J234" s="140" t="s">
        <v>417</v>
      </c>
      <c r="K234" s="152" t="s">
        <v>312</v>
      </c>
      <c r="L234" s="22" t="s">
        <v>1648</v>
      </c>
      <c r="M234" s="19">
        <v>1</v>
      </c>
      <c r="N234" s="19">
        <v>150</v>
      </c>
      <c r="O234" s="19">
        <f t="shared" si="5"/>
        <v>150</v>
      </c>
      <c r="P234" s="132">
        <f>SUM(O234:O236)</f>
        <v>1000</v>
      </c>
      <c r="Q234" s="140"/>
      <c r="R234" s="60" t="s">
        <v>2739</v>
      </c>
    </row>
    <row r="235" spans="1:18" x14ac:dyDescent="0.2">
      <c r="A235" s="133"/>
      <c r="B235" s="150"/>
      <c r="C235" s="151"/>
      <c r="D235" s="151"/>
      <c r="E235" s="133"/>
      <c r="F235" s="133"/>
      <c r="G235" s="153"/>
      <c r="H235" s="153"/>
      <c r="I235" s="153"/>
      <c r="J235" s="141"/>
      <c r="K235" s="153"/>
      <c r="L235" s="22" t="s">
        <v>149</v>
      </c>
      <c r="M235" s="19">
        <v>1</v>
      </c>
      <c r="N235" s="19">
        <f>IFERROR(VLOOKUP(L235,Data!K:M,3,0),"0")</f>
        <v>350</v>
      </c>
      <c r="O235" s="19">
        <f t="shared" si="5"/>
        <v>350</v>
      </c>
      <c r="P235" s="133"/>
      <c r="Q235" s="141"/>
      <c r="R235" s="61"/>
    </row>
    <row r="236" spans="1:18" x14ac:dyDescent="0.2">
      <c r="A236" s="133"/>
      <c r="B236" s="150"/>
      <c r="C236" s="151"/>
      <c r="D236" s="151"/>
      <c r="E236" s="133"/>
      <c r="F236" s="133"/>
      <c r="G236" s="153"/>
      <c r="H236" s="153"/>
      <c r="I236" s="153"/>
      <c r="J236" s="141"/>
      <c r="K236" s="153"/>
      <c r="L236" s="22" t="s">
        <v>62</v>
      </c>
      <c r="M236" s="19">
        <v>1</v>
      </c>
      <c r="N236" s="19">
        <f>IFERROR(VLOOKUP(L236,Data!K:M,3,0),"0")</f>
        <v>500</v>
      </c>
      <c r="O236" s="19">
        <f t="shared" si="5"/>
        <v>500</v>
      </c>
      <c r="P236" s="133"/>
      <c r="Q236" s="141"/>
      <c r="R236" s="61"/>
    </row>
    <row r="237" spans="1:18" x14ac:dyDescent="0.2">
      <c r="A237" s="132">
        <f>IF(G237="","",COUNTA($G$3:G238))</f>
        <v>75</v>
      </c>
      <c r="B237" s="164">
        <v>45043</v>
      </c>
      <c r="C237" s="149" t="s">
        <v>165</v>
      </c>
      <c r="D237" s="149" t="s">
        <v>163</v>
      </c>
      <c r="E237" s="132">
        <v>202302</v>
      </c>
      <c r="F237" s="132">
        <v>428666</v>
      </c>
      <c r="G237" s="152" t="s">
        <v>418</v>
      </c>
      <c r="H237" s="152" t="s">
        <v>418</v>
      </c>
      <c r="I237" s="152" t="s">
        <v>365</v>
      </c>
      <c r="J237" s="140" t="s">
        <v>419</v>
      </c>
      <c r="K237" s="152" t="s">
        <v>298</v>
      </c>
      <c r="L237" s="22" t="s">
        <v>2699</v>
      </c>
      <c r="M237" s="19">
        <v>2</v>
      </c>
      <c r="N237" s="19">
        <f>IFERROR(VLOOKUP(L237,Data!K:M,3,0),"0")</f>
        <v>10</v>
      </c>
      <c r="O237" s="19">
        <f t="shared" si="5"/>
        <v>20</v>
      </c>
      <c r="P237" s="132">
        <f>SUM(O237:O238)</f>
        <v>520</v>
      </c>
      <c r="Q237" s="140"/>
      <c r="R237" s="60"/>
    </row>
    <row r="238" spans="1:18" x14ac:dyDescent="0.2">
      <c r="A238" s="133"/>
      <c r="B238" s="150"/>
      <c r="C238" s="151"/>
      <c r="D238" s="151"/>
      <c r="E238" s="133"/>
      <c r="F238" s="133"/>
      <c r="G238" s="153"/>
      <c r="H238" s="153"/>
      <c r="I238" s="153"/>
      <c r="J238" s="141"/>
      <c r="K238" s="153"/>
      <c r="L238" s="22" t="s">
        <v>62</v>
      </c>
      <c r="M238" s="19">
        <v>1</v>
      </c>
      <c r="N238" s="19">
        <f>IFERROR(VLOOKUP(L238,Data!K:M,3,0),"0")</f>
        <v>500</v>
      </c>
      <c r="O238" s="19">
        <f t="shared" si="5"/>
        <v>500</v>
      </c>
      <c r="P238" s="133"/>
      <c r="Q238" s="141"/>
      <c r="R238" s="61"/>
    </row>
    <row r="239" spans="1:18" x14ac:dyDescent="0.2">
      <c r="A239" s="132">
        <f>IF(G239="","",COUNTA($G$3:G241))</f>
        <v>76</v>
      </c>
      <c r="B239" s="164">
        <v>45045</v>
      </c>
      <c r="C239" s="149" t="s">
        <v>160</v>
      </c>
      <c r="D239" s="149" t="s">
        <v>163</v>
      </c>
      <c r="E239" s="132">
        <v>213077</v>
      </c>
      <c r="F239" s="132">
        <v>556504</v>
      </c>
      <c r="G239" s="152" t="s">
        <v>421</v>
      </c>
      <c r="H239" s="152" t="s">
        <v>421</v>
      </c>
      <c r="I239" s="152" t="s">
        <v>422</v>
      </c>
      <c r="J239" s="140" t="s">
        <v>423</v>
      </c>
      <c r="K239" s="152" t="s">
        <v>175</v>
      </c>
      <c r="L239" s="22" t="s">
        <v>149</v>
      </c>
      <c r="M239" s="19">
        <v>1</v>
      </c>
      <c r="N239" s="19">
        <f>IFERROR(VLOOKUP(L239,Data!K:M,3,0),"0")</f>
        <v>350</v>
      </c>
      <c r="O239" s="19">
        <f t="shared" si="5"/>
        <v>350</v>
      </c>
      <c r="P239" s="132">
        <f>SUM(O239:O241)</f>
        <v>850</v>
      </c>
      <c r="Q239" s="140"/>
      <c r="R239" s="60"/>
    </row>
    <row r="240" spans="1:18" x14ac:dyDescent="0.2">
      <c r="A240" s="133"/>
      <c r="B240" s="150"/>
      <c r="C240" s="151"/>
      <c r="D240" s="151"/>
      <c r="E240" s="133"/>
      <c r="F240" s="133"/>
      <c r="G240" s="153"/>
      <c r="H240" s="153"/>
      <c r="I240" s="153"/>
      <c r="J240" s="141"/>
      <c r="K240" s="153"/>
      <c r="L240" s="22" t="s">
        <v>62</v>
      </c>
      <c r="M240" s="19">
        <v>1</v>
      </c>
      <c r="N240" s="19">
        <f>IFERROR(VLOOKUP(L240,Data!K:M,3,0),"0")</f>
        <v>500</v>
      </c>
      <c r="O240" s="19">
        <f>PRODUCT(M240:N240)</f>
        <v>500</v>
      </c>
      <c r="P240" s="133"/>
      <c r="Q240" s="141"/>
      <c r="R240" s="61"/>
    </row>
    <row r="241" spans="1:18" x14ac:dyDescent="0.2">
      <c r="A241" s="133"/>
      <c r="B241" s="150"/>
      <c r="C241" s="151"/>
      <c r="D241" s="151"/>
      <c r="E241" s="133"/>
      <c r="F241" s="133"/>
      <c r="G241" s="153"/>
      <c r="H241" s="153"/>
      <c r="I241" s="153"/>
      <c r="J241" s="141"/>
      <c r="K241" s="153"/>
      <c r="L241" s="22"/>
      <c r="M241" s="19"/>
      <c r="N241" s="19"/>
      <c r="O241" s="19"/>
      <c r="P241" s="133"/>
      <c r="Q241" s="141"/>
      <c r="R241" s="61"/>
    </row>
    <row r="242" spans="1:18" x14ac:dyDescent="0.2">
      <c r="A242" s="132">
        <f>IF(G242="","",COUNTA($G$3:G243))</f>
        <v>77</v>
      </c>
      <c r="B242" s="164">
        <v>45045</v>
      </c>
      <c r="C242" s="149" t="s">
        <v>54</v>
      </c>
      <c r="D242" s="149" t="s">
        <v>77</v>
      </c>
      <c r="E242" s="132">
        <v>1165</v>
      </c>
      <c r="F242" s="132">
        <v>428352</v>
      </c>
      <c r="G242" s="152" t="s">
        <v>424</v>
      </c>
      <c r="H242" s="152" t="s">
        <v>424</v>
      </c>
      <c r="I242" s="152" t="s">
        <v>425</v>
      </c>
      <c r="J242" s="140" t="s">
        <v>426</v>
      </c>
      <c r="K242" s="152" t="s">
        <v>427</v>
      </c>
      <c r="L242" s="22" t="s">
        <v>62</v>
      </c>
      <c r="M242" s="19">
        <v>1</v>
      </c>
      <c r="N242" s="19">
        <f>IFERROR(VLOOKUP(L242,Data!K:M,3,0),"0")</f>
        <v>500</v>
      </c>
      <c r="O242" s="19">
        <f t="shared" si="5"/>
        <v>500</v>
      </c>
      <c r="P242" s="132">
        <f>SUM(O242:O243)</f>
        <v>500</v>
      </c>
      <c r="Q242" s="140"/>
      <c r="R242" s="60" t="s">
        <v>2749</v>
      </c>
    </row>
    <row r="243" spans="1:18" x14ac:dyDescent="0.2">
      <c r="A243" s="133"/>
      <c r="B243" s="150"/>
      <c r="C243" s="151"/>
      <c r="D243" s="151"/>
      <c r="E243" s="133"/>
      <c r="F243" s="133"/>
      <c r="G243" s="153"/>
      <c r="H243" s="153"/>
      <c r="I243" s="153"/>
      <c r="J243" s="141"/>
      <c r="K243" s="153"/>
      <c r="L243" s="22"/>
      <c r="M243" s="19"/>
      <c r="N243" s="19" t="str">
        <f>IFERROR(VLOOKUP(L243,Data!K:M,3,0),"0")</f>
        <v>0</v>
      </c>
      <c r="O243" s="19">
        <f t="shared" si="5"/>
        <v>0</v>
      </c>
      <c r="P243" s="133"/>
      <c r="Q243" s="141"/>
      <c r="R243" s="61"/>
    </row>
    <row r="244" spans="1:18" x14ac:dyDescent="0.2">
      <c r="A244" s="132">
        <f>IF(G244="","",COUNTA($G$3:G245))</f>
        <v>78</v>
      </c>
      <c r="B244" s="164">
        <v>45045</v>
      </c>
      <c r="C244" s="149" t="s">
        <v>54</v>
      </c>
      <c r="D244" s="149" t="s">
        <v>77</v>
      </c>
      <c r="E244" s="132">
        <v>62532</v>
      </c>
      <c r="F244" s="132">
        <v>432995</v>
      </c>
      <c r="G244" s="152" t="s">
        <v>428</v>
      </c>
      <c r="H244" s="152" t="s">
        <v>428</v>
      </c>
      <c r="I244" s="152" t="s">
        <v>429</v>
      </c>
      <c r="J244" s="140" t="s">
        <v>430</v>
      </c>
      <c r="K244" s="152" t="s">
        <v>431</v>
      </c>
      <c r="L244" s="22" t="s">
        <v>62</v>
      </c>
      <c r="M244" s="19">
        <v>1</v>
      </c>
      <c r="N244" s="19">
        <f>IFERROR(VLOOKUP(L244,Data!K:M,3,0),"0")</f>
        <v>500</v>
      </c>
      <c r="O244" s="19">
        <f t="shared" si="5"/>
        <v>500</v>
      </c>
      <c r="P244" s="132">
        <f>SUM(O244:O245)</f>
        <v>500</v>
      </c>
      <c r="Q244" s="140"/>
      <c r="R244" s="60"/>
    </row>
    <row r="245" spans="1:18" x14ac:dyDescent="0.2">
      <c r="A245" s="133"/>
      <c r="B245" s="150"/>
      <c r="C245" s="151"/>
      <c r="D245" s="151"/>
      <c r="E245" s="133"/>
      <c r="F245" s="133"/>
      <c r="G245" s="153"/>
      <c r="H245" s="153"/>
      <c r="I245" s="153"/>
      <c r="J245" s="141"/>
      <c r="K245" s="153"/>
      <c r="L245" s="22"/>
      <c r="M245" s="19"/>
      <c r="N245" s="19" t="str">
        <f>IFERROR(VLOOKUP(L245,Data!K:M,3,0),"0")</f>
        <v>0</v>
      </c>
      <c r="O245" s="19">
        <f t="shared" si="5"/>
        <v>0</v>
      </c>
      <c r="P245" s="133"/>
      <c r="Q245" s="141"/>
      <c r="R245" s="60"/>
    </row>
    <row r="246" spans="1:18" x14ac:dyDescent="0.2">
      <c r="A246" s="132">
        <f>IF(G246="","",COUNTA($G$3:G247))</f>
        <v>79</v>
      </c>
      <c r="B246" s="164">
        <v>45045</v>
      </c>
      <c r="C246" s="149" t="s">
        <v>54</v>
      </c>
      <c r="D246" s="149" t="s">
        <v>56</v>
      </c>
      <c r="E246" s="132">
        <v>11894</v>
      </c>
      <c r="F246" s="132">
        <v>326002</v>
      </c>
      <c r="G246" s="152" t="s">
        <v>432</v>
      </c>
      <c r="H246" s="152" t="s">
        <v>432</v>
      </c>
      <c r="I246" s="152" t="s">
        <v>433</v>
      </c>
      <c r="J246" s="140" t="s">
        <v>434</v>
      </c>
      <c r="K246" s="152" t="s">
        <v>281</v>
      </c>
      <c r="L246" s="22" t="s">
        <v>2701</v>
      </c>
      <c r="M246" s="19">
        <v>1</v>
      </c>
      <c r="N246" s="19">
        <f>IFERROR(VLOOKUP(L246,Data!K:M,3,0),"0")</f>
        <v>850</v>
      </c>
      <c r="O246" s="19">
        <f t="shared" si="5"/>
        <v>850</v>
      </c>
      <c r="P246" s="132">
        <f>SUM(O246:O247)</f>
        <v>1350</v>
      </c>
      <c r="Q246" s="140"/>
      <c r="R246" s="60"/>
    </row>
    <row r="247" spans="1:18" x14ac:dyDescent="0.2">
      <c r="A247" s="133"/>
      <c r="B247" s="150"/>
      <c r="C247" s="151"/>
      <c r="D247" s="151"/>
      <c r="E247" s="133"/>
      <c r="F247" s="133"/>
      <c r="G247" s="153"/>
      <c r="H247" s="153"/>
      <c r="I247" s="153"/>
      <c r="J247" s="141"/>
      <c r="K247" s="153"/>
      <c r="L247" s="22" t="s">
        <v>62</v>
      </c>
      <c r="M247" s="19">
        <v>1</v>
      </c>
      <c r="N247" s="19">
        <f>IFERROR(VLOOKUP(L247,Data!K:M,3,0),"0")</f>
        <v>500</v>
      </c>
      <c r="O247" s="19">
        <f t="shared" si="5"/>
        <v>500</v>
      </c>
      <c r="P247" s="133"/>
      <c r="Q247" s="141"/>
      <c r="R247" s="60"/>
    </row>
    <row r="248" spans="1:18" x14ac:dyDescent="0.2">
      <c r="A248" s="132">
        <f>IF(G248="","",COUNTA($G$3:G250))</f>
        <v>80</v>
      </c>
      <c r="B248" s="164">
        <v>45045</v>
      </c>
      <c r="C248" s="149" t="s">
        <v>160</v>
      </c>
      <c r="D248" s="149" t="s">
        <v>202</v>
      </c>
      <c r="E248" s="132">
        <v>3244</v>
      </c>
      <c r="F248" s="132">
        <v>166283</v>
      </c>
      <c r="G248" s="152" t="s">
        <v>435</v>
      </c>
      <c r="H248" s="152" t="s">
        <v>435</v>
      </c>
      <c r="I248" s="152" t="s">
        <v>436</v>
      </c>
      <c r="J248" s="140" t="s">
        <v>437</v>
      </c>
      <c r="K248" s="152" t="s">
        <v>394</v>
      </c>
      <c r="L248" s="22" t="s">
        <v>62</v>
      </c>
      <c r="M248" s="19">
        <v>1</v>
      </c>
      <c r="N248" s="19">
        <f>IFERROR(VLOOKUP(L248,Data!K:M,3,0),"0")</f>
        <v>500</v>
      </c>
      <c r="O248" s="19">
        <f t="shared" si="5"/>
        <v>500</v>
      </c>
      <c r="P248" s="132">
        <f>SUM(O248:O250)</f>
        <v>500</v>
      </c>
      <c r="Q248" s="140"/>
      <c r="R248" s="60" t="s">
        <v>2756</v>
      </c>
    </row>
    <row r="249" spans="1:18" x14ac:dyDescent="0.2">
      <c r="A249" s="133"/>
      <c r="B249" s="150"/>
      <c r="C249" s="151"/>
      <c r="D249" s="151"/>
      <c r="E249" s="133"/>
      <c r="F249" s="133"/>
      <c r="G249" s="153"/>
      <c r="H249" s="153"/>
      <c r="I249" s="153"/>
      <c r="J249" s="141"/>
      <c r="K249" s="153"/>
      <c r="L249" s="22"/>
      <c r="M249" s="19"/>
      <c r="N249" s="19"/>
      <c r="O249" s="19"/>
      <c r="P249" s="133"/>
      <c r="Q249" s="141"/>
      <c r="R249" s="61"/>
    </row>
    <row r="250" spans="1:18" x14ac:dyDescent="0.2">
      <c r="A250" s="133"/>
      <c r="B250" s="150"/>
      <c r="C250" s="151"/>
      <c r="D250" s="151"/>
      <c r="E250" s="133"/>
      <c r="F250" s="133"/>
      <c r="G250" s="153"/>
      <c r="H250" s="153"/>
      <c r="I250" s="153"/>
      <c r="J250" s="141"/>
      <c r="K250" s="153"/>
      <c r="L250" s="22"/>
      <c r="M250" s="19"/>
      <c r="N250" s="19" t="str">
        <f>IFERROR(VLOOKUP(L250,Data!K:M,3,0),"0")</f>
        <v>0</v>
      </c>
      <c r="O250" s="19">
        <f t="shared" si="5"/>
        <v>0</v>
      </c>
      <c r="P250" s="133"/>
      <c r="Q250" s="141"/>
      <c r="R250" s="61"/>
    </row>
    <row r="251" spans="1:18" x14ac:dyDescent="0.2">
      <c r="A251" s="132">
        <f>IF(G251="","",COUNTA($G$3:G252))</f>
        <v>81</v>
      </c>
      <c r="B251" s="164">
        <v>45045</v>
      </c>
      <c r="C251" s="149" t="s">
        <v>188</v>
      </c>
      <c r="D251" s="149" t="s">
        <v>163</v>
      </c>
      <c r="E251" s="132">
        <v>206044</v>
      </c>
      <c r="F251" s="132">
        <v>511022</v>
      </c>
      <c r="G251" s="152" t="s">
        <v>438</v>
      </c>
      <c r="H251" s="152" t="s">
        <v>438</v>
      </c>
      <c r="I251" s="152" t="s">
        <v>174</v>
      </c>
      <c r="J251" s="140" t="s">
        <v>439</v>
      </c>
      <c r="K251" s="152" t="s">
        <v>275</v>
      </c>
      <c r="L251" s="22" t="s">
        <v>2915</v>
      </c>
      <c r="M251" s="19">
        <v>1</v>
      </c>
      <c r="N251" s="19">
        <f>IFERROR(VLOOKUP(L251,Data!K:M,3,0),"0")</f>
        <v>1000</v>
      </c>
      <c r="O251" s="19">
        <f t="shared" si="5"/>
        <v>1000</v>
      </c>
      <c r="P251" s="132">
        <f>SUM(O251:O255)</f>
        <v>2270</v>
      </c>
      <c r="Q251" s="140" t="s">
        <v>2723</v>
      </c>
      <c r="R251" s="60" t="s">
        <v>2714</v>
      </c>
    </row>
    <row r="252" spans="1:18" x14ac:dyDescent="0.2">
      <c r="A252" s="133"/>
      <c r="B252" s="150"/>
      <c r="C252" s="151"/>
      <c r="D252" s="151"/>
      <c r="E252" s="133"/>
      <c r="F252" s="133"/>
      <c r="G252" s="153"/>
      <c r="H252" s="153"/>
      <c r="I252" s="153"/>
      <c r="J252" s="141"/>
      <c r="K252" s="153"/>
      <c r="L252" s="22" t="s">
        <v>138</v>
      </c>
      <c r="M252" s="19">
        <v>1</v>
      </c>
      <c r="N252" s="19">
        <f>IFERROR(VLOOKUP(L252,Data!K:M,3,0),"0")</f>
        <v>70</v>
      </c>
      <c r="O252" s="19">
        <f t="shared" si="5"/>
        <v>70</v>
      </c>
      <c r="P252" s="133"/>
      <c r="Q252" s="141"/>
      <c r="R252" s="61"/>
    </row>
    <row r="253" spans="1:18" x14ac:dyDescent="0.2">
      <c r="A253" s="133"/>
      <c r="B253" s="150"/>
      <c r="C253" s="151"/>
      <c r="D253" s="151"/>
      <c r="E253" s="133"/>
      <c r="F253" s="133"/>
      <c r="G253" s="153"/>
      <c r="H253" s="153"/>
      <c r="I253" s="153"/>
      <c r="J253" s="141"/>
      <c r="K253" s="153"/>
      <c r="L253" s="22" t="s">
        <v>2699</v>
      </c>
      <c r="M253" s="19">
        <v>2</v>
      </c>
      <c r="N253" s="19">
        <f>IFERROR(VLOOKUP(L253,Data!K:M,3,0),"0")</f>
        <v>10</v>
      </c>
      <c r="O253" s="19">
        <f t="shared" si="5"/>
        <v>20</v>
      </c>
      <c r="P253" s="133"/>
      <c r="Q253" s="141"/>
      <c r="R253" s="61"/>
    </row>
    <row r="254" spans="1:18" x14ac:dyDescent="0.2">
      <c r="A254" s="133"/>
      <c r="B254" s="150"/>
      <c r="C254" s="151"/>
      <c r="D254" s="151"/>
      <c r="E254" s="133"/>
      <c r="F254" s="133"/>
      <c r="G254" s="153"/>
      <c r="H254" s="153"/>
      <c r="I254" s="153"/>
      <c r="J254" s="141"/>
      <c r="K254" s="153"/>
      <c r="L254" s="22" t="s">
        <v>145</v>
      </c>
      <c r="M254" s="19">
        <v>1</v>
      </c>
      <c r="N254" s="19">
        <v>680</v>
      </c>
      <c r="O254" s="19">
        <f t="shared" si="5"/>
        <v>680</v>
      </c>
      <c r="P254" s="133"/>
      <c r="Q254" s="141"/>
      <c r="R254" s="61"/>
    </row>
    <row r="255" spans="1:18" x14ac:dyDescent="0.2">
      <c r="A255" s="133"/>
      <c r="B255" s="150"/>
      <c r="C255" s="151"/>
      <c r="D255" s="151"/>
      <c r="E255" s="133"/>
      <c r="F255" s="133"/>
      <c r="G255" s="153"/>
      <c r="H255" s="153"/>
      <c r="I255" s="153"/>
      <c r="J255" s="141"/>
      <c r="K255" s="153"/>
      <c r="L255" s="22" t="s">
        <v>62</v>
      </c>
      <c r="M255" s="19">
        <v>1</v>
      </c>
      <c r="N255" s="19">
        <f>IFERROR(VLOOKUP(L255,Data!K:M,3,0),"0")</f>
        <v>500</v>
      </c>
      <c r="O255" s="19">
        <f t="shared" si="5"/>
        <v>500</v>
      </c>
      <c r="P255" s="133"/>
      <c r="Q255" s="141"/>
      <c r="R255" s="61"/>
    </row>
    <row r="256" spans="1:18" x14ac:dyDescent="0.2">
      <c r="A256" s="132">
        <f>IF(G256="","",COUNTA($G$3:G257))</f>
        <v>82</v>
      </c>
      <c r="B256" s="164">
        <v>45045</v>
      </c>
      <c r="C256" s="149" t="s">
        <v>160</v>
      </c>
      <c r="D256" s="149" t="s">
        <v>163</v>
      </c>
      <c r="E256" s="132">
        <v>10225</v>
      </c>
      <c r="F256" s="132">
        <v>166887</v>
      </c>
      <c r="G256" s="152" t="s">
        <v>440</v>
      </c>
      <c r="H256" s="152" t="s">
        <v>440</v>
      </c>
      <c r="I256" s="152" t="s">
        <v>441</v>
      </c>
      <c r="J256" s="140" t="s">
        <v>442</v>
      </c>
      <c r="K256" s="152" t="s">
        <v>271</v>
      </c>
      <c r="L256" s="22" t="s">
        <v>2698</v>
      </c>
      <c r="M256" s="19">
        <v>1</v>
      </c>
      <c r="N256" s="19">
        <f>IFERROR(VLOOKUP(L256,Data!K:M,3,0),"0")</f>
        <v>400</v>
      </c>
      <c r="O256" s="19">
        <f t="shared" si="5"/>
        <v>400</v>
      </c>
      <c r="P256" s="132">
        <f>SUM(O256:O258)</f>
        <v>980</v>
      </c>
      <c r="Q256" s="140"/>
      <c r="R256" s="60" t="s">
        <v>2733</v>
      </c>
    </row>
    <row r="257" spans="1:18" x14ac:dyDescent="0.2">
      <c r="A257" s="133"/>
      <c r="B257" s="150"/>
      <c r="C257" s="151"/>
      <c r="D257" s="151"/>
      <c r="E257" s="133"/>
      <c r="F257" s="133"/>
      <c r="G257" s="153"/>
      <c r="H257" s="153"/>
      <c r="I257" s="153"/>
      <c r="J257" s="141"/>
      <c r="K257" s="153"/>
      <c r="L257" s="22" t="s">
        <v>2703</v>
      </c>
      <c r="M257" s="19">
        <v>1</v>
      </c>
      <c r="N257" s="19">
        <f>IFERROR(VLOOKUP(L257,Data!K:M,3,0),"0")</f>
        <v>80</v>
      </c>
      <c r="O257" s="19">
        <f t="shared" si="5"/>
        <v>80</v>
      </c>
      <c r="P257" s="133"/>
      <c r="Q257" s="141"/>
      <c r="R257" s="61"/>
    </row>
    <row r="258" spans="1:18" x14ac:dyDescent="0.2">
      <c r="A258" s="133"/>
      <c r="B258" s="150"/>
      <c r="C258" s="151"/>
      <c r="D258" s="151"/>
      <c r="E258" s="133"/>
      <c r="F258" s="133"/>
      <c r="G258" s="153"/>
      <c r="H258" s="153"/>
      <c r="I258" s="153"/>
      <c r="J258" s="141"/>
      <c r="K258" s="153"/>
      <c r="L258" s="22" t="s">
        <v>62</v>
      </c>
      <c r="M258" s="19">
        <v>1</v>
      </c>
      <c r="N258" s="19">
        <f>IFERROR(VLOOKUP(L258,Data!K:M,3,0),"0")</f>
        <v>500</v>
      </c>
      <c r="O258" s="19">
        <f t="shared" si="5"/>
        <v>500</v>
      </c>
      <c r="P258" s="133"/>
      <c r="Q258" s="141"/>
      <c r="R258" s="61"/>
    </row>
    <row r="259" spans="1:18" s="43" customFormat="1" ht="18" customHeight="1" x14ac:dyDescent="0.25">
      <c r="A259" s="116" t="s">
        <v>3193</v>
      </c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8"/>
      <c r="P259" s="119">
        <f>SUM(P179:P258)</f>
        <v>32055</v>
      </c>
      <c r="Q259" s="120"/>
      <c r="R259" s="121"/>
    </row>
    <row r="260" spans="1:18" s="47" customFormat="1" ht="18" customHeight="1" x14ac:dyDescent="0.25">
      <c r="A260" s="122" t="s">
        <v>3194</v>
      </c>
      <c r="B260" s="122"/>
      <c r="C260" s="44" t="e">
        <f ca="1">[3]!NumberToWordEN(P259)</f>
        <v>#NAME?</v>
      </c>
      <c r="D260" s="44"/>
      <c r="E260" s="45"/>
      <c r="F260" s="45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6"/>
      <c r="R260" s="62"/>
    </row>
    <row r="261" spans="1:18" s="47" customFormat="1" ht="18" customHeight="1" x14ac:dyDescent="0.25">
      <c r="A261" s="48"/>
      <c r="B261" s="49"/>
      <c r="C261" s="50"/>
      <c r="D261" s="48"/>
      <c r="E261" s="48"/>
      <c r="F261" s="48"/>
      <c r="G261" s="48"/>
      <c r="H261" s="48"/>
      <c r="I261" s="48"/>
      <c r="J261" s="50"/>
      <c r="K261" s="48"/>
      <c r="M261" s="51"/>
      <c r="P261" s="48"/>
      <c r="Q261" s="52"/>
      <c r="R261" s="62"/>
    </row>
    <row r="262" spans="1:18" s="47" customFormat="1" ht="18" customHeight="1" x14ac:dyDescent="0.25">
      <c r="A262" s="48"/>
      <c r="B262" s="49"/>
      <c r="C262" s="50"/>
      <c r="D262" s="48"/>
      <c r="E262" s="48"/>
      <c r="F262" s="48"/>
      <c r="G262" s="48"/>
      <c r="H262" s="48"/>
      <c r="I262" s="48"/>
      <c r="J262" s="50"/>
      <c r="K262" s="48"/>
      <c r="M262" s="51"/>
      <c r="P262" s="48"/>
      <c r="Q262" s="52"/>
      <c r="R262" s="62"/>
    </row>
    <row r="263" spans="1:18" s="57" customFormat="1" ht="18" customHeight="1" x14ac:dyDescent="0.25">
      <c r="A263" s="53"/>
      <c r="B263" s="53"/>
      <c r="C263" s="54"/>
      <c r="D263" s="54"/>
      <c r="E263" s="53"/>
      <c r="F263" s="53"/>
      <c r="G263" s="53"/>
      <c r="H263" s="53"/>
      <c r="I263" s="53"/>
      <c r="J263" s="54"/>
      <c r="K263" s="54"/>
      <c r="L263" s="54"/>
      <c r="M263" s="55"/>
      <c r="N263" s="55"/>
      <c r="O263" s="55"/>
      <c r="P263" s="55"/>
      <c r="Q263" s="56"/>
      <c r="R263" s="63"/>
    </row>
    <row r="264" spans="1:18" s="57" customFormat="1" ht="18" customHeight="1" x14ac:dyDescent="0.25">
      <c r="A264" s="53"/>
      <c r="B264" s="53"/>
      <c r="C264" s="54"/>
      <c r="D264" s="54"/>
      <c r="E264" s="53"/>
      <c r="F264" s="53"/>
      <c r="G264" s="53"/>
      <c r="H264" s="53"/>
      <c r="I264" s="53"/>
      <c r="J264" s="54"/>
      <c r="K264" s="54"/>
      <c r="L264" s="54"/>
      <c r="M264" s="55"/>
      <c r="N264" s="55"/>
      <c r="O264" s="55"/>
      <c r="P264" s="123" t="s">
        <v>3195</v>
      </c>
      <c r="Q264" s="123"/>
      <c r="R264" s="63"/>
    </row>
    <row r="265" spans="1:18" s="41" customFormat="1" ht="24" customHeight="1" x14ac:dyDescent="0.25">
      <c r="A265" s="124" t="s">
        <v>3200</v>
      </c>
      <c r="B265" s="125"/>
      <c r="C265" s="124" t="s">
        <v>21</v>
      </c>
      <c r="D265" s="126"/>
      <c r="E265" s="125"/>
      <c r="F265" s="124" t="s">
        <v>3192</v>
      </c>
      <c r="G265" s="126"/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25"/>
    </row>
    <row r="266" spans="1:18" s="40" customFormat="1" ht="41.25" customHeight="1" x14ac:dyDescent="0.3">
      <c r="A266" s="34" t="s">
        <v>3197</v>
      </c>
      <c r="B266" s="35" t="s">
        <v>81</v>
      </c>
      <c r="C266" s="35" t="s">
        <v>10</v>
      </c>
      <c r="D266" s="36" t="s">
        <v>11</v>
      </c>
      <c r="E266" s="34" t="s">
        <v>12</v>
      </c>
      <c r="F266" s="34" t="s">
        <v>0</v>
      </c>
      <c r="G266" s="34"/>
      <c r="H266" s="34" t="s">
        <v>1</v>
      </c>
      <c r="I266" s="37"/>
      <c r="J266" s="35" t="s">
        <v>13</v>
      </c>
      <c r="K266" s="38" t="s">
        <v>148</v>
      </c>
      <c r="L266" s="37" t="s">
        <v>82</v>
      </c>
      <c r="M266" s="34" t="s">
        <v>14</v>
      </c>
      <c r="N266" s="34" t="s">
        <v>2</v>
      </c>
      <c r="O266" s="34" t="s">
        <v>83</v>
      </c>
      <c r="P266" s="34" t="s">
        <v>3198</v>
      </c>
      <c r="Q266" s="39" t="s">
        <v>84</v>
      </c>
      <c r="R266" s="59" t="s">
        <v>5</v>
      </c>
    </row>
    <row r="267" spans="1:18" x14ac:dyDescent="0.2">
      <c r="A267" s="132">
        <f>IF(G267="","",COUNTA($G$3:G268))</f>
        <v>83</v>
      </c>
      <c r="B267" s="164">
        <v>45045</v>
      </c>
      <c r="C267" s="149" t="s">
        <v>188</v>
      </c>
      <c r="D267" s="149" t="s">
        <v>163</v>
      </c>
      <c r="E267" s="132">
        <v>51165</v>
      </c>
      <c r="F267" s="132">
        <v>390918</v>
      </c>
      <c r="G267" s="152" t="s">
        <v>443</v>
      </c>
      <c r="H267" s="152" t="s">
        <v>443</v>
      </c>
      <c r="I267" s="152" t="s">
        <v>444</v>
      </c>
      <c r="J267" s="140" t="s">
        <v>445</v>
      </c>
      <c r="K267" s="152" t="s">
        <v>446</v>
      </c>
      <c r="L267" s="22" t="s">
        <v>149</v>
      </c>
      <c r="M267" s="19">
        <v>1</v>
      </c>
      <c r="N267" s="19">
        <f>IFERROR(VLOOKUP(L267,Data!K:M,3,0),"0")</f>
        <v>350</v>
      </c>
      <c r="O267" s="19">
        <f t="shared" si="5"/>
        <v>350</v>
      </c>
      <c r="P267" s="132">
        <f>SUM(O267:O269)</f>
        <v>850</v>
      </c>
      <c r="Q267" s="140"/>
      <c r="R267" s="143" t="s">
        <v>2934</v>
      </c>
    </row>
    <row r="268" spans="1:18" x14ac:dyDescent="0.2">
      <c r="A268" s="133"/>
      <c r="B268" s="150"/>
      <c r="C268" s="151"/>
      <c r="D268" s="151"/>
      <c r="E268" s="133"/>
      <c r="F268" s="133"/>
      <c r="G268" s="153"/>
      <c r="H268" s="153"/>
      <c r="I268" s="153"/>
      <c r="J268" s="141"/>
      <c r="K268" s="153"/>
      <c r="L268" s="22" t="s">
        <v>62</v>
      </c>
      <c r="M268" s="19">
        <v>1</v>
      </c>
      <c r="N268" s="19">
        <f>IFERROR(VLOOKUP(L268,Data!K:M,3,0),"0")</f>
        <v>500</v>
      </c>
      <c r="O268" s="19">
        <f t="shared" si="5"/>
        <v>500</v>
      </c>
      <c r="P268" s="133"/>
      <c r="Q268" s="141"/>
      <c r="R268" s="145"/>
    </row>
    <row r="269" spans="1:18" x14ac:dyDescent="0.2">
      <c r="A269" s="133"/>
      <c r="B269" s="150"/>
      <c r="C269" s="151"/>
      <c r="D269" s="151"/>
      <c r="E269" s="133"/>
      <c r="F269" s="133"/>
      <c r="G269" s="153"/>
      <c r="H269" s="153"/>
      <c r="I269" s="153"/>
      <c r="J269" s="141"/>
      <c r="K269" s="153"/>
      <c r="L269" s="22"/>
      <c r="M269" s="19"/>
      <c r="N269" s="19" t="str">
        <f>IFERROR(VLOOKUP(L269,Data!K:M,3,0),"0")</f>
        <v>0</v>
      </c>
      <c r="O269" s="19">
        <f t="shared" si="5"/>
        <v>0</v>
      </c>
      <c r="P269" s="133"/>
      <c r="Q269" s="141"/>
      <c r="R269" s="61"/>
    </row>
    <row r="270" spans="1:18" x14ac:dyDescent="0.2">
      <c r="A270" s="132">
        <f>IF(G270="","",COUNTA($G$3:G271))</f>
        <v>84</v>
      </c>
      <c r="B270" s="164">
        <v>45045</v>
      </c>
      <c r="C270" s="149" t="s">
        <v>448</v>
      </c>
      <c r="D270" s="149" t="s">
        <v>163</v>
      </c>
      <c r="E270" s="132">
        <v>44924</v>
      </c>
      <c r="F270" s="132">
        <v>423146</v>
      </c>
      <c r="G270" s="152" t="s">
        <v>449</v>
      </c>
      <c r="H270" s="152" t="s">
        <v>449</v>
      </c>
      <c r="I270" s="152" t="s">
        <v>450</v>
      </c>
      <c r="J270" s="140" t="s">
        <v>451</v>
      </c>
      <c r="K270" s="152" t="s">
        <v>447</v>
      </c>
      <c r="L270" s="22" t="s">
        <v>62</v>
      </c>
      <c r="M270" s="19">
        <v>1</v>
      </c>
      <c r="N270" s="19">
        <f>IFERROR(VLOOKUP(L270,Data!K:M,3,0),"0")</f>
        <v>500</v>
      </c>
      <c r="O270" s="19">
        <f t="shared" si="5"/>
        <v>500</v>
      </c>
      <c r="P270" s="132">
        <f>SUM(O270:O271)</f>
        <v>500</v>
      </c>
      <c r="Q270" s="140"/>
      <c r="R270" s="60" t="s">
        <v>2731</v>
      </c>
    </row>
    <row r="271" spans="1:18" x14ac:dyDescent="0.2">
      <c r="A271" s="133"/>
      <c r="B271" s="150"/>
      <c r="C271" s="151"/>
      <c r="D271" s="151"/>
      <c r="E271" s="133"/>
      <c r="F271" s="133"/>
      <c r="G271" s="153"/>
      <c r="H271" s="153"/>
      <c r="I271" s="153"/>
      <c r="J271" s="141"/>
      <c r="K271" s="153"/>
      <c r="L271" s="22"/>
      <c r="M271" s="19"/>
      <c r="N271" s="19" t="str">
        <f>IFERROR(VLOOKUP(L271,Data!K:M,3,0),"0")</f>
        <v>0</v>
      </c>
      <c r="O271" s="19">
        <f t="shared" si="5"/>
        <v>0</v>
      </c>
      <c r="P271" s="133"/>
      <c r="Q271" s="141"/>
      <c r="R271" s="61"/>
    </row>
    <row r="272" spans="1:18" x14ac:dyDescent="0.2">
      <c r="A272" s="132">
        <f>IF(G272="","",COUNTA($G$3:G273))</f>
        <v>85</v>
      </c>
      <c r="B272" s="164">
        <v>45045</v>
      </c>
      <c r="C272" s="149" t="s">
        <v>448</v>
      </c>
      <c r="D272" s="149" t="s">
        <v>163</v>
      </c>
      <c r="E272" s="132">
        <v>201532</v>
      </c>
      <c r="F272" s="132">
        <v>464782</v>
      </c>
      <c r="G272" s="152" t="s">
        <v>452</v>
      </c>
      <c r="H272" s="152" t="s">
        <v>452</v>
      </c>
      <c r="I272" s="152" t="s">
        <v>453</v>
      </c>
      <c r="J272" s="140" t="s">
        <v>454</v>
      </c>
      <c r="K272" s="152" t="s">
        <v>210</v>
      </c>
      <c r="L272" s="22" t="s">
        <v>149</v>
      </c>
      <c r="M272" s="19">
        <v>1</v>
      </c>
      <c r="N272" s="19">
        <f>IFERROR(VLOOKUP(L272,Data!K:M,3,0),"0")</f>
        <v>350</v>
      </c>
      <c r="O272" s="19">
        <f t="shared" si="5"/>
        <v>350</v>
      </c>
      <c r="P272" s="132">
        <f>SUM(O272:O274)</f>
        <v>850</v>
      </c>
      <c r="Q272" s="140"/>
      <c r="R272" s="60" t="s">
        <v>2727</v>
      </c>
    </row>
    <row r="273" spans="1:18" x14ac:dyDescent="0.2">
      <c r="A273" s="133"/>
      <c r="B273" s="150"/>
      <c r="C273" s="151"/>
      <c r="D273" s="151"/>
      <c r="E273" s="133"/>
      <c r="F273" s="133"/>
      <c r="G273" s="153"/>
      <c r="H273" s="153"/>
      <c r="I273" s="153"/>
      <c r="J273" s="141"/>
      <c r="K273" s="153"/>
      <c r="L273" s="22" t="s">
        <v>62</v>
      </c>
      <c r="M273" s="19">
        <v>1</v>
      </c>
      <c r="N273" s="19">
        <f>IFERROR(VLOOKUP(L273,Data!K:M,3,0),"0")</f>
        <v>500</v>
      </c>
      <c r="O273" s="19">
        <f t="shared" si="5"/>
        <v>500</v>
      </c>
      <c r="P273" s="133"/>
      <c r="Q273" s="141"/>
      <c r="R273" s="61"/>
    </row>
    <row r="274" spans="1:18" x14ac:dyDescent="0.2">
      <c r="A274" s="133"/>
      <c r="B274" s="150"/>
      <c r="C274" s="151"/>
      <c r="D274" s="151"/>
      <c r="E274" s="133"/>
      <c r="F274" s="133"/>
      <c r="G274" s="153"/>
      <c r="H274" s="153"/>
      <c r="I274" s="153"/>
      <c r="J274" s="141"/>
      <c r="K274" s="153"/>
      <c r="L274" s="22"/>
      <c r="M274" s="19"/>
      <c r="N274" s="19" t="str">
        <f>IFERROR(VLOOKUP(L274,Data!K:M,3,0),"0")</f>
        <v>0</v>
      </c>
      <c r="O274" s="19">
        <f t="shared" si="5"/>
        <v>0</v>
      </c>
      <c r="P274" s="133"/>
      <c r="Q274" s="141"/>
      <c r="R274" s="61"/>
    </row>
    <row r="275" spans="1:18" x14ac:dyDescent="0.2">
      <c r="A275" s="132">
        <f>IF(G275="","",COUNTA($G$3:G276))</f>
        <v>86</v>
      </c>
      <c r="B275" s="164">
        <v>45045</v>
      </c>
      <c r="C275" s="149" t="s">
        <v>188</v>
      </c>
      <c r="D275" s="149" t="s">
        <v>163</v>
      </c>
      <c r="E275" s="132">
        <v>33657</v>
      </c>
      <c r="F275" s="132">
        <v>277087</v>
      </c>
      <c r="G275" s="152" t="s">
        <v>455</v>
      </c>
      <c r="H275" s="152" t="s">
        <v>455</v>
      </c>
      <c r="I275" s="152" t="s">
        <v>456</v>
      </c>
      <c r="J275" s="140" t="s">
        <v>454</v>
      </c>
      <c r="K275" s="152" t="s">
        <v>457</v>
      </c>
      <c r="L275" s="22" t="s">
        <v>149</v>
      </c>
      <c r="M275" s="19">
        <v>1</v>
      </c>
      <c r="N275" s="19">
        <f>IFERROR(VLOOKUP(L275,Data!K:M,3,0),"0")</f>
        <v>350</v>
      </c>
      <c r="O275" s="19">
        <f t="shared" si="5"/>
        <v>350</v>
      </c>
      <c r="P275" s="132">
        <f>SUM(O275:O276)</f>
        <v>850</v>
      </c>
      <c r="Q275" s="140"/>
      <c r="R275" s="60" t="s">
        <v>2727</v>
      </c>
    </row>
    <row r="276" spans="1:18" x14ac:dyDescent="0.2">
      <c r="A276" s="133"/>
      <c r="B276" s="150"/>
      <c r="C276" s="151"/>
      <c r="D276" s="151"/>
      <c r="E276" s="133"/>
      <c r="F276" s="133"/>
      <c r="G276" s="153"/>
      <c r="H276" s="153"/>
      <c r="I276" s="153"/>
      <c r="J276" s="141"/>
      <c r="K276" s="153"/>
      <c r="L276" s="22" t="s">
        <v>62</v>
      </c>
      <c r="M276" s="19">
        <v>1</v>
      </c>
      <c r="N276" s="19">
        <f>IFERROR(VLOOKUP(L276,Data!K:M,3,0),"0")</f>
        <v>500</v>
      </c>
      <c r="O276" s="19">
        <f t="shared" si="5"/>
        <v>500</v>
      </c>
      <c r="P276" s="133"/>
      <c r="Q276" s="141"/>
      <c r="R276" s="61"/>
    </row>
    <row r="277" spans="1:18" x14ac:dyDescent="0.2">
      <c r="A277" s="132">
        <f>IF(G277="","",COUNTA($G$3:G278))</f>
        <v>87</v>
      </c>
      <c r="B277" s="164">
        <v>45045</v>
      </c>
      <c r="C277" s="149" t="s">
        <v>188</v>
      </c>
      <c r="D277" s="149" t="s">
        <v>161</v>
      </c>
      <c r="E277" s="132">
        <v>204564</v>
      </c>
      <c r="F277" s="132">
        <v>515188</v>
      </c>
      <c r="G277" s="152" t="s">
        <v>458</v>
      </c>
      <c r="H277" s="152" t="s">
        <v>458</v>
      </c>
      <c r="I277" s="152" t="s">
        <v>459</v>
      </c>
      <c r="J277" s="140" t="s">
        <v>460</v>
      </c>
      <c r="K277" s="152" t="s">
        <v>196</v>
      </c>
      <c r="L277" s="22" t="s">
        <v>62</v>
      </c>
      <c r="M277" s="19">
        <v>1</v>
      </c>
      <c r="N277" s="19">
        <f>IFERROR(VLOOKUP(L277,Data!K:M,3,0),"0")</f>
        <v>500</v>
      </c>
      <c r="O277" s="19">
        <f t="shared" si="5"/>
        <v>500</v>
      </c>
      <c r="P277" s="132">
        <f>SUM(O277:O278)</f>
        <v>500</v>
      </c>
      <c r="Q277" s="140"/>
      <c r="R277" s="60" t="s">
        <v>2738</v>
      </c>
    </row>
    <row r="278" spans="1:18" x14ac:dyDescent="0.2">
      <c r="A278" s="133"/>
      <c r="B278" s="150"/>
      <c r="C278" s="151"/>
      <c r="D278" s="151"/>
      <c r="E278" s="133"/>
      <c r="F278" s="133"/>
      <c r="G278" s="153"/>
      <c r="H278" s="153"/>
      <c r="I278" s="153"/>
      <c r="J278" s="141"/>
      <c r="K278" s="153"/>
      <c r="L278" s="22"/>
      <c r="M278" s="19"/>
      <c r="N278" s="19" t="str">
        <f>IFERROR(VLOOKUP(L278,Data!K:M,3,0),"0")</f>
        <v>0</v>
      </c>
      <c r="O278" s="19">
        <f t="shared" si="5"/>
        <v>0</v>
      </c>
      <c r="P278" s="133"/>
      <c r="Q278" s="141"/>
      <c r="R278" s="61"/>
    </row>
    <row r="279" spans="1:18" x14ac:dyDescent="0.2">
      <c r="A279" s="132">
        <f>IF(G279="","",COUNTA($G$3:G280))</f>
        <v>88</v>
      </c>
      <c r="B279" s="164">
        <v>45045</v>
      </c>
      <c r="C279" s="149" t="s">
        <v>160</v>
      </c>
      <c r="D279" s="149" t="s">
        <v>202</v>
      </c>
      <c r="E279" s="132">
        <v>2787</v>
      </c>
      <c r="F279" s="132">
        <v>281174</v>
      </c>
      <c r="G279" s="152" t="s">
        <v>461</v>
      </c>
      <c r="H279" s="152" t="s">
        <v>461</v>
      </c>
      <c r="I279" s="152" t="s">
        <v>462</v>
      </c>
      <c r="J279" s="140" t="s">
        <v>463</v>
      </c>
      <c r="K279" s="152" t="s">
        <v>464</v>
      </c>
      <c r="L279" s="22" t="s">
        <v>2701</v>
      </c>
      <c r="M279" s="19">
        <v>1</v>
      </c>
      <c r="N279" s="19">
        <f>IFERROR(VLOOKUP(L279,Data!K:M,3,0),"0")</f>
        <v>850</v>
      </c>
      <c r="O279" s="19">
        <f t="shared" si="5"/>
        <v>850</v>
      </c>
      <c r="P279" s="132">
        <f>SUM(O279:O280)</f>
        <v>1350</v>
      </c>
      <c r="Q279" s="140"/>
      <c r="R279" s="60"/>
    </row>
    <row r="280" spans="1:18" x14ac:dyDescent="0.2">
      <c r="A280" s="133"/>
      <c r="B280" s="150"/>
      <c r="C280" s="151"/>
      <c r="D280" s="151"/>
      <c r="E280" s="133"/>
      <c r="F280" s="133"/>
      <c r="G280" s="153"/>
      <c r="H280" s="153"/>
      <c r="I280" s="153"/>
      <c r="J280" s="141"/>
      <c r="K280" s="153"/>
      <c r="L280" s="22" t="s">
        <v>62</v>
      </c>
      <c r="M280" s="19">
        <v>1</v>
      </c>
      <c r="N280" s="19">
        <f>IFERROR(VLOOKUP(L280,Data!K:M,3,0),"0")</f>
        <v>500</v>
      </c>
      <c r="O280" s="19">
        <f t="shared" si="5"/>
        <v>500</v>
      </c>
      <c r="P280" s="133"/>
      <c r="Q280" s="141"/>
      <c r="R280" s="61"/>
    </row>
    <row r="281" spans="1:18" x14ac:dyDescent="0.2">
      <c r="A281" s="132">
        <f>IF(G281="","",COUNTA($G$3:G282))</f>
        <v>89</v>
      </c>
      <c r="B281" s="164">
        <v>45045</v>
      </c>
      <c r="C281" s="149" t="s">
        <v>160</v>
      </c>
      <c r="D281" s="149" t="s">
        <v>163</v>
      </c>
      <c r="E281" s="132">
        <v>32816</v>
      </c>
      <c r="F281" s="132">
        <v>319902</v>
      </c>
      <c r="G281" s="152" t="s">
        <v>465</v>
      </c>
      <c r="H281" s="152" t="s">
        <v>465</v>
      </c>
      <c r="I281" s="152" t="s">
        <v>466</v>
      </c>
      <c r="J281" s="140" t="s">
        <v>467</v>
      </c>
      <c r="K281" s="152" t="s">
        <v>361</v>
      </c>
      <c r="L281" s="22" t="s">
        <v>113</v>
      </c>
      <c r="M281" s="19">
        <v>1</v>
      </c>
      <c r="N281" s="19">
        <f>IFERROR(VLOOKUP(L281,Data!K:M,3,0),"0")</f>
        <v>800</v>
      </c>
      <c r="O281" s="19">
        <f t="shared" ref="O281:O342" si="6">PRODUCT(M281:N281)</f>
        <v>800</v>
      </c>
      <c r="P281" s="132">
        <f>SUM(O281:O283)</f>
        <v>1320</v>
      </c>
      <c r="Q281" s="140"/>
      <c r="R281" s="60" t="s">
        <v>2757</v>
      </c>
    </row>
    <row r="282" spans="1:18" x14ac:dyDescent="0.2">
      <c r="A282" s="133"/>
      <c r="B282" s="150"/>
      <c r="C282" s="151"/>
      <c r="D282" s="151"/>
      <c r="E282" s="133"/>
      <c r="F282" s="133"/>
      <c r="G282" s="153"/>
      <c r="H282" s="153"/>
      <c r="I282" s="153"/>
      <c r="J282" s="141"/>
      <c r="K282" s="153"/>
      <c r="L282" s="22" t="s">
        <v>2699</v>
      </c>
      <c r="M282" s="19">
        <v>2</v>
      </c>
      <c r="N282" s="19">
        <f>IFERROR(VLOOKUP(L282,Data!K:M,3,0),"0")</f>
        <v>10</v>
      </c>
      <c r="O282" s="19">
        <f t="shared" si="6"/>
        <v>20</v>
      </c>
      <c r="P282" s="133"/>
      <c r="Q282" s="141"/>
      <c r="R282" s="61" t="s">
        <v>2758</v>
      </c>
    </row>
    <row r="283" spans="1:18" x14ac:dyDescent="0.2">
      <c r="A283" s="133"/>
      <c r="B283" s="150"/>
      <c r="C283" s="151"/>
      <c r="D283" s="151"/>
      <c r="E283" s="133"/>
      <c r="F283" s="133"/>
      <c r="G283" s="153"/>
      <c r="H283" s="153"/>
      <c r="I283" s="153"/>
      <c r="J283" s="141"/>
      <c r="K283" s="153"/>
      <c r="L283" s="22" t="s">
        <v>62</v>
      </c>
      <c r="M283" s="19">
        <v>1</v>
      </c>
      <c r="N283" s="19">
        <f>IFERROR(VLOOKUP(L283,Data!K:M,3,0),"0")</f>
        <v>500</v>
      </c>
      <c r="O283" s="19">
        <f t="shared" si="6"/>
        <v>500</v>
      </c>
      <c r="P283" s="133"/>
      <c r="Q283" s="141"/>
      <c r="R283" s="61" t="s">
        <v>2759</v>
      </c>
    </row>
    <row r="284" spans="1:18" x14ac:dyDescent="0.2">
      <c r="A284" s="132">
        <f>IF(G284="","",COUNTA($G$3:G285))</f>
        <v>90</v>
      </c>
      <c r="B284" s="164">
        <v>45045</v>
      </c>
      <c r="C284" s="149" t="s">
        <v>160</v>
      </c>
      <c r="D284" s="149" t="s">
        <v>57</v>
      </c>
      <c r="E284" s="132">
        <v>29601</v>
      </c>
      <c r="F284" s="132">
        <v>5200056</v>
      </c>
      <c r="G284" s="152" t="s">
        <v>468</v>
      </c>
      <c r="H284" s="152" t="s">
        <v>468</v>
      </c>
      <c r="I284" s="152" t="s">
        <v>469</v>
      </c>
      <c r="J284" s="140" t="s">
        <v>470</v>
      </c>
      <c r="K284" s="152" t="s">
        <v>291</v>
      </c>
      <c r="L284" s="22" t="s">
        <v>2699</v>
      </c>
      <c r="M284" s="19">
        <v>2</v>
      </c>
      <c r="N284" s="19">
        <f>IFERROR(VLOOKUP(L284,Data!K:M,3,0),"0")</f>
        <v>10</v>
      </c>
      <c r="O284" s="19">
        <f t="shared" si="6"/>
        <v>20</v>
      </c>
      <c r="P284" s="132">
        <f>SUM(O284:O287)</f>
        <v>2070</v>
      </c>
      <c r="Q284" s="140"/>
      <c r="R284" s="60"/>
    </row>
    <row r="285" spans="1:18" x14ac:dyDescent="0.2">
      <c r="A285" s="133"/>
      <c r="B285" s="150"/>
      <c r="C285" s="151"/>
      <c r="D285" s="151"/>
      <c r="E285" s="133"/>
      <c r="F285" s="133"/>
      <c r="G285" s="153"/>
      <c r="H285" s="153"/>
      <c r="I285" s="153"/>
      <c r="J285" s="141"/>
      <c r="K285" s="153"/>
      <c r="L285" s="22" t="s">
        <v>2701</v>
      </c>
      <c r="M285" s="19">
        <v>1</v>
      </c>
      <c r="N285" s="19">
        <f>IFERROR(VLOOKUP(L285,Data!K:M,3,0),"0")</f>
        <v>850</v>
      </c>
      <c r="O285" s="19">
        <f t="shared" si="6"/>
        <v>850</v>
      </c>
      <c r="P285" s="133"/>
      <c r="Q285" s="141"/>
      <c r="R285" s="61"/>
    </row>
    <row r="286" spans="1:18" x14ac:dyDescent="0.2">
      <c r="A286" s="133"/>
      <c r="B286" s="150"/>
      <c r="C286" s="151"/>
      <c r="D286" s="151"/>
      <c r="E286" s="133"/>
      <c r="F286" s="133"/>
      <c r="G286" s="153"/>
      <c r="H286" s="153"/>
      <c r="I286" s="153"/>
      <c r="J286" s="141"/>
      <c r="K286" s="153"/>
      <c r="L286" s="22" t="s">
        <v>1648</v>
      </c>
      <c r="M286" s="19">
        <v>1</v>
      </c>
      <c r="N286" s="19">
        <v>700</v>
      </c>
      <c r="O286" s="19">
        <f t="shared" si="6"/>
        <v>700</v>
      </c>
      <c r="P286" s="133"/>
      <c r="Q286" s="141"/>
      <c r="R286" s="61" t="s">
        <v>2760</v>
      </c>
    </row>
    <row r="287" spans="1:18" x14ac:dyDescent="0.2">
      <c r="A287" s="133"/>
      <c r="B287" s="150"/>
      <c r="C287" s="151"/>
      <c r="D287" s="151"/>
      <c r="E287" s="133"/>
      <c r="F287" s="133"/>
      <c r="G287" s="153"/>
      <c r="H287" s="153"/>
      <c r="I287" s="153"/>
      <c r="J287" s="141"/>
      <c r="K287" s="153"/>
      <c r="L287" s="22" t="s">
        <v>62</v>
      </c>
      <c r="M287" s="19">
        <v>1</v>
      </c>
      <c r="N287" s="19">
        <f>IFERROR(VLOOKUP(L287,Data!K:M,3,0),"0")</f>
        <v>500</v>
      </c>
      <c r="O287" s="19">
        <f t="shared" si="6"/>
        <v>500</v>
      </c>
      <c r="P287" s="133"/>
      <c r="Q287" s="141"/>
      <c r="R287" s="61"/>
    </row>
    <row r="288" spans="1:18" x14ac:dyDescent="0.2">
      <c r="A288" s="132">
        <f>IF(G288="","",COUNTA($G$3:G289))</f>
        <v>91</v>
      </c>
      <c r="B288" s="164">
        <v>45045</v>
      </c>
      <c r="C288" s="149" t="s">
        <v>188</v>
      </c>
      <c r="D288" s="149" t="s">
        <v>163</v>
      </c>
      <c r="E288" s="132">
        <v>208420</v>
      </c>
      <c r="F288" s="132">
        <v>166313</v>
      </c>
      <c r="G288" s="152" t="s">
        <v>471</v>
      </c>
      <c r="H288" s="152" t="s">
        <v>471</v>
      </c>
      <c r="I288" s="152" t="s">
        <v>472</v>
      </c>
      <c r="J288" s="140" t="s">
        <v>473</v>
      </c>
      <c r="K288" s="152" t="s">
        <v>394</v>
      </c>
      <c r="L288" s="22" t="s">
        <v>94</v>
      </c>
      <c r="M288" s="19">
        <v>1</v>
      </c>
      <c r="N288" s="19">
        <f>IFERROR(VLOOKUP(L288,Data!K:M,3,0),"0")</f>
        <v>70</v>
      </c>
      <c r="O288" s="19">
        <f t="shared" si="6"/>
        <v>70</v>
      </c>
      <c r="P288" s="132">
        <f>SUM(O288:O289)</f>
        <v>570</v>
      </c>
      <c r="Q288" s="140"/>
      <c r="R288" s="60"/>
    </row>
    <row r="289" spans="1:18" x14ac:dyDescent="0.2">
      <c r="A289" s="133"/>
      <c r="B289" s="150"/>
      <c r="C289" s="151"/>
      <c r="D289" s="151"/>
      <c r="E289" s="133"/>
      <c r="F289" s="133"/>
      <c r="G289" s="153"/>
      <c r="H289" s="153"/>
      <c r="I289" s="153"/>
      <c r="J289" s="141"/>
      <c r="K289" s="153"/>
      <c r="L289" s="22" t="s">
        <v>62</v>
      </c>
      <c r="M289" s="19">
        <v>1</v>
      </c>
      <c r="N289" s="19">
        <f>IFERROR(VLOOKUP(L289,Data!K:M,3,0),"0")</f>
        <v>500</v>
      </c>
      <c r="O289" s="19">
        <f t="shared" si="6"/>
        <v>500</v>
      </c>
      <c r="P289" s="133"/>
      <c r="Q289" s="141"/>
      <c r="R289" s="61"/>
    </row>
    <row r="290" spans="1:18" x14ac:dyDescent="0.2">
      <c r="A290" s="132">
        <f>IF(G290="","",COUNTA($G$3:G291))</f>
        <v>92</v>
      </c>
      <c r="B290" s="164">
        <v>45045</v>
      </c>
      <c r="C290" s="149" t="s">
        <v>160</v>
      </c>
      <c r="D290" s="149" t="s">
        <v>474</v>
      </c>
      <c r="E290" s="132">
        <v>101497</v>
      </c>
      <c r="F290" s="132">
        <v>359554</v>
      </c>
      <c r="G290" s="152" t="s">
        <v>475</v>
      </c>
      <c r="H290" s="152" t="s">
        <v>475</v>
      </c>
      <c r="I290" s="152" t="s">
        <v>476</v>
      </c>
      <c r="J290" s="140" t="s">
        <v>477</v>
      </c>
      <c r="K290" s="152" t="s">
        <v>478</v>
      </c>
      <c r="L290" s="22" t="s">
        <v>2701</v>
      </c>
      <c r="M290" s="19">
        <v>1</v>
      </c>
      <c r="N290" s="19">
        <f>IFERROR(VLOOKUP(L290,Data!K:M,3,0),"0")</f>
        <v>850</v>
      </c>
      <c r="O290" s="19">
        <f t="shared" si="6"/>
        <v>850</v>
      </c>
      <c r="P290" s="132">
        <f>SUM(O290:O292)</f>
        <v>1750</v>
      </c>
      <c r="Q290" s="140"/>
      <c r="R290" s="60"/>
    </row>
    <row r="291" spans="1:18" x14ac:dyDescent="0.2">
      <c r="A291" s="133"/>
      <c r="B291" s="150"/>
      <c r="C291" s="151"/>
      <c r="D291" s="151"/>
      <c r="E291" s="133"/>
      <c r="F291" s="133"/>
      <c r="G291" s="153"/>
      <c r="H291" s="153"/>
      <c r="I291" s="153"/>
      <c r="J291" s="141"/>
      <c r="K291" s="153"/>
      <c r="L291" s="22" t="s">
        <v>2698</v>
      </c>
      <c r="M291" s="19">
        <v>1</v>
      </c>
      <c r="N291" s="19">
        <f>IFERROR(VLOOKUP(L291,Data!K:M,3,0),"0")</f>
        <v>400</v>
      </c>
      <c r="O291" s="19">
        <f t="shared" si="6"/>
        <v>400</v>
      </c>
      <c r="P291" s="133"/>
      <c r="Q291" s="141"/>
      <c r="R291" s="61"/>
    </row>
    <row r="292" spans="1:18" x14ac:dyDescent="0.2">
      <c r="A292" s="133"/>
      <c r="B292" s="150"/>
      <c r="C292" s="151"/>
      <c r="D292" s="151"/>
      <c r="E292" s="133"/>
      <c r="F292" s="133"/>
      <c r="G292" s="153"/>
      <c r="H292" s="153"/>
      <c r="I292" s="153"/>
      <c r="J292" s="141"/>
      <c r="K292" s="153"/>
      <c r="L292" s="22" t="s">
        <v>62</v>
      </c>
      <c r="M292" s="19">
        <v>1</v>
      </c>
      <c r="N292" s="19">
        <f>IFERROR(VLOOKUP(L292,Data!K:M,3,0),"0")</f>
        <v>500</v>
      </c>
      <c r="O292" s="19">
        <f t="shared" si="6"/>
        <v>500</v>
      </c>
      <c r="P292" s="133"/>
      <c r="Q292" s="141"/>
      <c r="R292" s="61"/>
    </row>
    <row r="293" spans="1:18" x14ac:dyDescent="0.2">
      <c r="A293" s="132">
        <f>IF(G293="","",COUNTA($G$3:G294))</f>
        <v>93</v>
      </c>
      <c r="B293" s="164">
        <v>45045</v>
      </c>
      <c r="C293" s="149" t="s">
        <v>160</v>
      </c>
      <c r="D293" s="149" t="s">
        <v>163</v>
      </c>
      <c r="E293" s="132">
        <v>22000</v>
      </c>
      <c r="F293" s="132">
        <v>422792</v>
      </c>
      <c r="G293" s="152" t="s">
        <v>479</v>
      </c>
      <c r="H293" s="152" t="s">
        <v>479</v>
      </c>
      <c r="I293" s="152" t="s">
        <v>480</v>
      </c>
      <c r="J293" s="140" t="s">
        <v>481</v>
      </c>
      <c r="K293" s="152" t="s">
        <v>164</v>
      </c>
      <c r="L293" s="22" t="s">
        <v>2915</v>
      </c>
      <c r="M293" s="19">
        <v>1</v>
      </c>
      <c r="N293" s="19">
        <f>IFERROR(VLOOKUP(L293,Data!K:M,3,0),"0")</f>
        <v>1000</v>
      </c>
      <c r="O293" s="19">
        <f t="shared" si="6"/>
        <v>1000</v>
      </c>
      <c r="P293" s="132">
        <f>SUM(O293:O299)</f>
        <v>3450</v>
      </c>
      <c r="Q293" s="140" t="s">
        <v>2761</v>
      </c>
      <c r="R293" s="60" t="s">
        <v>2762</v>
      </c>
    </row>
    <row r="294" spans="1:18" x14ac:dyDescent="0.2">
      <c r="A294" s="133"/>
      <c r="B294" s="150"/>
      <c r="C294" s="151"/>
      <c r="D294" s="151"/>
      <c r="E294" s="133"/>
      <c r="F294" s="133"/>
      <c r="G294" s="153"/>
      <c r="H294" s="153"/>
      <c r="I294" s="153"/>
      <c r="J294" s="141"/>
      <c r="K294" s="153"/>
      <c r="L294" s="22" t="s">
        <v>138</v>
      </c>
      <c r="M294" s="19">
        <v>1</v>
      </c>
      <c r="N294" s="19">
        <f>IFERROR(VLOOKUP(L294,Data!K:M,3,0),"0")</f>
        <v>70</v>
      </c>
      <c r="O294" s="19">
        <f t="shared" si="6"/>
        <v>70</v>
      </c>
      <c r="P294" s="133"/>
      <c r="Q294" s="141"/>
      <c r="R294" s="61"/>
    </row>
    <row r="295" spans="1:18" x14ac:dyDescent="0.2">
      <c r="A295" s="133"/>
      <c r="B295" s="150"/>
      <c r="C295" s="151"/>
      <c r="D295" s="151"/>
      <c r="E295" s="133"/>
      <c r="F295" s="133"/>
      <c r="G295" s="153"/>
      <c r="H295" s="153"/>
      <c r="I295" s="153"/>
      <c r="J295" s="141"/>
      <c r="K295" s="153"/>
      <c r="L295" s="22" t="s">
        <v>2702</v>
      </c>
      <c r="M295" s="19">
        <v>1</v>
      </c>
      <c r="N295" s="19">
        <f>IFERROR(VLOOKUP(L295,Data!K:M,3,0),"0")</f>
        <v>200</v>
      </c>
      <c r="O295" s="19">
        <f t="shared" si="6"/>
        <v>200</v>
      </c>
      <c r="P295" s="133"/>
      <c r="Q295" s="141"/>
      <c r="R295" s="61"/>
    </row>
    <row r="296" spans="1:18" x14ac:dyDescent="0.2">
      <c r="A296" s="133"/>
      <c r="B296" s="150"/>
      <c r="C296" s="151"/>
      <c r="D296" s="151"/>
      <c r="E296" s="133"/>
      <c r="F296" s="133"/>
      <c r="G296" s="153"/>
      <c r="H296" s="153"/>
      <c r="I296" s="153"/>
      <c r="J296" s="141"/>
      <c r="K296" s="153"/>
      <c r="L296" s="22" t="s">
        <v>2699</v>
      </c>
      <c r="M296" s="19">
        <v>2</v>
      </c>
      <c r="N296" s="19">
        <f>IFERROR(VLOOKUP(L296,Data!K:M,3,0),"0")</f>
        <v>10</v>
      </c>
      <c r="O296" s="19">
        <f t="shared" si="6"/>
        <v>20</v>
      </c>
      <c r="P296" s="133"/>
      <c r="Q296" s="141"/>
      <c r="R296" s="61"/>
    </row>
    <row r="297" spans="1:18" x14ac:dyDescent="0.2">
      <c r="A297" s="133"/>
      <c r="B297" s="150"/>
      <c r="C297" s="151"/>
      <c r="D297" s="151"/>
      <c r="E297" s="133"/>
      <c r="F297" s="133"/>
      <c r="G297" s="153"/>
      <c r="H297" s="153"/>
      <c r="I297" s="153"/>
      <c r="J297" s="141"/>
      <c r="K297" s="153"/>
      <c r="L297" s="22" t="s">
        <v>135</v>
      </c>
      <c r="M297" s="19">
        <v>2</v>
      </c>
      <c r="N297" s="19">
        <f>IFERROR(VLOOKUP(L297,Data!K:M,3,0),"0")</f>
        <v>140</v>
      </c>
      <c r="O297" s="19">
        <f t="shared" si="6"/>
        <v>280</v>
      </c>
      <c r="P297" s="133"/>
      <c r="Q297" s="141"/>
      <c r="R297" s="61" t="s">
        <v>2745</v>
      </c>
    </row>
    <row r="298" spans="1:18" x14ac:dyDescent="0.2">
      <c r="A298" s="133"/>
      <c r="B298" s="150"/>
      <c r="C298" s="151"/>
      <c r="D298" s="151"/>
      <c r="E298" s="133"/>
      <c r="F298" s="133"/>
      <c r="G298" s="153"/>
      <c r="H298" s="153"/>
      <c r="I298" s="153"/>
      <c r="J298" s="141"/>
      <c r="K298" s="153"/>
      <c r="L298" s="22" t="s">
        <v>145</v>
      </c>
      <c r="M298" s="19">
        <v>1</v>
      </c>
      <c r="N298" s="19">
        <v>1380</v>
      </c>
      <c r="O298" s="19">
        <f t="shared" si="6"/>
        <v>1380</v>
      </c>
      <c r="P298" s="133"/>
      <c r="Q298" s="141"/>
      <c r="R298" s="61"/>
    </row>
    <row r="299" spans="1:18" x14ac:dyDescent="0.2">
      <c r="A299" s="133"/>
      <c r="B299" s="150"/>
      <c r="C299" s="151"/>
      <c r="D299" s="151"/>
      <c r="E299" s="133"/>
      <c r="F299" s="133"/>
      <c r="G299" s="153"/>
      <c r="H299" s="153"/>
      <c r="I299" s="153"/>
      <c r="J299" s="141"/>
      <c r="K299" s="153"/>
      <c r="L299" s="22" t="s">
        <v>62</v>
      </c>
      <c r="M299" s="19">
        <v>1</v>
      </c>
      <c r="N299" s="19">
        <f>IFERROR(VLOOKUP(L299,Data!K:M,3,0),"0")</f>
        <v>500</v>
      </c>
      <c r="O299" s="19">
        <f t="shared" si="6"/>
        <v>500</v>
      </c>
      <c r="P299" s="133"/>
      <c r="Q299" s="141"/>
      <c r="R299" s="61"/>
    </row>
    <row r="300" spans="1:18" x14ac:dyDescent="0.2">
      <c r="A300" s="132">
        <f>IF(G300="","",COUNTA($G$3:G301))</f>
        <v>94</v>
      </c>
      <c r="B300" s="164">
        <v>45045</v>
      </c>
      <c r="C300" s="149" t="s">
        <v>448</v>
      </c>
      <c r="D300" s="149" t="s">
        <v>163</v>
      </c>
      <c r="E300" s="132">
        <v>32540</v>
      </c>
      <c r="F300" s="132">
        <v>112049</v>
      </c>
      <c r="G300" s="152" t="s">
        <v>358</v>
      </c>
      <c r="H300" s="152" t="s">
        <v>358</v>
      </c>
      <c r="I300" s="152" t="s">
        <v>185</v>
      </c>
      <c r="J300" s="140" t="s">
        <v>482</v>
      </c>
      <c r="K300" s="152" t="s">
        <v>192</v>
      </c>
      <c r="L300" s="22" t="s">
        <v>62</v>
      </c>
      <c r="M300" s="19">
        <v>1</v>
      </c>
      <c r="N300" s="19">
        <f>IFERROR(VLOOKUP(L300,Data!K:M,3,0),"0")</f>
        <v>500</v>
      </c>
      <c r="O300" s="19">
        <f t="shared" si="6"/>
        <v>500</v>
      </c>
      <c r="P300" s="132">
        <f>SUM(O300:O301)</f>
        <v>500</v>
      </c>
      <c r="Q300" s="140"/>
      <c r="R300" s="60" t="s">
        <v>2763</v>
      </c>
    </row>
    <row r="301" spans="1:18" x14ac:dyDescent="0.2">
      <c r="A301" s="133"/>
      <c r="B301" s="150"/>
      <c r="C301" s="151"/>
      <c r="D301" s="151"/>
      <c r="E301" s="133"/>
      <c r="F301" s="133"/>
      <c r="G301" s="153"/>
      <c r="H301" s="153"/>
      <c r="I301" s="153"/>
      <c r="J301" s="141"/>
      <c r="K301" s="153"/>
      <c r="L301" s="22"/>
      <c r="M301" s="19"/>
      <c r="N301" s="19" t="str">
        <f>IFERROR(VLOOKUP(L301,Data!K:M,3,0),"0")</f>
        <v>0</v>
      </c>
      <c r="O301" s="19">
        <f t="shared" si="6"/>
        <v>0</v>
      </c>
      <c r="P301" s="133"/>
      <c r="Q301" s="141"/>
      <c r="R301" s="61"/>
    </row>
    <row r="302" spans="1:18" x14ac:dyDescent="0.2">
      <c r="A302" s="132">
        <f>IF(G302="","",COUNTA($G$3:G303))</f>
        <v>95</v>
      </c>
      <c r="B302" s="164">
        <v>45045</v>
      </c>
      <c r="C302" s="149" t="s">
        <v>160</v>
      </c>
      <c r="D302" s="149" t="s">
        <v>161</v>
      </c>
      <c r="E302" s="132">
        <v>57230</v>
      </c>
      <c r="F302" s="132">
        <v>338911</v>
      </c>
      <c r="G302" s="152" t="s">
        <v>483</v>
      </c>
      <c r="H302" s="152" t="s">
        <v>483</v>
      </c>
      <c r="I302" s="152" t="s">
        <v>484</v>
      </c>
      <c r="J302" s="140" t="s">
        <v>485</v>
      </c>
      <c r="K302" s="152" t="s">
        <v>486</v>
      </c>
      <c r="L302" s="22" t="s">
        <v>2915</v>
      </c>
      <c r="M302" s="19">
        <v>1</v>
      </c>
      <c r="N302" s="19">
        <f>IFERROR(VLOOKUP(L302,Data!K:M,3,0),"0")</f>
        <v>1000</v>
      </c>
      <c r="O302" s="19">
        <f t="shared" si="6"/>
        <v>1000</v>
      </c>
      <c r="P302" s="132">
        <f>SUM(O302:O307)</f>
        <v>3550</v>
      </c>
      <c r="Q302" s="140" t="s">
        <v>2723</v>
      </c>
      <c r="R302" s="61" t="s">
        <v>2740</v>
      </c>
    </row>
    <row r="303" spans="1:18" x14ac:dyDescent="0.2">
      <c r="A303" s="133"/>
      <c r="B303" s="150"/>
      <c r="C303" s="151"/>
      <c r="D303" s="151"/>
      <c r="E303" s="133"/>
      <c r="F303" s="133"/>
      <c r="G303" s="153"/>
      <c r="H303" s="153"/>
      <c r="I303" s="153"/>
      <c r="J303" s="141"/>
      <c r="K303" s="153"/>
      <c r="L303" s="22" t="s">
        <v>138</v>
      </c>
      <c r="M303" s="19">
        <v>1</v>
      </c>
      <c r="N303" s="19">
        <f>IFERROR(VLOOKUP(L303,Data!K:M,3,0),"0")</f>
        <v>70</v>
      </c>
      <c r="O303" s="19">
        <f t="shared" si="6"/>
        <v>70</v>
      </c>
      <c r="P303" s="133"/>
      <c r="Q303" s="141"/>
      <c r="R303" s="61" t="s">
        <v>2764</v>
      </c>
    </row>
    <row r="304" spans="1:18" x14ac:dyDescent="0.2">
      <c r="A304" s="133"/>
      <c r="B304" s="150"/>
      <c r="C304" s="151"/>
      <c r="D304" s="151"/>
      <c r="E304" s="133"/>
      <c r="F304" s="133"/>
      <c r="G304" s="153"/>
      <c r="H304" s="153"/>
      <c r="I304" s="153"/>
      <c r="J304" s="141"/>
      <c r="K304" s="153"/>
      <c r="L304" s="22" t="s">
        <v>2702</v>
      </c>
      <c r="M304" s="19">
        <v>1</v>
      </c>
      <c r="N304" s="19">
        <f>IFERROR(VLOOKUP(L304,Data!K:M,3,0),"0")</f>
        <v>200</v>
      </c>
      <c r="O304" s="19">
        <f t="shared" si="6"/>
        <v>200</v>
      </c>
      <c r="P304" s="133"/>
      <c r="Q304" s="141"/>
      <c r="R304" s="61"/>
    </row>
    <row r="305" spans="1:18" x14ac:dyDescent="0.2">
      <c r="A305" s="133"/>
      <c r="B305" s="150"/>
      <c r="C305" s="151"/>
      <c r="D305" s="151"/>
      <c r="E305" s="133"/>
      <c r="F305" s="133"/>
      <c r="G305" s="153"/>
      <c r="H305" s="153"/>
      <c r="I305" s="153"/>
      <c r="J305" s="141"/>
      <c r="K305" s="153"/>
      <c r="L305" s="22" t="s">
        <v>113</v>
      </c>
      <c r="M305" s="19">
        <v>1</v>
      </c>
      <c r="N305" s="19">
        <f>IFERROR(VLOOKUP(L305,Data!K:M,3,0),"0")</f>
        <v>800</v>
      </c>
      <c r="O305" s="19">
        <f t="shared" si="6"/>
        <v>800</v>
      </c>
      <c r="P305" s="133"/>
      <c r="Q305" s="141"/>
      <c r="R305" s="61" t="s">
        <v>2765</v>
      </c>
    </row>
    <row r="306" spans="1:18" x14ac:dyDescent="0.2">
      <c r="A306" s="133"/>
      <c r="B306" s="150"/>
      <c r="C306" s="151"/>
      <c r="D306" s="151"/>
      <c r="E306" s="133"/>
      <c r="F306" s="133"/>
      <c r="G306" s="153"/>
      <c r="H306" s="153"/>
      <c r="I306" s="153"/>
      <c r="J306" s="141"/>
      <c r="K306" s="153"/>
      <c r="L306" s="22" t="s">
        <v>145</v>
      </c>
      <c r="M306" s="19">
        <v>1</v>
      </c>
      <c r="N306" s="19">
        <v>980</v>
      </c>
      <c r="O306" s="19">
        <f t="shared" si="6"/>
        <v>980</v>
      </c>
      <c r="P306" s="133"/>
      <c r="Q306" s="141"/>
      <c r="R306" s="61"/>
    </row>
    <row r="307" spans="1:18" x14ac:dyDescent="0.2">
      <c r="A307" s="133"/>
      <c r="B307" s="150"/>
      <c r="C307" s="151"/>
      <c r="D307" s="151"/>
      <c r="E307" s="133"/>
      <c r="F307" s="133"/>
      <c r="G307" s="153"/>
      <c r="H307" s="153"/>
      <c r="I307" s="153"/>
      <c r="J307" s="141"/>
      <c r="K307" s="153"/>
      <c r="L307" s="22" t="s">
        <v>62</v>
      </c>
      <c r="M307" s="19">
        <v>1</v>
      </c>
      <c r="N307" s="19">
        <f>IFERROR(VLOOKUP(L307,Data!K:M,3,0),"0")</f>
        <v>500</v>
      </c>
      <c r="O307" s="19">
        <f t="shared" si="6"/>
        <v>500</v>
      </c>
      <c r="P307" s="133"/>
      <c r="Q307" s="141"/>
      <c r="R307" s="61"/>
    </row>
    <row r="308" spans="1:18" x14ac:dyDescent="0.2">
      <c r="A308" s="132">
        <f>IF(G308="","",COUNTA($G$3:G309))</f>
        <v>96</v>
      </c>
      <c r="B308" s="164">
        <v>45045</v>
      </c>
      <c r="C308" s="149" t="s">
        <v>160</v>
      </c>
      <c r="D308" s="149" t="s">
        <v>163</v>
      </c>
      <c r="E308" s="132">
        <v>25282</v>
      </c>
      <c r="F308" s="132">
        <v>540313</v>
      </c>
      <c r="G308" s="152" t="s">
        <v>487</v>
      </c>
      <c r="H308" s="152" t="s">
        <v>487</v>
      </c>
      <c r="I308" s="152" t="s">
        <v>488</v>
      </c>
      <c r="J308" s="140" t="s">
        <v>489</v>
      </c>
      <c r="K308" s="152" t="s">
        <v>490</v>
      </c>
      <c r="L308" s="22" t="s">
        <v>2703</v>
      </c>
      <c r="M308" s="19">
        <v>1</v>
      </c>
      <c r="N308" s="19">
        <f>IFERROR(VLOOKUP(L308,Data!K:M,3,0),"0")</f>
        <v>80</v>
      </c>
      <c r="O308" s="19">
        <f t="shared" si="6"/>
        <v>80</v>
      </c>
      <c r="P308" s="132">
        <f>SUM(O308:O309)</f>
        <v>580</v>
      </c>
      <c r="Q308" s="140"/>
      <c r="R308" s="131" t="s">
        <v>2935</v>
      </c>
    </row>
    <row r="309" spans="1:18" x14ac:dyDescent="0.2">
      <c r="A309" s="133"/>
      <c r="B309" s="150"/>
      <c r="C309" s="151"/>
      <c r="D309" s="151"/>
      <c r="E309" s="133"/>
      <c r="F309" s="133"/>
      <c r="G309" s="153"/>
      <c r="H309" s="153"/>
      <c r="I309" s="153"/>
      <c r="J309" s="141"/>
      <c r="K309" s="153"/>
      <c r="L309" s="22" t="s">
        <v>62</v>
      </c>
      <c r="M309" s="19">
        <v>1</v>
      </c>
      <c r="N309" s="19">
        <f>IFERROR(VLOOKUP(L309,Data!K:M,3,0),"0")</f>
        <v>500</v>
      </c>
      <c r="O309" s="19">
        <f t="shared" si="6"/>
        <v>500</v>
      </c>
      <c r="P309" s="133"/>
      <c r="Q309" s="141"/>
      <c r="R309" s="128"/>
    </row>
    <row r="310" spans="1:18" x14ac:dyDescent="0.2">
      <c r="A310" s="132">
        <f>IF(G310="","",COUNTA($G$3:G311))</f>
        <v>97</v>
      </c>
      <c r="B310" s="164">
        <v>45045</v>
      </c>
      <c r="C310" s="149" t="s">
        <v>160</v>
      </c>
      <c r="D310" s="149" t="s">
        <v>163</v>
      </c>
      <c r="E310" s="132">
        <v>39901</v>
      </c>
      <c r="F310" s="132">
        <v>446470</v>
      </c>
      <c r="G310" s="152" t="s">
        <v>491</v>
      </c>
      <c r="H310" s="152" t="s">
        <v>491</v>
      </c>
      <c r="I310" s="152" t="s">
        <v>365</v>
      </c>
      <c r="J310" s="140" t="s">
        <v>492</v>
      </c>
      <c r="K310" s="152" t="s">
        <v>490</v>
      </c>
      <c r="L310" s="22" t="s">
        <v>62</v>
      </c>
      <c r="M310" s="19">
        <v>1</v>
      </c>
      <c r="N310" s="19">
        <f>IFERROR(VLOOKUP(L310,Data!K:M,3,0),"0")</f>
        <v>500</v>
      </c>
      <c r="O310" s="19">
        <f t="shared" si="6"/>
        <v>500</v>
      </c>
      <c r="P310" s="132">
        <f>SUM(O310:O311)</f>
        <v>500</v>
      </c>
      <c r="Q310" s="140"/>
      <c r="R310" s="60" t="s">
        <v>2727</v>
      </c>
    </row>
    <row r="311" spans="1:18" x14ac:dyDescent="0.2">
      <c r="A311" s="133"/>
      <c r="B311" s="150"/>
      <c r="C311" s="151"/>
      <c r="D311" s="151"/>
      <c r="E311" s="133"/>
      <c r="F311" s="133"/>
      <c r="G311" s="153"/>
      <c r="H311" s="153"/>
      <c r="I311" s="153"/>
      <c r="J311" s="141"/>
      <c r="K311" s="153"/>
      <c r="L311" s="22"/>
      <c r="M311" s="19"/>
      <c r="N311" s="19" t="str">
        <f>IFERROR(VLOOKUP(L311,Data!K:M,3,0),"0")</f>
        <v>0</v>
      </c>
      <c r="O311" s="19">
        <f t="shared" si="6"/>
        <v>0</v>
      </c>
      <c r="P311" s="133"/>
      <c r="Q311" s="141"/>
      <c r="R311" s="61"/>
    </row>
    <row r="312" spans="1:18" x14ac:dyDescent="0.2">
      <c r="A312" s="132">
        <f>IF(G312="","",COUNTA($G$3:G313))</f>
        <v>98</v>
      </c>
      <c r="B312" s="164">
        <v>45045</v>
      </c>
      <c r="C312" s="149" t="s">
        <v>188</v>
      </c>
      <c r="D312" s="149" t="s">
        <v>163</v>
      </c>
      <c r="E312" s="132">
        <v>27952</v>
      </c>
      <c r="F312" s="132">
        <v>171025</v>
      </c>
      <c r="G312" s="152" t="s">
        <v>493</v>
      </c>
      <c r="H312" s="152" t="s">
        <v>493</v>
      </c>
      <c r="I312" s="152" t="s">
        <v>494</v>
      </c>
      <c r="J312" s="140" t="s">
        <v>495</v>
      </c>
      <c r="K312" s="152" t="s">
        <v>447</v>
      </c>
      <c r="L312" s="22" t="s">
        <v>99</v>
      </c>
      <c r="M312" s="19">
        <v>1</v>
      </c>
      <c r="N312" s="19">
        <f>IFERROR(VLOOKUP(L312,Data!K:M,3,0),"0")</f>
        <v>900</v>
      </c>
      <c r="O312" s="19">
        <f t="shared" si="6"/>
        <v>900</v>
      </c>
      <c r="P312" s="132">
        <f>SUM(O312:O313)</f>
        <v>1400</v>
      </c>
      <c r="Q312" s="140"/>
      <c r="R312" s="60"/>
    </row>
    <row r="313" spans="1:18" x14ac:dyDescent="0.2">
      <c r="A313" s="133"/>
      <c r="B313" s="150"/>
      <c r="C313" s="151"/>
      <c r="D313" s="151"/>
      <c r="E313" s="133"/>
      <c r="F313" s="133"/>
      <c r="G313" s="153"/>
      <c r="H313" s="153"/>
      <c r="I313" s="153"/>
      <c r="J313" s="141"/>
      <c r="K313" s="153"/>
      <c r="L313" s="22" t="s">
        <v>62</v>
      </c>
      <c r="M313" s="19">
        <v>1</v>
      </c>
      <c r="N313" s="19">
        <f>IFERROR(VLOOKUP(L313,Data!K:M,3,0),"0")</f>
        <v>500</v>
      </c>
      <c r="O313" s="19">
        <f t="shared" si="6"/>
        <v>500</v>
      </c>
      <c r="P313" s="133"/>
      <c r="Q313" s="141"/>
      <c r="R313" s="61"/>
    </row>
    <row r="314" spans="1:18" x14ac:dyDescent="0.2">
      <c r="A314" s="132">
        <f>IF(G314="","",COUNTA($G$3:G315))</f>
        <v>99</v>
      </c>
      <c r="B314" s="164">
        <v>45045</v>
      </c>
      <c r="C314" s="149" t="s">
        <v>160</v>
      </c>
      <c r="D314" s="149" t="s">
        <v>163</v>
      </c>
      <c r="E314" s="132">
        <v>17817</v>
      </c>
      <c r="F314" s="132">
        <v>596443</v>
      </c>
      <c r="G314" s="152" t="s">
        <v>496</v>
      </c>
      <c r="H314" s="152" t="s">
        <v>496</v>
      </c>
      <c r="I314" s="152" t="s">
        <v>497</v>
      </c>
      <c r="J314" s="140" t="s">
        <v>498</v>
      </c>
      <c r="K314" s="152" t="s">
        <v>464</v>
      </c>
      <c r="L314" s="22" t="s">
        <v>62</v>
      </c>
      <c r="M314" s="19">
        <v>1</v>
      </c>
      <c r="N314" s="19">
        <f>IFERROR(VLOOKUP(L314,Data!K:M,3,0),"0")</f>
        <v>500</v>
      </c>
      <c r="O314" s="19">
        <f t="shared" si="6"/>
        <v>500</v>
      </c>
      <c r="P314" s="132">
        <f>SUM(O314:O315)</f>
        <v>500</v>
      </c>
      <c r="Q314" s="140"/>
      <c r="R314" s="60" t="s">
        <v>2766</v>
      </c>
    </row>
    <row r="315" spans="1:18" x14ac:dyDescent="0.2">
      <c r="A315" s="133"/>
      <c r="B315" s="150"/>
      <c r="C315" s="151"/>
      <c r="D315" s="151"/>
      <c r="E315" s="133"/>
      <c r="F315" s="133"/>
      <c r="G315" s="153"/>
      <c r="H315" s="153"/>
      <c r="I315" s="153"/>
      <c r="J315" s="141"/>
      <c r="K315" s="153"/>
      <c r="L315" s="22"/>
      <c r="M315" s="19"/>
      <c r="N315" s="19" t="str">
        <f>IFERROR(VLOOKUP(L315,Data!K:M,3,0),"0")</f>
        <v>0</v>
      </c>
      <c r="O315" s="19">
        <f t="shared" si="6"/>
        <v>0</v>
      </c>
      <c r="P315" s="133"/>
      <c r="Q315" s="141"/>
      <c r="R315" s="61"/>
    </row>
    <row r="316" spans="1:18" x14ac:dyDescent="0.2">
      <c r="A316" s="132">
        <f>IF(G316="","",COUNTA($G$3:G317))</f>
        <v>100</v>
      </c>
      <c r="B316" s="164">
        <v>45045</v>
      </c>
      <c r="C316" s="149" t="s">
        <v>160</v>
      </c>
      <c r="D316" s="149" t="s">
        <v>202</v>
      </c>
      <c r="E316" s="132">
        <v>3155</v>
      </c>
      <c r="F316" s="132">
        <v>140023</v>
      </c>
      <c r="G316" s="152" t="s">
        <v>499</v>
      </c>
      <c r="H316" s="152" t="s">
        <v>499</v>
      </c>
      <c r="I316" s="152" t="s">
        <v>500</v>
      </c>
      <c r="J316" s="140" t="s">
        <v>501</v>
      </c>
      <c r="K316" s="152" t="s">
        <v>271</v>
      </c>
      <c r="L316" s="22" t="s">
        <v>2701</v>
      </c>
      <c r="M316" s="19">
        <v>1</v>
      </c>
      <c r="N316" s="19">
        <f>IFERROR(VLOOKUP(L316,Data!K:M,3,0),"0")</f>
        <v>850</v>
      </c>
      <c r="O316" s="19">
        <f t="shared" si="6"/>
        <v>850</v>
      </c>
      <c r="P316" s="132">
        <f>SUM(O316:O317)</f>
        <v>1350</v>
      </c>
      <c r="Q316" s="140"/>
      <c r="R316" s="60"/>
    </row>
    <row r="317" spans="1:18" x14ac:dyDescent="0.2">
      <c r="A317" s="133"/>
      <c r="B317" s="150"/>
      <c r="C317" s="151"/>
      <c r="D317" s="151"/>
      <c r="E317" s="133"/>
      <c r="F317" s="133"/>
      <c r="G317" s="153"/>
      <c r="H317" s="153"/>
      <c r="I317" s="153"/>
      <c r="J317" s="141"/>
      <c r="K317" s="153"/>
      <c r="L317" s="22" t="s">
        <v>62</v>
      </c>
      <c r="M317" s="19">
        <v>1</v>
      </c>
      <c r="N317" s="19">
        <f>IFERROR(VLOOKUP(L317,Data!K:M,3,0),"0")</f>
        <v>500</v>
      </c>
      <c r="O317" s="19">
        <f t="shared" si="6"/>
        <v>500</v>
      </c>
      <c r="P317" s="133"/>
      <c r="Q317" s="141"/>
      <c r="R317" s="61"/>
    </row>
    <row r="318" spans="1:18" x14ac:dyDescent="0.2">
      <c r="A318" s="132">
        <f>IF(G318="","",COUNTA($G$3:G319))</f>
        <v>101</v>
      </c>
      <c r="B318" s="164">
        <v>45045</v>
      </c>
      <c r="C318" s="149" t="s">
        <v>160</v>
      </c>
      <c r="D318" s="149" t="s">
        <v>161</v>
      </c>
      <c r="E318" s="132">
        <v>29863</v>
      </c>
      <c r="F318" s="132">
        <v>311048</v>
      </c>
      <c r="G318" s="152" t="s">
        <v>502</v>
      </c>
      <c r="H318" s="152" t="s">
        <v>502</v>
      </c>
      <c r="I318" s="152" t="s">
        <v>503</v>
      </c>
      <c r="J318" s="140" t="s">
        <v>504</v>
      </c>
      <c r="K318" s="152" t="s">
        <v>281</v>
      </c>
      <c r="L318" s="22" t="s">
        <v>2915</v>
      </c>
      <c r="M318" s="19">
        <v>1</v>
      </c>
      <c r="N318" s="19">
        <f>IFERROR(VLOOKUP(L318,Data!K:M,3,0),"0")</f>
        <v>1000</v>
      </c>
      <c r="O318" s="19">
        <f t="shared" si="6"/>
        <v>1000</v>
      </c>
      <c r="P318" s="132">
        <f>SUM(O318:O325)</f>
        <v>4110</v>
      </c>
      <c r="Q318" s="140" t="s">
        <v>2723</v>
      </c>
      <c r="R318" s="60"/>
    </row>
    <row r="319" spans="1:18" x14ac:dyDescent="0.2">
      <c r="A319" s="133"/>
      <c r="B319" s="150"/>
      <c r="C319" s="151"/>
      <c r="D319" s="151"/>
      <c r="E319" s="133"/>
      <c r="F319" s="133"/>
      <c r="G319" s="153"/>
      <c r="H319" s="153"/>
      <c r="I319" s="153"/>
      <c r="J319" s="141"/>
      <c r="K319" s="153"/>
      <c r="L319" s="22" t="s">
        <v>138</v>
      </c>
      <c r="M319" s="19">
        <v>1</v>
      </c>
      <c r="N319" s="19">
        <f>IFERROR(VLOOKUP(L319,Data!K:M,3,0),"0")</f>
        <v>70</v>
      </c>
      <c r="O319" s="19">
        <f t="shared" si="6"/>
        <v>70</v>
      </c>
      <c r="P319" s="133"/>
      <c r="Q319" s="141"/>
      <c r="R319" s="61"/>
    </row>
    <row r="320" spans="1:18" x14ac:dyDescent="0.2">
      <c r="A320" s="133"/>
      <c r="B320" s="150"/>
      <c r="C320" s="151"/>
      <c r="D320" s="151"/>
      <c r="E320" s="133"/>
      <c r="F320" s="133"/>
      <c r="G320" s="153"/>
      <c r="H320" s="153"/>
      <c r="I320" s="153"/>
      <c r="J320" s="141"/>
      <c r="K320" s="153"/>
      <c r="L320" s="22" t="s">
        <v>89</v>
      </c>
      <c r="M320" s="19">
        <v>8</v>
      </c>
      <c r="N320" s="19">
        <f>IFERROR(VLOOKUP(L320,Data!K:M,3,0),"0")</f>
        <v>35</v>
      </c>
      <c r="O320" s="19">
        <f t="shared" si="6"/>
        <v>280</v>
      </c>
      <c r="P320" s="133"/>
      <c r="Q320" s="141"/>
      <c r="R320" s="61"/>
    </row>
    <row r="321" spans="1:18" x14ac:dyDescent="0.2">
      <c r="A321" s="133"/>
      <c r="B321" s="150"/>
      <c r="C321" s="151"/>
      <c r="D321" s="151"/>
      <c r="E321" s="133"/>
      <c r="F321" s="133"/>
      <c r="G321" s="153"/>
      <c r="H321" s="153"/>
      <c r="I321" s="153"/>
      <c r="J321" s="141"/>
      <c r="K321" s="153"/>
      <c r="L321" s="22" t="s">
        <v>2702</v>
      </c>
      <c r="M321" s="19">
        <v>1</v>
      </c>
      <c r="N321" s="19">
        <f>IFERROR(VLOOKUP(L321,Data!K:M,3,0),"0")</f>
        <v>200</v>
      </c>
      <c r="O321" s="19">
        <f t="shared" si="6"/>
        <v>200</v>
      </c>
      <c r="P321" s="133"/>
      <c r="Q321" s="141"/>
      <c r="R321" s="61"/>
    </row>
    <row r="322" spans="1:18" x14ac:dyDescent="0.2">
      <c r="A322" s="133"/>
      <c r="B322" s="150"/>
      <c r="C322" s="151"/>
      <c r="D322" s="151"/>
      <c r="E322" s="133"/>
      <c r="F322" s="133"/>
      <c r="G322" s="153"/>
      <c r="H322" s="153"/>
      <c r="I322" s="153"/>
      <c r="J322" s="141"/>
      <c r="K322" s="153"/>
      <c r="L322" s="22" t="s">
        <v>135</v>
      </c>
      <c r="M322" s="19">
        <v>2</v>
      </c>
      <c r="N322" s="19">
        <f>IFERROR(VLOOKUP(L322,Data!K:M,3,0),"0")</f>
        <v>140</v>
      </c>
      <c r="O322" s="19">
        <f t="shared" si="6"/>
        <v>280</v>
      </c>
      <c r="P322" s="133"/>
      <c r="Q322" s="141"/>
      <c r="R322" s="61" t="s">
        <v>2722</v>
      </c>
    </row>
    <row r="323" spans="1:18" x14ac:dyDescent="0.2">
      <c r="A323" s="133"/>
      <c r="B323" s="150"/>
      <c r="C323" s="151"/>
      <c r="D323" s="151"/>
      <c r="E323" s="133"/>
      <c r="F323" s="133"/>
      <c r="G323" s="153"/>
      <c r="H323" s="153"/>
      <c r="I323" s="153"/>
      <c r="J323" s="141"/>
      <c r="K323" s="153"/>
      <c r="L323" s="22" t="s">
        <v>99</v>
      </c>
      <c r="M323" s="19">
        <v>1</v>
      </c>
      <c r="N323" s="19">
        <f>IFERROR(VLOOKUP(L323,Data!K:M,3,0),"0")</f>
        <v>900</v>
      </c>
      <c r="O323" s="19">
        <f t="shared" si="6"/>
        <v>900</v>
      </c>
      <c r="P323" s="133"/>
      <c r="Q323" s="141"/>
      <c r="R323" s="61"/>
    </row>
    <row r="324" spans="1:18" x14ac:dyDescent="0.2">
      <c r="A324" s="133"/>
      <c r="B324" s="150"/>
      <c r="C324" s="151"/>
      <c r="D324" s="151"/>
      <c r="E324" s="133"/>
      <c r="F324" s="133"/>
      <c r="G324" s="153"/>
      <c r="H324" s="153"/>
      <c r="I324" s="153"/>
      <c r="J324" s="141"/>
      <c r="K324" s="153"/>
      <c r="L324" s="22" t="s">
        <v>145</v>
      </c>
      <c r="M324" s="19">
        <v>1</v>
      </c>
      <c r="N324" s="19">
        <v>880</v>
      </c>
      <c r="O324" s="19">
        <f t="shared" si="6"/>
        <v>880</v>
      </c>
      <c r="P324" s="133"/>
      <c r="Q324" s="141"/>
      <c r="R324" s="61"/>
    </row>
    <row r="325" spans="1:18" x14ac:dyDescent="0.2">
      <c r="A325" s="133"/>
      <c r="B325" s="150"/>
      <c r="C325" s="151"/>
      <c r="D325" s="151"/>
      <c r="E325" s="133"/>
      <c r="F325" s="133"/>
      <c r="G325" s="153"/>
      <c r="H325" s="153"/>
      <c r="I325" s="153"/>
      <c r="J325" s="141"/>
      <c r="K325" s="153"/>
      <c r="L325" s="22" t="s">
        <v>62</v>
      </c>
      <c r="M325" s="19">
        <v>1</v>
      </c>
      <c r="N325" s="19">
        <f>IFERROR(VLOOKUP(L325,Data!K:M,3,0),"0")</f>
        <v>500</v>
      </c>
      <c r="O325" s="19">
        <f t="shared" si="6"/>
        <v>500</v>
      </c>
      <c r="P325" s="133"/>
      <c r="Q325" s="141"/>
      <c r="R325" s="61"/>
    </row>
    <row r="326" spans="1:18" x14ac:dyDescent="0.2">
      <c r="A326" s="132">
        <f>IF(G326="","",COUNTA($G$3:G327))</f>
        <v>102</v>
      </c>
      <c r="B326" s="164">
        <v>45045</v>
      </c>
      <c r="C326" s="149" t="s">
        <v>160</v>
      </c>
      <c r="D326" s="149" t="s">
        <v>163</v>
      </c>
      <c r="E326" s="132">
        <v>25261</v>
      </c>
      <c r="F326" s="132">
        <v>61000493</v>
      </c>
      <c r="G326" s="152" t="s">
        <v>505</v>
      </c>
      <c r="H326" s="152" t="s">
        <v>505</v>
      </c>
      <c r="I326" s="152" t="s">
        <v>506</v>
      </c>
      <c r="J326" s="140" t="s">
        <v>507</v>
      </c>
      <c r="K326" s="152" t="s">
        <v>291</v>
      </c>
      <c r="L326" s="22" t="s">
        <v>2915</v>
      </c>
      <c r="M326" s="19">
        <v>1</v>
      </c>
      <c r="N326" s="19">
        <f>IFERROR(VLOOKUP(L326,Data!K:M,3,0),"0")</f>
        <v>1000</v>
      </c>
      <c r="O326" s="19">
        <f t="shared" si="6"/>
        <v>1000</v>
      </c>
      <c r="P326" s="132">
        <f>SUM(O326:O336)</f>
        <v>4185</v>
      </c>
      <c r="Q326" s="140" t="s">
        <v>2723</v>
      </c>
      <c r="R326" s="60"/>
    </row>
    <row r="327" spans="1:18" x14ac:dyDescent="0.2">
      <c r="A327" s="133"/>
      <c r="B327" s="150"/>
      <c r="C327" s="151"/>
      <c r="D327" s="151"/>
      <c r="E327" s="133"/>
      <c r="F327" s="133"/>
      <c r="G327" s="153"/>
      <c r="H327" s="153"/>
      <c r="I327" s="153"/>
      <c r="J327" s="141"/>
      <c r="K327" s="153"/>
      <c r="L327" s="22" t="s">
        <v>138</v>
      </c>
      <c r="M327" s="19">
        <v>1</v>
      </c>
      <c r="N327" s="19">
        <f>IFERROR(VLOOKUP(L327,Data!K:M,3,0),"0")</f>
        <v>70</v>
      </c>
      <c r="O327" s="19">
        <f t="shared" si="6"/>
        <v>70</v>
      </c>
      <c r="P327" s="133"/>
      <c r="Q327" s="141"/>
      <c r="R327" s="61"/>
    </row>
    <row r="328" spans="1:18" x14ac:dyDescent="0.2">
      <c r="A328" s="133"/>
      <c r="B328" s="150"/>
      <c r="C328" s="151"/>
      <c r="D328" s="151"/>
      <c r="E328" s="133"/>
      <c r="F328" s="133"/>
      <c r="G328" s="153"/>
      <c r="H328" s="153"/>
      <c r="I328" s="153"/>
      <c r="J328" s="141"/>
      <c r="K328" s="153"/>
      <c r="L328" s="22" t="s">
        <v>89</v>
      </c>
      <c r="M328" s="19">
        <v>8</v>
      </c>
      <c r="N328" s="19">
        <f>IFERROR(VLOOKUP(L328,Data!K:M,3,0),"0")</f>
        <v>35</v>
      </c>
      <c r="O328" s="19">
        <f t="shared" si="6"/>
        <v>280</v>
      </c>
      <c r="P328" s="133"/>
      <c r="Q328" s="141"/>
      <c r="R328" s="61"/>
    </row>
    <row r="329" spans="1:18" x14ac:dyDescent="0.2">
      <c r="A329" s="133"/>
      <c r="B329" s="150"/>
      <c r="C329" s="151"/>
      <c r="D329" s="151"/>
      <c r="E329" s="133"/>
      <c r="F329" s="133"/>
      <c r="G329" s="153"/>
      <c r="H329" s="153"/>
      <c r="I329" s="153"/>
      <c r="J329" s="141"/>
      <c r="K329" s="153"/>
      <c r="L329" s="22" t="s">
        <v>2702</v>
      </c>
      <c r="M329" s="19">
        <v>1</v>
      </c>
      <c r="N329" s="19">
        <f>IFERROR(VLOOKUP(L329,Data!K:M,3,0),"0")</f>
        <v>200</v>
      </c>
      <c r="O329" s="19">
        <f t="shared" si="6"/>
        <v>200</v>
      </c>
      <c r="P329" s="133"/>
      <c r="Q329" s="141"/>
      <c r="R329" s="61"/>
    </row>
    <row r="330" spans="1:18" x14ac:dyDescent="0.2">
      <c r="A330" s="133"/>
      <c r="B330" s="150"/>
      <c r="C330" s="151"/>
      <c r="D330" s="151"/>
      <c r="E330" s="133"/>
      <c r="F330" s="133"/>
      <c r="G330" s="153"/>
      <c r="H330" s="153"/>
      <c r="I330" s="153"/>
      <c r="J330" s="141"/>
      <c r="K330" s="153"/>
      <c r="L330" s="22" t="s">
        <v>113</v>
      </c>
      <c r="M330" s="19">
        <v>1</v>
      </c>
      <c r="N330" s="19">
        <f>IFERROR(VLOOKUP(L330,Data!K:M,3,0),"0")</f>
        <v>800</v>
      </c>
      <c r="O330" s="19">
        <f t="shared" si="6"/>
        <v>800</v>
      </c>
      <c r="P330" s="133"/>
      <c r="Q330" s="141"/>
      <c r="R330" s="61" t="s">
        <v>2769</v>
      </c>
    </row>
    <row r="331" spans="1:18" x14ac:dyDescent="0.2">
      <c r="A331" s="133"/>
      <c r="B331" s="150"/>
      <c r="C331" s="151"/>
      <c r="D331" s="151"/>
      <c r="E331" s="133"/>
      <c r="F331" s="133"/>
      <c r="G331" s="153"/>
      <c r="H331" s="153"/>
      <c r="I331" s="153"/>
      <c r="J331" s="141"/>
      <c r="K331" s="153"/>
      <c r="L331" s="22" t="s">
        <v>2699</v>
      </c>
      <c r="M331" s="19">
        <v>3</v>
      </c>
      <c r="N331" s="19">
        <f>IFERROR(VLOOKUP(L331,Data!K:M,3,0),"0")</f>
        <v>10</v>
      </c>
      <c r="O331" s="19">
        <f t="shared" si="6"/>
        <v>30</v>
      </c>
      <c r="P331" s="133"/>
      <c r="Q331" s="141"/>
      <c r="R331" s="61"/>
    </row>
    <row r="332" spans="1:18" x14ac:dyDescent="0.2">
      <c r="A332" s="133"/>
      <c r="B332" s="150"/>
      <c r="C332" s="151"/>
      <c r="D332" s="151"/>
      <c r="E332" s="133"/>
      <c r="F332" s="133"/>
      <c r="G332" s="153"/>
      <c r="H332" s="153"/>
      <c r="I332" s="153"/>
      <c r="J332" s="141"/>
      <c r="K332" s="153"/>
      <c r="L332" s="22" t="s">
        <v>1648</v>
      </c>
      <c r="M332" s="19">
        <v>1</v>
      </c>
      <c r="N332" s="19">
        <v>125</v>
      </c>
      <c r="O332" s="19">
        <f t="shared" si="6"/>
        <v>125</v>
      </c>
      <c r="P332" s="133"/>
      <c r="Q332" s="141"/>
      <c r="R332" s="61" t="s">
        <v>2720</v>
      </c>
    </row>
    <row r="333" spans="1:18" x14ac:dyDescent="0.2">
      <c r="A333" s="133"/>
      <c r="B333" s="150"/>
      <c r="C333" s="151"/>
      <c r="D333" s="151"/>
      <c r="E333" s="133"/>
      <c r="F333" s="133"/>
      <c r="G333" s="153"/>
      <c r="H333" s="153"/>
      <c r="I333" s="153"/>
      <c r="J333" s="141"/>
      <c r="K333" s="153"/>
      <c r="L333" s="22" t="s">
        <v>1648</v>
      </c>
      <c r="M333" s="19">
        <v>1</v>
      </c>
      <c r="N333" s="19">
        <v>20</v>
      </c>
      <c r="O333" s="19">
        <f t="shared" si="6"/>
        <v>20</v>
      </c>
      <c r="P333" s="133"/>
      <c r="Q333" s="141"/>
      <c r="R333" s="61" t="s">
        <v>2721</v>
      </c>
    </row>
    <row r="334" spans="1:18" x14ac:dyDescent="0.2">
      <c r="A334" s="133"/>
      <c r="B334" s="150"/>
      <c r="C334" s="151"/>
      <c r="D334" s="151"/>
      <c r="E334" s="133"/>
      <c r="F334" s="133"/>
      <c r="G334" s="153"/>
      <c r="H334" s="153"/>
      <c r="I334" s="153"/>
      <c r="J334" s="141"/>
      <c r="K334" s="153"/>
      <c r="L334" s="22" t="s">
        <v>135</v>
      </c>
      <c r="M334" s="19">
        <v>2</v>
      </c>
      <c r="N334" s="19">
        <f>IFERROR(VLOOKUP(L334,Data!K:M,3,0),"0")</f>
        <v>140</v>
      </c>
      <c r="O334" s="19">
        <f t="shared" si="6"/>
        <v>280</v>
      </c>
      <c r="P334" s="133"/>
      <c r="Q334" s="141"/>
      <c r="R334" s="61" t="s">
        <v>2722</v>
      </c>
    </row>
    <row r="335" spans="1:18" x14ac:dyDescent="0.2">
      <c r="A335" s="133"/>
      <c r="B335" s="150"/>
      <c r="C335" s="151"/>
      <c r="D335" s="151"/>
      <c r="E335" s="133"/>
      <c r="F335" s="133"/>
      <c r="G335" s="153"/>
      <c r="H335" s="153"/>
      <c r="I335" s="153"/>
      <c r="J335" s="141"/>
      <c r="K335" s="153"/>
      <c r="L335" s="22" t="s">
        <v>145</v>
      </c>
      <c r="M335" s="19">
        <v>1</v>
      </c>
      <c r="N335" s="19">
        <v>880</v>
      </c>
      <c r="O335" s="19">
        <f t="shared" si="6"/>
        <v>880</v>
      </c>
      <c r="P335" s="133"/>
      <c r="Q335" s="141"/>
      <c r="R335" s="61"/>
    </row>
    <row r="336" spans="1:18" x14ac:dyDescent="0.2">
      <c r="A336" s="133"/>
      <c r="B336" s="150"/>
      <c r="C336" s="151"/>
      <c r="D336" s="151"/>
      <c r="E336" s="133"/>
      <c r="F336" s="133"/>
      <c r="G336" s="153"/>
      <c r="H336" s="153"/>
      <c r="I336" s="153"/>
      <c r="J336" s="141"/>
      <c r="K336" s="153"/>
      <c r="L336" s="22" t="s">
        <v>62</v>
      </c>
      <c r="M336" s="19">
        <v>1</v>
      </c>
      <c r="N336" s="19">
        <f>IFERROR(VLOOKUP(L336,Data!K:M,3,0),"0")</f>
        <v>500</v>
      </c>
      <c r="O336" s="19">
        <f t="shared" si="6"/>
        <v>500</v>
      </c>
      <c r="P336" s="133"/>
      <c r="Q336" s="141"/>
      <c r="R336" s="61"/>
    </row>
    <row r="337" spans="1:18" x14ac:dyDescent="0.2">
      <c r="A337" s="132">
        <f>IF(G337="","",COUNTA($G$3:G339))</f>
        <v>103</v>
      </c>
      <c r="B337" s="164">
        <v>45045</v>
      </c>
      <c r="C337" s="149" t="s">
        <v>53</v>
      </c>
      <c r="D337" s="149" t="s">
        <v>77</v>
      </c>
      <c r="E337" s="132">
        <v>203425</v>
      </c>
      <c r="F337" s="132">
        <v>472055</v>
      </c>
      <c r="G337" s="152" t="s">
        <v>508</v>
      </c>
      <c r="H337" s="152" t="s">
        <v>508</v>
      </c>
      <c r="I337" s="152" t="s">
        <v>509</v>
      </c>
      <c r="J337" s="140" t="s">
        <v>510</v>
      </c>
      <c r="K337" s="152" t="s">
        <v>511</v>
      </c>
      <c r="L337" s="22" t="s">
        <v>62</v>
      </c>
      <c r="M337" s="19">
        <v>1</v>
      </c>
      <c r="N337" s="19">
        <f>IFERROR(VLOOKUP(L337,Data!K:M,3,0),"0")</f>
        <v>500</v>
      </c>
      <c r="O337" s="19">
        <f t="shared" si="6"/>
        <v>500</v>
      </c>
      <c r="P337" s="132">
        <f>SUM(O337:O339)</f>
        <v>500</v>
      </c>
      <c r="Q337" s="140"/>
      <c r="R337" s="60" t="s">
        <v>2770</v>
      </c>
    </row>
    <row r="338" spans="1:18" x14ac:dyDescent="0.2">
      <c r="A338" s="133"/>
      <c r="B338" s="150"/>
      <c r="C338" s="151"/>
      <c r="D338" s="151"/>
      <c r="E338" s="133"/>
      <c r="F338" s="133"/>
      <c r="G338" s="153"/>
      <c r="H338" s="153"/>
      <c r="I338" s="153"/>
      <c r="J338" s="141"/>
      <c r="K338" s="153"/>
      <c r="L338" s="22"/>
      <c r="M338" s="19"/>
      <c r="N338" s="19"/>
      <c r="O338" s="19"/>
      <c r="P338" s="133"/>
      <c r="Q338" s="141"/>
      <c r="R338" s="61"/>
    </row>
    <row r="339" spans="1:18" x14ac:dyDescent="0.2">
      <c r="A339" s="133"/>
      <c r="B339" s="150"/>
      <c r="C339" s="151"/>
      <c r="D339" s="151"/>
      <c r="E339" s="133"/>
      <c r="F339" s="133"/>
      <c r="G339" s="153"/>
      <c r="H339" s="153"/>
      <c r="I339" s="153"/>
      <c r="J339" s="141"/>
      <c r="K339" s="153"/>
      <c r="L339" s="22"/>
      <c r="M339" s="19"/>
      <c r="N339" s="19" t="str">
        <f>IFERROR(VLOOKUP(L339,Data!K:M,3,0),"0")</f>
        <v>0</v>
      </c>
      <c r="O339" s="19">
        <f t="shared" si="6"/>
        <v>0</v>
      </c>
      <c r="P339" s="133"/>
      <c r="Q339" s="141"/>
      <c r="R339" s="61"/>
    </row>
    <row r="340" spans="1:18" x14ac:dyDescent="0.2">
      <c r="A340" s="132">
        <f>IF(G340="","",COUNTA($G$3:G341))</f>
        <v>104</v>
      </c>
      <c r="B340" s="164">
        <v>45045</v>
      </c>
      <c r="C340" s="149" t="s">
        <v>188</v>
      </c>
      <c r="D340" s="149" t="s">
        <v>163</v>
      </c>
      <c r="E340" s="132">
        <v>61441</v>
      </c>
      <c r="F340" s="132">
        <v>389173</v>
      </c>
      <c r="G340" s="152" t="s">
        <v>512</v>
      </c>
      <c r="H340" s="152" t="s">
        <v>512</v>
      </c>
      <c r="I340" s="152" t="s">
        <v>513</v>
      </c>
      <c r="J340" s="140" t="s">
        <v>514</v>
      </c>
      <c r="K340" s="152" t="s">
        <v>515</v>
      </c>
      <c r="L340" s="22" t="s">
        <v>99</v>
      </c>
      <c r="M340" s="19">
        <v>1</v>
      </c>
      <c r="N340" s="19">
        <f>IFERROR(VLOOKUP(L340,Data!K:M,3,0),"0")</f>
        <v>900</v>
      </c>
      <c r="O340" s="19">
        <f t="shared" si="6"/>
        <v>900</v>
      </c>
      <c r="P340" s="132">
        <f>SUM(O340:O341)</f>
        <v>1400</v>
      </c>
      <c r="Q340" s="140"/>
      <c r="R340" s="60"/>
    </row>
    <row r="341" spans="1:18" x14ac:dyDescent="0.2">
      <c r="A341" s="133"/>
      <c r="B341" s="150"/>
      <c r="C341" s="151"/>
      <c r="D341" s="151"/>
      <c r="E341" s="133"/>
      <c r="F341" s="133"/>
      <c r="G341" s="153"/>
      <c r="H341" s="153"/>
      <c r="I341" s="153"/>
      <c r="J341" s="141"/>
      <c r="K341" s="153"/>
      <c r="L341" s="22" t="s">
        <v>62</v>
      </c>
      <c r="M341" s="19">
        <v>1</v>
      </c>
      <c r="N341" s="19">
        <f>IFERROR(VLOOKUP(L341,Data!K:M,3,0),"0")</f>
        <v>500</v>
      </c>
      <c r="O341" s="19">
        <f t="shared" si="6"/>
        <v>500</v>
      </c>
      <c r="P341" s="133"/>
      <c r="Q341" s="141"/>
      <c r="R341" s="61"/>
    </row>
    <row r="342" spans="1:18" x14ac:dyDescent="0.2">
      <c r="A342" s="132">
        <f>IF(G342="","",COUNTA($G$3:G344))</f>
        <v>105</v>
      </c>
      <c r="B342" s="164">
        <v>45045</v>
      </c>
      <c r="C342" s="149" t="s">
        <v>160</v>
      </c>
      <c r="D342" s="149" t="s">
        <v>163</v>
      </c>
      <c r="E342" s="132">
        <v>207837</v>
      </c>
      <c r="F342" s="132">
        <v>128988</v>
      </c>
      <c r="G342" s="152" t="s">
        <v>516</v>
      </c>
      <c r="H342" s="152" t="s">
        <v>516</v>
      </c>
      <c r="I342" s="152" t="s">
        <v>517</v>
      </c>
      <c r="J342" s="140" t="s">
        <v>518</v>
      </c>
      <c r="K342" s="152" t="s">
        <v>175</v>
      </c>
      <c r="L342" s="22" t="s">
        <v>62</v>
      </c>
      <c r="M342" s="19">
        <v>1</v>
      </c>
      <c r="N342" s="19">
        <f>IFERROR(VLOOKUP(L342,Data!K:M,3,0),"0")</f>
        <v>500</v>
      </c>
      <c r="O342" s="19">
        <f t="shared" si="6"/>
        <v>500</v>
      </c>
      <c r="P342" s="132">
        <f>SUM(O342:O344)</f>
        <v>500</v>
      </c>
      <c r="Q342" s="140"/>
      <c r="R342" s="60" t="s">
        <v>2727</v>
      </c>
    </row>
    <row r="343" spans="1:18" x14ac:dyDescent="0.2">
      <c r="A343" s="133"/>
      <c r="B343" s="150"/>
      <c r="C343" s="151"/>
      <c r="D343" s="151"/>
      <c r="E343" s="133"/>
      <c r="F343" s="133"/>
      <c r="G343" s="153"/>
      <c r="H343" s="153"/>
      <c r="I343" s="153"/>
      <c r="J343" s="141"/>
      <c r="K343" s="153"/>
      <c r="L343" s="22"/>
      <c r="M343" s="19"/>
      <c r="N343" s="19"/>
      <c r="O343" s="19"/>
      <c r="P343" s="133"/>
      <c r="Q343" s="141"/>
      <c r="R343" s="61"/>
    </row>
    <row r="344" spans="1:18" x14ac:dyDescent="0.2">
      <c r="A344" s="133"/>
      <c r="B344" s="150"/>
      <c r="C344" s="151"/>
      <c r="D344" s="151"/>
      <c r="E344" s="133"/>
      <c r="F344" s="133"/>
      <c r="G344" s="153"/>
      <c r="H344" s="153"/>
      <c r="I344" s="153"/>
      <c r="J344" s="141"/>
      <c r="K344" s="153"/>
      <c r="L344" s="22"/>
      <c r="M344" s="19"/>
      <c r="N344" s="19" t="str">
        <f>IFERROR(VLOOKUP(L344,Data!K:M,3,0),"0")</f>
        <v>0</v>
      </c>
      <c r="O344" s="19">
        <f t="shared" ref="O344:O406" si="7">PRODUCT(M344:N344)</f>
        <v>0</v>
      </c>
      <c r="P344" s="133"/>
      <c r="Q344" s="141"/>
      <c r="R344" s="61"/>
    </row>
    <row r="345" spans="1:18" x14ac:dyDescent="0.2">
      <c r="A345" s="132">
        <f>IF(G345="","",COUNTA($G$3:G354))</f>
        <v>106</v>
      </c>
      <c r="B345" s="164">
        <v>45045</v>
      </c>
      <c r="C345" s="149" t="s">
        <v>448</v>
      </c>
      <c r="D345" s="149" t="s">
        <v>163</v>
      </c>
      <c r="E345" s="132">
        <v>209808</v>
      </c>
      <c r="F345" s="132">
        <v>526942</v>
      </c>
      <c r="G345" s="152" t="s">
        <v>519</v>
      </c>
      <c r="H345" s="152" t="s">
        <v>519</v>
      </c>
      <c r="I345" s="152" t="s">
        <v>497</v>
      </c>
      <c r="J345" s="140" t="s">
        <v>520</v>
      </c>
      <c r="K345" s="152" t="s">
        <v>464</v>
      </c>
      <c r="L345" s="22" t="s">
        <v>149</v>
      </c>
      <c r="M345" s="19">
        <v>1</v>
      </c>
      <c r="N345" s="19">
        <f>IFERROR(VLOOKUP(L345,Data!K:M,3,0),"0")</f>
        <v>350</v>
      </c>
      <c r="O345" s="19">
        <f>PRODUCT(M345:N345)</f>
        <v>350</v>
      </c>
      <c r="P345" s="132">
        <f>SUM(O345:O346)</f>
        <v>850</v>
      </c>
      <c r="Q345" s="140"/>
      <c r="R345" s="143" t="s">
        <v>2936</v>
      </c>
    </row>
    <row r="346" spans="1:18" x14ac:dyDescent="0.2">
      <c r="A346" s="133"/>
      <c r="B346" s="150"/>
      <c r="C346" s="151"/>
      <c r="D346" s="151"/>
      <c r="E346" s="133"/>
      <c r="F346" s="133"/>
      <c r="G346" s="153"/>
      <c r="H346" s="153"/>
      <c r="I346" s="153"/>
      <c r="J346" s="141"/>
      <c r="K346" s="153"/>
      <c r="L346" s="22" t="s">
        <v>62</v>
      </c>
      <c r="M346" s="19">
        <v>1</v>
      </c>
      <c r="N346" s="19">
        <f>IFERROR(VLOOKUP(L346,Data!K:M,3,0),"0")</f>
        <v>500</v>
      </c>
      <c r="O346" s="19">
        <f>PRODUCT(M346:N346)</f>
        <v>500</v>
      </c>
      <c r="P346" s="133"/>
      <c r="Q346" s="141"/>
      <c r="R346" s="144"/>
    </row>
    <row r="347" spans="1:18" s="43" customFormat="1" ht="18" customHeight="1" x14ac:dyDescent="0.25">
      <c r="A347" s="116" t="s">
        <v>3193</v>
      </c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8"/>
      <c r="P347" s="119">
        <f>SUM(P267:P346)</f>
        <v>33985</v>
      </c>
      <c r="Q347" s="120"/>
      <c r="R347" s="121"/>
    </row>
    <row r="348" spans="1:18" s="47" customFormat="1" ht="18" customHeight="1" x14ac:dyDescent="0.25">
      <c r="A348" s="122" t="s">
        <v>3194</v>
      </c>
      <c r="B348" s="122"/>
      <c r="C348" s="44" t="e">
        <f ca="1">[3]!NumberToWordEN(P347)</f>
        <v>#NAME?</v>
      </c>
      <c r="D348" s="44"/>
      <c r="E348" s="45"/>
      <c r="F348" s="45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6"/>
      <c r="R348" s="62"/>
    </row>
    <row r="349" spans="1:18" s="47" customFormat="1" ht="18" customHeight="1" x14ac:dyDescent="0.25">
      <c r="A349" s="48"/>
      <c r="B349" s="49"/>
      <c r="C349" s="50"/>
      <c r="D349" s="48"/>
      <c r="E349" s="48"/>
      <c r="F349" s="48"/>
      <c r="G349" s="48"/>
      <c r="H349" s="48"/>
      <c r="I349" s="48"/>
      <c r="J349" s="50"/>
      <c r="K349" s="48"/>
      <c r="M349" s="51"/>
      <c r="P349" s="48"/>
      <c r="Q349" s="52"/>
      <c r="R349" s="62"/>
    </row>
    <row r="350" spans="1:18" s="47" customFormat="1" ht="18" customHeight="1" x14ac:dyDescent="0.25">
      <c r="A350" s="48"/>
      <c r="B350" s="49"/>
      <c r="C350" s="50"/>
      <c r="D350" s="48"/>
      <c r="E350" s="48"/>
      <c r="F350" s="48"/>
      <c r="G350" s="48"/>
      <c r="H350" s="48"/>
      <c r="I350" s="48"/>
      <c r="J350" s="50"/>
      <c r="K350" s="48"/>
      <c r="M350" s="51"/>
      <c r="P350" s="48"/>
      <c r="Q350" s="52"/>
      <c r="R350" s="62"/>
    </row>
    <row r="351" spans="1:18" s="57" customFormat="1" ht="18" customHeight="1" x14ac:dyDescent="0.25">
      <c r="A351" s="53"/>
      <c r="B351" s="53"/>
      <c r="C351" s="54"/>
      <c r="D351" s="54"/>
      <c r="E351" s="53"/>
      <c r="F351" s="53"/>
      <c r="G351" s="53"/>
      <c r="H351" s="53"/>
      <c r="I351" s="53"/>
      <c r="J351" s="54"/>
      <c r="K351" s="54"/>
      <c r="L351" s="54"/>
      <c r="M351" s="55"/>
      <c r="N351" s="55"/>
      <c r="O351" s="55"/>
      <c r="P351" s="55"/>
      <c r="Q351" s="56"/>
      <c r="R351" s="63"/>
    </row>
    <row r="352" spans="1:18" s="57" customFormat="1" ht="18" customHeight="1" x14ac:dyDescent="0.25">
      <c r="A352" s="53"/>
      <c r="B352" s="53"/>
      <c r="C352" s="54"/>
      <c r="D352" s="54"/>
      <c r="E352" s="53"/>
      <c r="F352" s="53"/>
      <c r="G352" s="53"/>
      <c r="H352" s="53"/>
      <c r="I352" s="53"/>
      <c r="J352" s="54"/>
      <c r="K352" s="54"/>
      <c r="L352" s="54"/>
      <c r="M352" s="55"/>
      <c r="N352" s="55"/>
      <c r="O352" s="55"/>
      <c r="P352" s="123" t="s">
        <v>3195</v>
      </c>
      <c r="Q352" s="123"/>
      <c r="R352" s="63"/>
    </row>
    <row r="353" spans="1:18" s="41" customFormat="1" ht="24" customHeight="1" x14ac:dyDescent="0.25">
      <c r="A353" s="124" t="s">
        <v>3201</v>
      </c>
      <c r="B353" s="125"/>
      <c r="C353" s="124" t="s">
        <v>21</v>
      </c>
      <c r="D353" s="126"/>
      <c r="E353" s="125"/>
      <c r="F353" s="124" t="s">
        <v>3192</v>
      </c>
      <c r="G353" s="126"/>
      <c r="H353" s="126"/>
      <c r="I353" s="126"/>
      <c r="J353" s="126"/>
      <c r="K353" s="126"/>
      <c r="L353" s="126"/>
      <c r="M353" s="126"/>
      <c r="N353" s="126"/>
      <c r="O353" s="126"/>
      <c r="P353" s="126"/>
      <c r="Q353" s="126"/>
      <c r="R353" s="125"/>
    </row>
    <row r="354" spans="1:18" s="40" customFormat="1" ht="41.25" customHeight="1" x14ac:dyDescent="0.3">
      <c r="A354" s="34" t="s">
        <v>3197</v>
      </c>
      <c r="B354" s="35" t="s">
        <v>81</v>
      </c>
      <c r="C354" s="35" t="s">
        <v>10</v>
      </c>
      <c r="D354" s="36" t="s">
        <v>11</v>
      </c>
      <c r="E354" s="34" t="s">
        <v>12</v>
      </c>
      <c r="F354" s="34" t="s">
        <v>0</v>
      </c>
      <c r="G354" s="34"/>
      <c r="H354" s="34" t="s">
        <v>1</v>
      </c>
      <c r="I354" s="37"/>
      <c r="J354" s="35" t="s">
        <v>13</v>
      </c>
      <c r="K354" s="38" t="s">
        <v>148</v>
      </c>
      <c r="L354" s="37" t="s">
        <v>82</v>
      </c>
      <c r="M354" s="34" t="s">
        <v>14</v>
      </c>
      <c r="N354" s="34" t="s">
        <v>2</v>
      </c>
      <c r="O354" s="34" t="s">
        <v>83</v>
      </c>
      <c r="P354" s="34" t="s">
        <v>3198</v>
      </c>
      <c r="Q354" s="39" t="s">
        <v>84</v>
      </c>
      <c r="R354" s="59" t="s">
        <v>5</v>
      </c>
    </row>
    <row r="355" spans="1:18" x14ac:dyDescent="0.2">
      <c r="A355" s="132">
        <f>IF(G355="","",COUNTA($G$3:G356))</f>
        <v>107</v>
      </c>
      <c r="B355" s="164">
        <v>45045</v>
      </c>
      <c r="C355" s="149" t="s">
        <v>448</v>
      </c>
      <c r="D355" s="149" t="s">
        <v>163</v>
      </c>
      <c r="E355" s="132">
        <v>48594</v>
      </c>
      <c r="F355" s="132">
        <v>308747</v>
      </c>
      <c r="G355" s="152" t="s">
        <v>521</v>
      </c>
      <c r="H355" s="152" t="s">
        <v>521</v>
      </c>
      <c r="I355" s="152" t="s">
        <v>522</v>
      </c>
      <c r="J355" s="140" t="s">
        <v>523</v>
      </c>
      <c r="K355" s="152" t="s">
        <v>302</v>
      </c>
      <c r="L355" s="22" t="s">
        <v>149</v>
      </c>
      <c r="M355" s="19">
        <v>1</v>
      </c>
      <c r="N355" s="19">
        <f>IFERROR(VLOOKUP(L355,Data!K:M,3,0),"0")</f>
        <v>350</v>
      </c>
      <c r="O355" s="19">
        <f t="shared" si="7"/>
        <v>350</v>
      </c>
      <c r="P355" s="132">
        <f>SUM(O355:O356)</f>
        <v>850</v>
      </c>
      <c r="Q355" s="140"/>
      <c r="R355" s="60"/>
    </row>
    <row r="356" spans="1:18" x14ac:dyDescent="0.2">
      <c r="A356" s="133"/>
      <c r="B356" s="150"/>
      <c r="C356" s="151"/>
      <c r="D356" s="151"/>
      <c r="E356" s="133"/>
      <c r="F356" s="133"/>
      <c r="G356" s="153"/>
      <c r="H356" s="153"/>
      <c r="I356" s="153"/>
      <c r="J356" s="141"/>
      <c r="K356" s="153"/>
      <c r="L356" s="22" t="s">
        <v>62</v>
      </c>
      <c r="M356" s="19">
        <v>1</v>
      </c>
      <c r="N356" s="19">
        <f>IFERROR(VLOOKUP(L356,Data!K:M,3,0),"0")</f>
        <v>500</v>
      </c>
      <c r="O356" s="19">
        <f t="shared" si="7"/>
        <v>500</v>
      </c>
      <c r="P356" s="133"/>
      <c r="Q356" s="141"/>
      <c r="R356" s="61"/>
    </row>
    <row r="357" spans="1:18" x14ac:dyDescent="0.2">
      <c r="A357" s="132">
        <f>IF(G357="","",COUNTA($G$3:G358))</f>
        <v>108</v>
      </c>
      <c r="B357" s="164">
        <v>45045</v>
      </c>
      <c r="C357" s="149" t="s">
        <v>188</v>
      </c>
      <c r="D357" s="149" t="s">
        <v>163</v>
      </c>
      <c r="E357" s="132">
        <v>208160</v>
      </c>
      <c r="F357" s="132">
        <v>186091</v>
      </c>
      <c r="G357" s="152" t="s">
        <v>524</v>
      </c>
      <c r="H357" s="152" t="s">
        <v>524</v>
      </c>
      <c r="I357" s="152" t="s">
        <v>525</v>
      </c>
      <c r="J357" s="140" t="s">
        <v>526</v>
      </c>
      <c r="K357" s="152" t="s">
        <v>527</v>
      </c>
      <c r="L357" s="22" t="s">
        <v>62</v>
      </c>
      <c r="M357" s="19">
        <v>1</v>
      </c>
      <c r="N357" s="19">
        <f>IFERROR(VLOOKUP(L357,Data!K:M,3,0),"0")</f>
        <v>500</v>
      </c>
      <c r="O357" s="19">
        <f t="shared" si="7"/>
        <v>500</v>
      </c>
      <c r="P357" s="132">
        <f>SUM(O357:O358)</f>
        <v>500</v>
      </c>
      <c r="Q357" s="140"/>
      <c r="R357" s="60" t="s">
        <v>2727</v>
      </c>
    </row>
    <row r="358" spans="1:18" x14ac:dyDescent="0.2">
      <c r="A358" s="133"/>
      <c r="B358" s="150"/>
      <c r="C358" s="151"/>
      <c r="D358" s="151"/>
      <c r="E358" s="133"/>
      <c r="F358" s="133"/>
      <c r="G358" s="153"/>
      <c r="H358" s="153"/>
      <c r="I358" s="153"/>
      <c r="J358" s="141"/>
      <c r="K358" s="153"/>
      <c r="L358" s="22"/>
      <c r="M358" s="19"/>
      <c r="N358" s="19" t="str">
        <f>IFERROR(VLOOKUP(L358,Data!K:M,3,0),"0")</f>
        <v>0</v>
      </c>
      <c r="O358" s="19">
        <f t="shared" si="7"/>
        <v>0</v>
      </c>
      <c r="P358" s="133"/>
      <c r="Q358" s="141"/>
      <c r="R358" s="61"/>
    </row>
    <row r="359" spans="1:18" x14ac:dyDescent="0.2">
      <c r="A359" s="132">
        <f>IF(G359="","",COUNTA($G$3:G360))</f>
        <v>109</v>
      </c>
      <c r="B359" s="164">
        <v>45045</v>
      </c>
      <c r="C359" s="149" t="s">
        <v>160</v>
      </c>
      <c r="D359" s="149" t="s">
        <v>163</v>
      </c>
      <c r="E359" s="132">
        <v>28916</v>
      </c>
      <c r="F359" s="132">
        <v>561666</v>
      </c>
      <c r="G359" s="152" t="s">
        <v>528</v>
      </c>
      <c r="H359" s="152" t="s">
        <v>528</v>
      </c>
      <c r="I359" s="152" t="s">
        <v>389</v>
      </c>
      <c r="J359" s="140" t="s">
        <v>529</v>
      </c>
      <c r="K359" s="152" t="s">
        <v>361</v>
      </c>
      <c r="L359" s="22" t="s">
        <v>2915</v>
      </c>
      <c r="M359" s="19">
        <v>1</v>
      </c>
      <c r="N359" s="19">
        <f>IFERROR(VLOOKUP(L359,Data!K:M,3,0),"0")</f>
        <v>1000</v>
      </c>
      <c r="O359" s="19">
        <f t="shared" si="7"/>
        <v>1000</v>
      </c>
      <c r="P359" s="132">
        <f>SUM(O359:O374)</f>
        <v>6585</v>
      </c>
      <c r="Q359" s="140" t="s">
        <v>2771</v>
      </c>
      <c r="R359" s="60"/>
    </row>
    <row r="360" spans="1:18" x14ac:dyDescent="0.2">
      <c r="A360" s="133"/>
      <c r="B360" s="150"/>
      <c r="C360" s="151"/>
      <c r="D360" s="151"/>
      <c r="E360" s="133"/>
      <c r="F360" s="133"/>
      <c r="G360" s="153"/>
      <c r="H360" s="153"/>
      <c r="I360" s="153"/>
      <c r="J360" s="141"/>
      <c r="K360" s="153"/>
      <c r="L360" s="22" t="s">
        <v>138</v>
      </c>
      <c r="M360" s="19">
        <v>1</v>
      </c>
      <c r="N360" s="19">
        <f>IFERROR(VLOOKUP(L360,Data!K:M,3,0),"0")</f>
        <v>70</v>
      </c>
      <c r="O360" s="19">
        <f t="shared" si="7"/>
        <v>70</v>
      </c>
      <c r="P360" s="133"/>
      <c r="Q360" s="141"/>
      <c r="R360" s="61"/>
    </row>
    <row r="361" spans="1:18" x14ac:dyDescent="0.2">
      <c r="A361" s="133"/>
      <c r="B361" s="150"/>
      <c r="C361" s="151"/>
      <c r="D361" s="151"/>
      <c r="E361" s="133"/>
      <c r="F361" s="133"/>
      <c r="G361" s="153"/>
      <c r="H361" s="153"/>
      <c r="I361" s="153"/>
      <c r="J361" s="141"/>
      <c r="K361" s="153"/>
      <c r="L361" s="22" t="s">
        <v>89</v>
      </c>
      <c r="M361" s="19">
        <v>8</v>
      </c>
      <c r="N361" s="19">
        <f>IFERROR(VLOOKUP(L361,Data!K:M,3,0),"0")</f>
        <v>35</v>
      </c>
      <c r="O361" s="19">
        <f t="shared" si="7"/>
        <v>280</v>
      </c>
      <c r="P361" s="133"/>
      <c r="Q361" s="141"/>
      <c r="R361" s="61"/>
    </row>
    <row r="362" spans="1:18" x14ac:dyDescent="0.2">
      <c r="A362" s="133"/>
      <c r="B362" s="150"/>
      <c r="C362" s="151"/>
      <c r="D362" s="151"/>
      <c r="E362" s="133"/>
      <c r="F362" s="133"/>
      <c r="G362" s="153"/>
      <c r="H362" s="153"/>
      <c r="I362" s="153"/>
      <c r="J362" s="141"/>
      <c r="K362" s="153"/>
      <c r="L362" s="22" t="s">
        <v>2702</v>
      </c>
      <c r="M362" s="19">
        <v>1</v>
      </c>
      <c r="N362" s="19">
        <f>IFERROR(VLOOKUP(L362,Data!K:M,3,0),"0")</f>
        <v>200</v>
      </c>
      <c r="O362" s="19">
        <f t="shared" si="7"/>
        <v>200</v>
      </c>
      <c r="P362" s="133"/>
      <c r="Q362" s="141"/>
      <c r="R362" s="61"/>
    </row>
    <row r="363" spans="1:18" x14ac:dyDescent="0.2">
      <c r="A363" s="133"/>
      <c r="B363" s="150"/>
      <c r="C363" s="151"/>
      <c r="D363" s="151"/>
      <c r="E363" s="133"/>
      <c r="F363" s="133"/>
      <c r="G363" s="153"/>
      <c r="H363" s="153"/>
      <c r="I363" s="153"/>
      <c r="J363" s="141"/>
      <c r="K363" s="153"/>
      <c r="L363" s="22" t="s">
        <v>113</v>
      </c>
      <c r="M363" s="19">
        <v>1</v>
      </c>
      <c r="N363" s="19">
        <f>IFERROR(VLOOKUP(L363,Data!K:M,3,0),"0")</f>
        <v>800</v>
      </c>
      <c r="O363" s="19">
        <f t="shared" si="7"/>
        <v>800</v>
      </c>
      <c r="P363" s="133"/>
      <c r="Q363" s="141"/>
      <c r="R363" s="61" t="s">
        <v>2769</v>
      </c>
    </row>
    <row r="364" spans="1:18" x14ac:dyDescent="0.2">
      <c r="A364" s="133"/>
      <c r="B364" s="150"/>
      <c r="C364" s="151"/>
      <c r="D364" s="151"/>
      <c r="E364" s="133"/>
      <c r="F364" s="133"/>
      <c r="G364" s="153"/>
      <c r="H364" s="153"/>
      <c r="I364" s="153"/>
      <c r="J364" s="141"/>
      <c r="K364" s="153"/>
      <c r="L364" s="22" t="s">
        <v>2704</v>
      </c>
      <c r="M364" s="19">
        <v>1</v>
      </c>
      <c r="N364" s="19">
        <f>IFERROR(VLOOKUP(L364,Data!K:M,3,0),"0")</f>
        <v>800</v>
      </c>
      <c r="O364" s="19">
        <f t="shared" si="7"/>
        <v>800</v>
      </c>
      <c r="P364" s="133"/>
      <c r="Q364" s="141"/>
      <c r="R364" s="61"/>
    </row>
    <row r="365" spans="1:18" x14ac:dyDescent="0.2">
      <c r="A365" s="133"/>
      <c r="B365" s="150"/>
      <c r="C365" s="151"/>
      <c r="D365" s="151"/>
      <c r="E365" s="133"/>
      <c r="F365" s="133"/>
      <c r="G365" s="153"/>
      <c r="H365" s="153"/>
      <c r="I365" s="153"/>
      <c r="J365" s="141"/>
      <c r="K365" s="153"/>
      <c r="L365" s="22" t="s">
        <v>1648</v>
      </c>
      <c r="M365" s="19">
        <v>1</v>
      </c>
      <c r="N365" s="19">
        <v>700</v>
      </c>
      <c r="O365" s="19">
        <f t="shared" si="7"/>
        <v>700</v>
      </c>
      <c r="P365" s="133"/>
      <c r="Q365" s="141"/>
      <c r="R365" s="61" t="s">
        <v>2719</v>
      </c>
    </row>
    <row r="366" spans="1:18" x14ac:dyDescent="0.2">
      <c r="A366" s="133"/>
      <c r="B366" s="150"/>
      <c r="C366" s="151"/>
      <c r="D366" s="151"/>
      <c r="E366" s="133"/>
      <c r="F366" s="133"/>
      <c r="G366" s="153"/>
      <c r="H366" s="153"/>
      <c r="I366" s="153"/>
      <c r="J366" s="141"/>
      <c r="K366" s="153"/>
      <c r="L366" s="22" t="s">
        <v>1648</v>
      </c>
      <c r="M366" s="19">
        <v>6</v>
      </c>
      <c r="N366" s="19">
        <v>15</v>
      </c>
      <c r="O366" s="19">
        <f t="shared" si="7"/>
        <v>90</v>
      </c>
      <c r="P366" s="133"/>
      <c r="Q366" s="141"/>
      <c r="R366" s="61" t="s">
        <v>2772</v>
      </c>
    </row>
    <row r="367" spans="1:18" x14ac:dyDescent="0.2">
      <c r="A367" s="133"/>
      <c r="B367" s="150"/>
      <c r="C367" s="151"/>
      <c r="D367" s="151"/>
      <c r="E367" s="133"/>
      <c r="F367" s="133"/>
      <c r="G367" s="153"/>
      <c r="H367" s="153"/>
      <c r="I367" s="153"/>
      <c r="J367" s="141"/>
      <c r="K367" s="153"/>
      <c r="L367" s="22" t="s">
        <v>2700</v>
      </c>
      <c r="M367" s="19">
        <v>1</v>
      </c>
      <c r="N367" s="19">
        <f>IFERROR(VLOOKUP(L367,Data!K:M,3,0),"0")</f>
        <v>60</v>
      </c>
      <c r="O367" s="19">
        <f t="shared" si="7"/>
        <v>60</v>
      </c>
      <c r="P367" s="133"/>
      <c r="Q367" s="141"/>
      <c r="R367" s="61"/>
    </row>
    <row r="368" spans="1:18" x14ac:dyDescent="0.2">
      <c r="A368" s="133"/>
      <c r="B368" s="150"/>
      <c r="C368" s="151"/>
      <c r="D368" s="151"/>
      <c r="E368" s="133"/>
      <c r="F368" s="133"/>
      <c r="G368" s="153"/>
      <c r="H368" s="153"/>
      <c r="I368" s="153"/>
      <c r="J368" s="141"/>
      <c r="K368" s="153"/>
      <c r="L368" s="22" t="s">
        <v>1648</v>
      </c>
      <c r="M368" s="19">
        <v>1</v>
      </c>
      <c r="N368" s="19">
        <v>125</v>
      </c>
      <c r="O368" s="19">
        <f t="shared" si="7"/>
        <v>125</v>
      </c>
      <c r="P368" s="133"/>
      <c r="Q368" s="141"/>
      <c r="R368" s="61" t="s">
        <v>2720</v>
      </c>
    </row>
    <row r="369" spans="1:18" x14ac:dyDescent="0.2">
      <c r="A369" s="133"/>
      <c r="B369" s="150"/>
      <c r="C369" s="151"/>
      <c r="D369" s="151"/>
      <c r="E369" s="133"/>
      <c r="F369" s="133"/>
      <c r="G369" s="153"/>
      <c r="H369" s="153"/>
      <c r="I369" s="153"/>
      <c r="J369" s="141"/>
      <c r="K369" s="153"/>
      <c r="L369" s="22" t="s">
        <v>1648</v>
      </c>
      <c r="M369" s="19">
        <v>1</v>
      </c>
      <c r="N369" s="19">
        <v>20</v>
      </c>
      <c r="O369" s="19">
        <f t="shared" si="7"/>
        <v>20</v>
      </c>
      <c r="P369" s="133"/>
      <c r="Q369" s="141"/>
      <c r="R369" s="61" t="s">
        <v>2721</v>
      </c>
    </row>
    <row r="370" spans="1:18" x14ac:dyDescent="0.2">
      <c r="A370" s="133"/>
      <c r="B370" s="150"/>
      <c r="C370" s="151"/>
      <c r="D370" s="151"/>
      <c r="E370" s="133"/>
      <c r="F370" s="133"/>
      <c r="G370" s="153"/>
      <c r="H370" s="153"/>
      <c r="I370" s="153"/>
      <c r="J370" s="141"/>
      <c r="K370" s="153"/>
      <c r="L370" s="22" t="s">
        <v>2698</v>
      </c>
      <c r="M370" s="19">
        <v>1</v>
      </c>
      <c r="N370" s="19">
        <f>IFERROR(VLOOKUP(L370,Data!K:M,3,0),"0")</f>
        <v>400</v>
      </c>
      <c r="O370" s="19">
        <f t="shared" si="7"/>
        <v>400</v>
      </c>
      <c r="P370" s="133"/>
      <c r="Q370" s="141"/>
      <c r="R370" s="61"/>
    </row>
    <row r="371" spans="1:18" x14ac:dyDescent="0.2">
      <c r="A371" s="133"/>
      <c r="B371" s="150"/>
      <c r="C371" s="151"/>
      <c r="D371" s="151"/>
      <c r="E371" s="133"/>
      <c r="F371" s="133"/>
      <c r="G371" s="153"/>
      <c r="H371" s="153"/>
      <c r="I371" s="153"/>
      <c r="J371" s="141"/>
      <c r="K371" s="153"/>
      <c r="L371" s="22" t="s">
        <v>135</v>
      </c>
      <c r="M371" s="19">
        <v>6</v>
      </c>
      <c r="N371" s="19">
        <f>IFERROR(VLOOKUP(L371,Data!K:M,3,0),"0")</f>
        <v>140</v>
      </c>
      <c r="O371" s="19">
        <f t="shared" si="7"/>
        <v>840</v>
      </c>
      <c r="P371" s="133"/>
      <c r="Q371" s="141"/>
      <c r="R371" s="61" t="s">
        <v>2773</v>
      </c>
    </row>
    <row r="372" spans="1:18" x14ac:dyDescent="0.2">
      <c r="A372" s="133"/>
      <c r="B372" s="150"/>
      <c r="C372" s="151"/>
      <c r="D372" s="151"/>
      <c r="E372" s="133"/>
      <c r="F372" s="133"/>
      <c r="G372" s="153"/>
      <c r="H372" s="153"/>
      <c r="I372" s="153"/>
      <c r="J372" s="141"/>
      <c r="K372" s="153"/>
      <c r="L372" s="22" t="s">
        <v>2699</v>
      </c>
      <c r="M372" s="19">
        <v>2</v>
      </c>
      <c r="N372" s="19">
        <f>IFERROR(VLOOKUP(L372,Data!K:M,3,0),"0")</f>
        <v>10</v>
      </c>
      <c r="O372" s="19">
        <f t="shared" si="7"/>
        <v>20</v>
      </c>
      <c r="P372" s="133"/>
      <c r="Q372" s="141"/>
      <c r="R372" s="61"/>
    </row>
    <row r="373" spans="1:18" x14ac:dyDescent="0.2">
      <c r="A373" s="133"/>
      <c r="B373" s="150"/>
      <c r="C373" s="151"/>
      <c r="D373" s="151"/>
      <c r="E373" s="133"/>
      <c r="F373" s="133"/>
      <c r="G373" s="153"/>
      <c r="H373" s="153"/>
      <c r="I373" s="153"/>
      <c r="J373" s="141"/>
      <c r="K373" s="153"/>
      <c r="L373" s="22" t="s">
        <v>145</v>
      </c>
      <c r="M373" s="19">
        <v>1</v>
      </c>
      <c r="N373" s="19">
        <v>680</v>
      </c>
      <c r="O373" s="19">
        <f t="shared" si="7"/>
        <v>680</v>
      </c>
      <c r="P373" s="133"/>
      <c r="Q373" s="141"/>
      <c r="R373" s="61"/>
    </row>
    <row r="374" spans="1:18" x14ac:dyDescent="0.2">
      <c r="A374" s="136"/>
      <c r="B374" s="161"/>
      <c r="C374" s="162"/>
      <c r="D374" s="162"/>
      <c r="E374" s="136"/>
      <c r="F374" s="136"/>
      <c r="G374" s="154"/>
      <c r="H374" s="154"/>
      <c r="I374" s="154"/>
      <c r="J374" s="142"/>
      <c r="K374" s="154"/>
      <c r="L374" s="22" t="s">
        <v>62</v>
      </c>
      <c r="M374" s="19">
        <v>1</v>
      </c>
      <c r="N374" s="19">
        <f>IFERROR(VLOOKUP(L374,Data!K:M,3,0),"0")</f>
        <v>500</v>
      </c>
      <c r="O374" s="19">
        <f t="shared" si="7"/>
        <v>500</v>
      </c>
      <c r="P374" s="136"/>
      <c r="Q374" s="142"/>
      <c r="R374" s="64"/>
    </row>
    <row r="375" spans="1:18" ht="14.45" customHeight="1" x14ac:dyDescent="0.2">
      <c r="A375" s="132">
        <f>IF(G375="","",COUNTA($G$3:G376))</f>
        <v>110</v>
      </c>
      <c r="B375" s="164">
        <v>45045</v>
      </c>
      <c r="C375" s="149" t="s">
        <v>160</v>
      </c>
      <c r="D375" s="149" t="s">
        <v>474</v>
      </c>
      <c r="E375" s="132">
        <v>29783</v>
      </c>
      <c r="F375" s="132">
        <v>260414</v>
      </c>
      <c r="G375" s="152" t="s">
        <v>530</v>
      </c>
      <c r="H375" s="152" t="s">
        <v>530</v>
      </c>
      <c r="I375" s="152" t="s">
        <v>531</v>
      </c>
      <c r="J375" s="140" t="s">
        <v>532</v>
      </c>
      <c r="K375" s="152" t="s">
        <v>302</v>
      </c>
      <c r="L375" s="22" t="s">
        <v>2698</v>
      </c>
      <c r="M375" s="19">
        <v>1</v>
      </c>
      <c r="N375" s="19">
        <f>IFERROR(VLOOKUP(L375,Data!K:M,3,0),"0")</f>
        <v>400</v>
      </c>
      <c r="O375" s="19">
        <f t="shared" si="7"/>
        <v>400</v>
      </c>
      <c r="P375" s="132">
        <f>SUM(O375:O376)</f>
        <v>900</v>
      </c>
      <c r="Q375" s="140"/>
      <c r="R375" s="131" t="s">
        <v>2937</v>
      </c>
    </row>
    <row r="376" spans="1:18" x14ac:dyDescent="0.2">
      <c r="A376" s="133"/>
      <c r="B376" s="150"/>
      <c r="C376" s="151"/>
      <c r="D376" s="151"/>
      <c r="E376" s="133"/>
      <c r="F376" s="133"/>
      <c r="G376" s="153"/>
      <c r="H376" s="153"/>
      <c r="I376" s="153"/>
      <c r="J376" s="141"/>
      <c r="K376" s="153"/>
      <c r="L376" s="22" t="s">
        <v>62</v>
      </c>
      <c r="M376" s="19">
        <v>1</v>
      </c>
      <c r="N376" s="19">
        <f>IFERROR(VLOOKUP(L376,Data!K:M,3,0),"0")</f>
        <v>500</v>
      </c>
      <c r="O376" s="19">
        <f t="shared" si="7"/>
        <v>500</v>
      </c>
      <c r="P376" s="133"/>
      <c r="Q376" s="141"/>
      <c r="R376" s="128"/>
    </row>
    <row r="377" spans="1:18" x14ac:dyDescent="0.2">
      <c r="A377" s="132">
        <f>IF(G377="","",COUNTA($G$3:G378))</f>
        <v>111</v>
      </c>
      <c r="B377" s="164">
        <v>45045</v>
      </c>
      <c r="C377" s="149" t="s">
        <v>188</v>
      </c>
      <c r="D377" s="149" t="s">
        <v>163</v>
      </c>
      <c r="E377" s="132">
        <v>206736</v>
      </c>
      <c r="F377" s="132">
        <v>364453</v>
      </c>
      <c r="G377" s="152" t="s">
        <v>533</v>
      </c>
      <c r="H377" s="152" t="s">
        <v>533</v>
      </c>
      <c r="I377" s="152" t="s">
        <v>534</v>
      </c>
      <c r="J377" s="140" t="s">
        <v>535</v>
      </c>
      <c r="K377" s="152" t="s">
        <v>183</v>
      </c>
      <c r="L377" s="22" t="s">
        <v>62</v>
      </c>
      <c r="M377" s="19">
        <v>1</v>
      </c>
      <c r="N377" s="19">
        <f>IFERROR(VLOOKUP(L377,Data!K:M,3,0),"0")</f>
        <v>500</v>
      </c>
      <c r="O377" s="19">
        <f t="shared" si="7"/>
        <v>500</v>
      </c>
      <c r="P377" s="132">
        <f>SUM(O377:O378)</f>
        <v>500</v>
      </c>
      <c r="Q377" s="140"/>
      <c r="R377" s="60" t="s">
        <v>2738</v>
      </c>
    </row>
    <row r="378" spans="1:18" x14ac:dyDescent="0.2">
      <c r="A378" s="133"/>
      <c r="B378" s="150"/>
      <c r="C378" s="151"/>
      <c r="D378" s="151"/>
      <c r="E378" s="133"/>
      <c r="F378" s="133"/>
      <c r="G378" s="153"/>
      <c r="H378" s="153"/>
      <c r="I378" s="153"/>
      <c r="J378" s="141"/>
      <c r="K378" s="153"/>
      <c r="L378" s="22"/>
      <c r="M378" s="19"/>
      <c r="N378" s="19" t="str">
        <f>IFERROR(VLOOKUP(L378,Data!K:M,3,0),"0")</f>
        <v>0</v>
      </c>
      <c r="O378" s="19">
        <f t="shared" si="7"/>
        <v>0</v>
      </c>
      <c r="P378" s="133"/>
      <c r="Q378" s="141"/>
      <c r="R378" s="61"/>
    </row>
    <row r="379" spans="1:18" x14ac:dyDescent="0.2">
      <c r="A379" s="132">
        <f>IF(G379="","",COUNTA($G$3:G380))</f>
        <v>112</v>
      </c>
      <c r="B379" s="164">
        <v>45045</v>
      </c>
      <c r="C379" s="149" t="s">
        <v>160</v>
      </c>
      <c r="D379" s="149" t="s">
        <v>163</v>
      </c>
      <c r="E379" s="132">
        <v>209388</v>
      </c>
      <c r="F379" s="132">
        <v>448840</v>
      </c>
      <c r="G379" s="152" t="s">
        <v>536</v>
      </c>
      <c r="H379" s="152" t="s">
        <v>536</v>
      </c>
      <c r="I379" s="152" t="s">
        <v>243</v>
      </c>
      <c r="J379" s="140" t="s">
        <v>537</v>
      </c>
      <c r="K379" s="152" t="s">
        <v>231</v>
      </c>
      <c r="L379" s="22" t="s">
        <v>149</v>
      </c>
      <c r="M379" s="19">
        <v>1</v>
      </c>
      <c r="N379" s="19">
        <f>IFERROR(VLOOKUP(L379,Data!K:M,3,0),"0")</f>
        <v>350</v>
      </c>
      <c r="O379" s="19">
        <f t="shared" si="7"/>
        <v>350</v>
      </c>
      <c r="P379" s="132">
        <f>SUM(O379:O380)</f>
        <v>850</v>
      </c>
      <c r="Q379" s="140"/>
      <c r="R379" s="60"/>
    </row>
    <row r="380" spans="1:18" x14ac:dyDescent="0.2">
      <c r="A380" s="133"/>
      <c r="B380" s="150"/>
      <c r="C380" s="151"/>
      <c r="D380" s="151"/>
      <c r="E380" s="133"/>
      <c r="F380" s="133"/>
      <c r="G380" s="153"/>
      <c r="H380" s="153"/>
      <c r="I380" s="153"/>
      <c r="J380" s="141"/>
      <c r="K380" s="153"/>
      <c r="L380" s="22" t="s">
        <v>62</v>
      </c>
      <c r="M380" s="19">
        <v>1</v>
      </c>
      <c r="N380" s="19">
        <f>IFERROR(VLOOKUP(L380,Data!K:M,3,0),"0")</f>
        <v>500</v>
      </c>
      <c r="O380" s="19">
        <f t="shared" si="7"/>
        <v>500</v>
      </c>
      <c r="P380" s="133"/>
      <c r="Q380" s="141"/>
      <c r="R380" s="61"/>
    </row>
    <row r="381" spans="1:18" x14ac:dyDescent="0.2">
      <c r="A381" s="132">
        <f>IF(G381="","",COUNTA($G$3:G382))</f>
        <v>113</v>
      </c>
      <c r="B381" s="164">
        <v>45045</v>
      </c>
      <c r="C381" s="149" t="s">
        <v>188</v>
      </c>
      <c r="D381" s="149" t="s">
        <v>163</v>
      </c>
      <c r="E381" s="132">
        <v>61555</v>
      </c>
      <c r="F381" s="132">
        <v>505514</v>
      </c>
      <c r="G381" s="152" t="s">
        <v>538</v>
      </c>
      <c r="H381" s="152" t="s">
        <v>538</v>
      </c>
      <c r="I381" s="152" t="s">
        <v>539</v>
      </c>
      <c r="J381" s="140" t="s">
        <v>540</v>
      </c>
      <c r="K381" s="152" t="s">
        <v>478</v>
      </c>
      <c r="L381" s="22" t="s">
        <v>62</v>
      </c>
      <c r="M381" s="19">
        <v>1</v>
      </c>
      <c r="N381" s="19">
        <f>IFERROR(VLOOKUP(L381,Data!K:M,3,0),"0")</f>
        <v>500</v>
      </c>
      <c r="O381" s="19">
        <f t="shared" si="7"/>
        <v>500</v>
      </c>
      <c r="P381" s="132">
        <f>SUM(O381:O382)</f>
        <v>500</v>
      </c>
      <c r="Q381" s="140"/>
      <c r="R381" s="60" t="s">
        <v>2733</v>
      </c>
    </row>
    <row r="382" spans="1:18" x14ac:dyDescent="0.2">
      <c r="A382" s="133"/>
      <c r="B382" s="150"/>
      <c r="C382" s="151"/>
      <c r="D382" s="151"/>
      <c r="E382" s="133"/>
      <c r="F382" s="133"/>
      <c r="G382" s="153"/>
      <c r="H382" s="153"/>
      <c r="I382" s="153"/>
      <c r="J382" s="141"/>
      <c r="K382" s="153"/>
      <c r="L382" s="22"/>
      <c r="M382" s="19"/>
      <c r="N382" s="19" t="str">
        <f>IFERROR(VLOOKUP(L382,Data!K:M,3,0),"0")</f>
        <v>0</v>
      </c>
      <c r="O382" s="19">
        <f t="shared" si="7"/>
        <v>0</v>
      </c>
      <c r="P382" s="133"/>
      <c r="Q382" s="141"/>
      <c r="R382" s="61"/>
    </row>
    <row r="383" spans="1:18" x14ac:dyDescent="0.2">
      <c r="A383" s="132">
        <f>IF(G383="","",COUNTA($G$3:G384))</f>
        <v>114</v>
      </c>
      <c r="B383" s="164">
        <v>45045</v>
      </c>
      <c r="C383" s="149" t="s">
        <v>160</v>
      </c>
      <c r="D383" s="149" t="s">
        <v>163</v>
      </c>
      <c r="E383" s="132">
        <v>21999</v>
      </c>
      <c r="F383" s="132">
        <v>547408</v>
      </c>
      <c r="G383" s="152" t="s">
        <v>541</v>
      </c>
      <c r="H383" s="152" t="s">
        <v>541</v>
      </c>
      <c r="I383" s="152" t="s">
        <v>542</v>
      </c>
      <c r="J383" s="140" t="s">
        <v>543</v>
      </c>
      <c r="K383" s="152" t="s">
        <v>544</v>
      </c>
      <c r="L383" s="22" t="s">
        <v>1648</v>
      </c>
      <c r="M383" s="19">
        <v>1</v>
      </c>
      <c r="N383" s="19">
        <v>20</v>
      </c>
      <c r="O383" s="19">
        <f t="shared" si="7"/>
        <v>20</v>
      </c>
      <c r="P383" s="132">
        <f>SUM(O383:O384)</f>
        <v>520</v>
      </c>
      <c r="Q383" s="140"/>
      <c r="R383" s="60" t="s">
        <v>2746</v>
      </c>
    </row>
    <row r="384" spans="1:18" x14ac:dyDescent="0.2">
      <c r="A384" s="133"/>
      <c r="B384" s="150"/>
      <c r="C384" s="151"/>
      <c r="D384" s="151"/>
      <c r="E384" s="133"/>
      <c r="F384" s="133"/>
      <c r="G384" s="153"/>
      <c r="H384" s="153"/>
      <c r="I384" s="153"/>
      <c r="J384" s="141"/>
      <c r="K384" s="153"/>
      <c r="L384" s="22" t="s">
        <v>62</v>
      </c>
      <c r="M384" s="19">
        <v>1</v>
      </c>
      <c r="N384" s="19">
        <f>IFERROR(VLOOKUP(L384,Data!K:M,3,0),"0")</f>
        <v>500</v>
      </c>
      <c r="O384" s="19">
        <f t="shared" si="7"/>
        <v>500</v>
      </c>
      <c r="P384" s="133"/>
      <c r="Q384" s="141"/>
      <c r="R384" s="61"/>
    </row>
    <row r="385" spans="1:18" x14ac:dyDescent="0.2">
      <c r="A385" s="132">
        <f>IF(G385="","",COUNTA($G$3:G386))</f>
        <v>115</v>
      </c>
      <c r="B385" s="164">
        <v>45045</v>
      </c>
      <c r="C385" s="149" t="s">
        <v>160</v>
      </c>
      <c r="D385" s="149" t="s">
        <v>163</v>
      </c>
      <c r="E385" s="132">
        <v>33936</v>
      </c>
      <c r="F385" s="132">
        <v>270465</v>
      </c>
      <c r="G385" s="152" t="s">
        <v>545</v>
      </c>
      <c r="H385" s="152" t="s">
        <v>545</v>
      </c>
      <c r="I385" s="152" t="s">
        <v>546</v>
      </c>
      <c r="J385" s="140" t="s">
        <v>547</v>
      </c>
      <c r="K385" s="152" t="s">
        <v>218</v>
      </c>
      <c r="L385" s="22" t="s">
        <v>99</v>
      </c>
      <c r="M385" s="19">
        <v>1</v>
      </c>
      <c r="N385" s="19">
        <f>IFERROR(VLOOKUP(L385,Data!K:M,3,0),"0")</f>
        <v>900</v>
      </c>
      <c r="O385" s="19">
        <f t="shared" si="7"/>
        <v>900</v>
      </c>
      <c r="P385" s="132">
        <f>SUM(O385:O386)</f>
        <v>1400</v>
      </c>
      <c r="Q385" s="140"/>
      <c r="R385" s="60"/>
    </row>
    <row r="386" spans="1:18" x14ac:dyDescent="0.2">
      <c r="A386" s="133"/>
      <c r="B386" s="150"/>
      <c r="C386" s="151"/>
      <c r="D386" s="151"/>
      <c r="E386" s="133"/>
      <c r="F386" s="133"/>
      <c r="G386" s="153"/>
      <c r="H386" s="153"/>
      <c r="I386" s="153"/>
      <c r="J386" s="141"/>
      <c r="K386" s="153"/>
      <c r="L386" s="22" t="s">
        <v>62</v>
      </c>
      <c r="M386" s="19">
        <v>1</v>
      </c>
      <c r="N386" s="19">
        <f>IFERROR(VLOOKUP(L386,Data!K:M,3,0),"0")</f>
        <v>500</v>
      </c>
      <c r="O386" s="19">
        <f t="shared" si="7"/>
        <v>500</v>
      </c>
      <c r="P386" s="133"/>
      <c r="Q386" s="141"/>
      <c r="R386" s="61"/>
    </row>
    <row r="387" spans="1:18" x14ac:dyDescent="0.2">
      <c r="A387" s="132">
        <f>IF(G387="","",COUNTA($G$3:G388))</f>
        <v>116</v>
      </c>
      <c r="B387" s="164">
        <v>45045</v>
      </c>
      <c r="C387" s="149" t="s">
        <v>54</v>
      </c>
      <c r="D387" s="149" t="s">
        <v>77</v>
      </c>
      <c r="E387" s="132">
        <v>32587</v>
      </c>
      <c r="F387" s="132">
        <v>291957</v>
      </c>
      <c r="G387" s="152" t="s">
        <v>548</v>
      </c>
      <c r="H387" s="152" t="s">
        <v>548</v>
      </c>
      <c r="I387" s="152" t="s">
        <v>549</v>
      </c>
      <c r="J387" s="140" t="s">
        <v>550</v>
      </c>
      <c r="K387" s="152" t="s">
        <v>551</v>
      </c>
      <c r="L387" s="22" t="s">
        <v>62</v>
      </c>
      <c r="M387" s="19">
        <v>1</v>
      </c>
      <c r="N387" s="19">
        <f>IFERROR(VLOOKUP(L387,Data!K:M,3,0),"0")</f>
        <v>500</v>
      </c>
      <c r="O387" s="19">
        <f t="shared" si="7"/>
        <v>500</v>
      </c>
      <c r="P387" s="132">
        <f>SUM(O387:O389)</f>
        <v>500</v>
      </c>
      <c r="Q387" s="140"/>
      <c r="R387" s="60" t="s">
        <v>2726</v>
      </c>
    </row>
    <row r="388" spans="1:18" x14ac:dyDescent="0.2">
      <c r="A388" s="133"/>
      <c r="B388" s="150"/>
      <c r="C388" s="151"/>
      <c r="D388" s="151"/>
      <c r="E388" s="133"/>
      <c r="F388" s="133"/>
      <c r="G388" s="153"/>
      <c r="H388" s="153"/>
      <c r="I388" s="153"/>
      <c r="J388" s="141"/>
      <c r="K388" s="153"/>
      <c r="L388" s="22"/>
      <c r="M388" s="19"/>
      <c r="N388" s="19" t="str">
        <f>IFERROR(VLOOKUP(L388,Data!K:M,3,0),"0")</f>
        <v>0</v>
      </c>
      <c r="O388" s="19">
        <f t="shared" si="7"/>
        <v>0</v>
      </c>
      <c r="P388" s="133"/>
      <c r="Q388" s="141"/>
      <c r="R388" s="61" t="s">
        <v>2774</v>
      </c>
    </row>
    <row r="389" spans="1:18" x14ac:dyDescent="0.2">
      <c r="A389" s="133"/>
      <c r="B389" s="150"/>
      <c r="C389" s="151"/>
      <c r="D389" s="151"/>
      <c r="E389" s="133"/>
      <c r="F389" s="133"/>
      <c r="G389" s="153"/>
      <c r="H389" s="153"/>
      <c r="I389" s="153"/>
      <c r="J389" s="141"/>
      <c r="K389" s="153"/>
      <c r="L389" s="22"/>
      <c r="M389" s="19"/>
      <c r="N389" s="19" t="str">
        <f>IFERROR(VLOOKUP(L389,Data!K:M,3,0),"0")</f>
        <v>0</v>
      </c>
      <c r="O389" s="19">
        <f t="shared" si="7"/>
        <v>0</v>
      </c>
      <c r="P389" s="133"/>
      <c r="Q389" s="141"/>
      <c r="R389" s="61"/>
    </row>
    <row r="390" spans="1:18" x14ac:dyDescent="0.2">
      <c r="A390" s="132">
        <f>IF(G390="","",COUNTA($G$3:G391))</f>
        <v>117</v>
      </c>
      <c r="B390" s="164">
        <v>45045</v>
      </c>
      <c r="C390" s="149" t="s">
        <v>160</v>
      </c>
      <c r="D390" s="149" t="s">
        <v>202</v>
      </c>
      <c r="E390" s="132">
        <v>2722</v>
      </c>
      <c r="F390" s="132">
        <v>264076</v>
      </c>
      <c r="G390" s="152" t="s">
        <v>552</v>
      </c>
      <c r="H390" s="152" t="s">
        <v>552</v>
      </c>
      <c r="I390" s="152" t="s">
        <v>553</v>
      </c>
      <c r="J390" s="140" t="s">
        <v>554</v>
      </c>
      <c r="K390" s="152" t="s">
        <v>447</v>
      </c>
      <c r="L390" s="22" t="s">
        <v>2701</v>
      </c>
      <c r="M390" s="19">
        <v>1</v>
      </c>
      <c r="N390" s="19">
        <f>IFERROR(VLOOKUP(L390,Data!K:M,3,0),"0")</f>
        <v>850</v>
      </c>
      <c r="O390" s="19">
        <f t="shared" si="7"/>
        <v>850</v>
      </c>
      <c r="P390" s="132">
        <f>SUM(O390:O391)</f>
        <v>1350</v>
      </c>
      <c r="Q390" s="140"/>
      <c r="R390" s="60"/>
    </row>
    <row r="391" spans="1:18" x14ac:dyDescent="0.2">
      <c r="A391" s="133"/>
      <c r="B391" s="150"/>
      <c r="C391" s="151"/>
      <c r="D391" s="151"/>
      <c r="E391" s="133"/>
      <c r="F391" s="133"/>
      <c r="G391" s="153"/>
      <c r="H391" s="153"/>
      <c r="I391" s="153"/>
      <c r="J391" s="141"/>
      <c r="K391" s="153"/>
      <c r="L391" s="22" t="s">
        <v>62</v>
      </c>
      <c r="M391" s="19">
        <v>1</v>
      </c>
      <c r="N391" s="19">
        <f>IFERROR(VLOOKUP(L391,Data!K:M,3,0),"0")</f>
        <v>500</v>
      </c>
      <c r="O391" s="19">
        <f t="shared" si="7"/>
        <v>500</v>
      </c>
      <c r="P391" s="133"/>
      <c r="Q391" s="141"/>
      <c r="R391" s="61"/>
    </row>
    <row r="392" spans="1:18" x14ac:dyDescent="0.2">
      <c r="A392" s="132">
        <f>IF(G392="","",COUNTA($G$3:G393))</f>
        <v>118</v>
      </c>
      <c r="B392" s="164">
        <v>45045</v>
      </c>
      <c r="C392" s="149" t="s">
        <v>448</v>
      </c>
      <c r="D392" s="149" t="s">
        <v>163</v>
      </c>
      <c r="E392" s="132">
        <v>201900</v>
      </c>
      <c r="F392" s="132">
        <v>259604</v>
      </c>
      <c r="G392" s="152" t="s">
        <v>555</v>
      </c>
      <c r="H392" s="152" t="s">
        <v>555</v>
      </c>
      <c r="I392" s="152" t="s">
        <v>556</v>
      </c>
      <c r="J392" s="140" t="s">
        <v>557</v>
      </c>
      <c r="K392" s="152" t="s">
        <v>214</v>
      </c>
      <c r="L392" s="22" t="s">
        <v>149</v>
      </c>
      <c r="M392" s="19">
        <v>1</v>
      </c>
      <c r="N392" s="19">
        <f>IFERROR(VLOOKUP(L392,Data!K:M,3,0),"0")</f>
        <v>350</v>
      </c>
      <c r="O392" s="19">
        <f t="shared" si="7"/>
        <v>350</v>
      </c>
      <c r="P392" s="132">
        <f>SUM(O392:O393)</f>
        <v>850</v>
      </c>
      <c r="Q392" s="140"/>
      <c r="R392" s="60"/>
    </row>
    <row r="393" spans="1:18" x14ac:dyDescent="0.2">
      <c r="A393" s="133"/>
      <c r="B393" s="150"/>
      <c r="C393" s="151"/>
      <c r="D393" s="151"/>
      <c r="E393" s="133"/>
      <c r="F393" s="133"/>
      <c r="G393" s="153"/>
      <c r="H393" s="153"/>
      <c r="I393" s="153"/>
      <c r="J393" s="141"/>
      <c r="K393" s="153"/>
      <c r="L393" s="22" t="s">
        <v>62</v>
      </c>
      <c r="M393" s="19">
        <v>1</v>
      </c>
      <c r="N393" s="19">
        <f>IFERROR(VLOOKUP(L393,Data!K:M,3,0),"0")</f>
        <v>500</v>
      </c>
      <c r="O393" s="19">
        <f t="shared" si="7"/>
        <v>500</v>
      </c>
      <c r="P393" s="133"/>
      <c r="Q393" s="141"/>
      <c r="R393" s="61"/>
    </row>
    <row r="394" spans="1:18" x14ac:dyDescent="0.2">
      <c r="A394" s="132">
        <f>IF(G394="","",COUNTA($G$3:G395))</f>
        <v>119</v>
      </c>
      <c r="B394" s="164">
        <v>45045</v>
      </c>
      <c r="C394" s="149" t="s">
        <v>188</v>
      </c>
      <c r="D394" s="149" t="s">
        <v>163</v>
      </c>
      <c r="E394" s="132">
        <v>58797</v>
      </c>
      <c r="F394" s="132">
        <v>361693</v>
      </c>
      <c r="G394" s="152" t="s">
        <v>558</v>
      </c>
      <c r="H394" s="152" t="s">
        <v>558</v>
      </c>
      <c r="I394" s="152" t="s">
        <v>559</v>
      </c>
      <c r="J394" s="140" t="s">
        <v>560</v>
      </c>
      <c r="K394" s="152" t="s">
        <v>179</v>
      </c>
      <c r="L394" s="22" t="s">
        <v>149</v>
      </c>
      <c r="M394" s="19">
        <v>1</v>
      </c>
      <c r="N394" s="19">
        <f>IFERROR(VLOOKUP(L394,Data!K:M,3,0),"0")</f>
        <v>350</v>
      </c>
      <c r="O394" s="19">
        <f t="shared" si="7"/>
        <v>350</v>
      </c>
      <c r="P394" s="132">
        <f>SUM(O394:O395)</f>
        <v>850</v>
      </c>
      <c r="Q394" s="140"/>
      <c r="R394" s="60"/>
    </row>
    <row r="395" spans="1:18" x14ac:dyDescent="0.2">
      <c r="A395" s="133"/>
      <c r="B395" s="150"/>
      <c r="C395" s="151"/>
      <c r="D395" s="151"/>
      <c r="E395" s="133"/>
      <c r="F395" s="133"/>
      <c r="G395" s="153"/>
      <c r="H395" s="153"/>
      <c r="I395" s="153"/>
      <c r="J395" s="141"/>
      <c r="K395" s="153"/>
      <c r="L395" s="22" t="s">
        <v>62</v>
      </c>
      <c r="M395" s="19">
        <v>1</v>
      </c>
      <c r="N395" s="19">
        <f>IFERROR(VLOOKUP(L395,Data!K:M,3,0),"0")</f>
        <v>500</v>
      </c>
      <c r="O395" s="19">
        <f t="shared" si="7"/>
        <v>500</v>
      </c>
      <c r="P395" s="133"/>
      <c r="Q395" s="141"/>
      <c r="R395" s="61"/>
    </row>
    <row r="396" spans="1:18" x14ac:dyDescent="0.2">
      <c r="A396" s="132">
        <f>IF(G396="","",COUNTA($G$3:G397))</f>
        <v>120</v>
      </c>
      <c r="B396" s="164">
        <v>45045</v>
      </c>
      <c r="C396" s="149" t="s">
        <v>188</v>
      </c>
      <c r="D396" s="149" t="s">
        <v>161</v>
      </c>
      <c r="E396" s="132">
        <v>41410</v>
      </c>
      <c r="F396" s="132">
        <v>511601</v>
      </c>
      <c r="G396" s="152" t="s">
        <v>561</v>
      </c>
      <c r="H396" s="152" t="s">
        <v>561</v>
      </c>
      <c r="I396" s="152" t="s">
        <v>562</v>
      </c>
      <c r="J396" s="140" t="s">
        <v>563</v>
      </c>
      <c r="K396" s="152" t="s">
        <v>162</v>
      </c>
      <c r="L396" s="22" t="s">
        <v>113</v>
      </c>
      <c r="M396" s="19">
        <v>1</v>
      </c>
      <c r="N396" s="19">
        <f>IFERROR(VLOOKUP(L396,Data!K:M,3,0),"0")</f>
        <v>800</v>
      </c>
      <c r="O396" s="19">
        <f t="shared" si="7"/>
        <v>800</v>
      </c>
      <c r="P396" s="132">
        <f>SUM(O396:O404)</f>
        <v>4260</v>
      </c>
      <c r="Q396" s="140" t="s">
        <v>2715</v>
      </c>
      <c r="R396" s="60" t="s">
        <v>2716</v>
      </c>
    </row>
    <row r="397" spans="1:18" x14ac:dyDescent="0.2">
      <c r="A397" s="133"/>
      <c r="B397" s="150"/>
      <c r="C397" s="151"/>
      <c r="D397" s="151"/>
      <c r="E397" s="133"/>
      <c r="F397" s="133"/>
      <c r="G397" s="153"/>
      <c r="H397" s="153"/>
      <c r="I397" s="153"/>
      <c r="J397" s="141"/>
      <c r="K397" s="153"/>
      <c r="L397" s="22" t="s">
        <v>126</v>
      </c>
      <c r="M397" s="19">
        <v>1</v>
      </c>
      <c r="N397" s="19">
        <f>IFERROR(VLOOKUP(L397,Data!K:M,3,0),"0")</f>
        <v>450</v>
      </c>
      <c r="O397" s="19">
        <f t="shared" si="7"/>
        <v>450</v>
      </c>
      <c r="P397" s="133"/>
      <c r="Q397" s="141"/>
      <c r="R397" s="61"/>
    </row>
    <row r="398" spans="1:18" x14ac:dyDescent="0.2">
      <c r="A398" s="133"/>
      <c r="B398" s="150"/>
      <c r="C398" s="151"/>
      <c r="D398" s="151"/>
      <c r="E398" s="133"/>
      <c r="F398" s="133"/>
      <c r="G398" s="153"/>
      <c r="H398" s="153"/>
      <c r="I398" s="153"/>
      <c r="J398" s="141"/>
      <c r="K398" s="153"/>
      <c r="L398" s="22" t="s">
        <v>120</v>
      </c>
      <c r="M398" s="19">
        <v>3</v>
      </c>
      <c r="N398" s="19">
        <f>IFERROR(VLOOKUP(L398,Data!K:M,3,0),"0")</f>
        <v>85</v>
      </c>
      <c r="O398" s="19">
        <f t="shared" si="7"/>
        <v>255</v>
      </c>
      <c r="P398" s="133"/>
      <c r="Q398" s="141"/>
      <c r="R398" s="61"/>
    </row>
    <row r="399" spans="1:18" x14ac:dyDescent="0.2">
      <c r="A399" s="133"/>
      <c r="B399" s="150"/>
      <c r="C399" s="151"/>
      <c r="D399" s="151"/>
      <c r="E399" s="133"/>
      <c r="F399" s="133"/>
      <c r="G399" s="153"/>
      <c r="H399" s="153"/>
      <c r="I399" s="153"/>
      <c r="J399" s="141"/>
      <c r="K399" s="153"/>
      <c r="L399" s="22" t="s">
        <v>94</v>
      </c>
      <c r="M399" s="19">
        <v>1</v>
      </c>
      <c r="N399" s="19">
        <f>IFERROR(VLOOKUP(L399,Data!K:M,3,0),"0")</f>
        <v>70</v>
      </c>
      <c r="O399" s="19">
        <f t="shared" si="7"/>
        <v>70</v>
      </c>
      <c r="P399" s="133"/>
      <c r="Q399" s="141"/>
      <c r="R399" s="61"/>
    </row>
    <row r="400" spans="1:18" x14ac:dyDescent="0.2">
      <c r="A400" s="133"/>
      <c r="B400" s="150"/>
      <c r="C400" s="151"/>
      <c r="D400" s="151"/>
      <c r="E400" s="133"/>
      <c r="F400" s="133"/>
      <c r="G400" s="153"/>
      <c r="H400" s="153"/>
      <c r="I400" s="153"/>
      <c r="J400" s="141"/>
      <c r="K400" s="153"/>
      <c r="L400" s="22" t="s">
        <v>1648</v>
      </c>
      <c r="M400" s="19">
        <v>1</v>
      </c>
      <c r="N400" s="19">
        <v>125</v>
      </c>
      <c r="O400" s="19">
        <f t="shared" si="7"/>
        <v>125</v>
      </c>
      <c r="P400" s="133"/>
      <c r="Q400" s="141"/>
      <c r="R400" s="61" t="s">
        <v>2720</v>
      </c>
    </row>
    <row r="401" spans="1:18" x14ac:dyDescent="0.2">
      <c r="A401" s="133"/>
      <c r="B401" s="150"/>
      <c r="C401" s="151"/>
      <c r="D401" s="151"/>
      <c r="E401" s="133"/>
      <c r="F401" s="133"/>
      <c r="G401" s="153"/>
      <c r="H401" s="153"/>
      <c r="I401" s="153"/>
      <c r="J401" s="141"/>
      <c r="K401" s="153"/>
      <c r="L401" s="22" t="s">
        <v>2698</v>
      </c>
      <c r="M401" s="19">
        <v>1</v>
      </c>
      <c r="N401" s="19">
        <f>IFERROR(VLOOKUP(L401,Data!K:M,3,0),"0")</f>
        <v>400</v>
      </c>
      <c r="O401" s="19">
        <f t="shared" si="7"/>
        <v>400</v>
      </c>
      <c r="P401" s="133"/>
      <c r="Q401" s="141"/>
      <c r="R401" s="61"/>
    </row>
    <row r="402" spans="1:18" x14ac:dyDescent="0.2">
      <c r="A402" s="133"/>
      <c r="B402" s="150"/>
      <c r="C402" s="151"/>
      <c r="D402" s="151"/>
      <c r="E402" s="133"/>
      <c r="F402" s="133"/>
      <c r="G402" s="153"/>
      <c r="H402" s="153"/>
      <c r="I402" s="153"/>
      <c r="J402" s="141"/>
      <c r="K402" s="153"/>
      <c r="L402" s="22" t="s">
        <v>135</v>
      </c>
      <c r="M402" s="19">
        <v>2</v>
      </c>
      <c r="N402" s="19">
        <f>IFERROR(VLOOKUP(L402,Data!K:M,3,0),"0")</f>
        <v>140</v>
      </c>
      <c r="O402" s="19">
        <f t="shared" si="7"/>
        <v>280</v>
      </c>
      <c r="P402" s="133"/>
      <c r="Q402" s="141"/>
      <c r="R402" s="61" t="s">
        <v>2722</v>
      </c>
    </row>
    <row r="403" spans="1:18" x14ac:dyDescent="0.2">
      <c r="A403" s="133"/>
      <c r="B403" s="150"/>
      <c r="C403" s="151"/>
      <c r="D403" s="151"/>
      <c r="E403" s="133"/>
      <c r="F403" s="133"/>
      <c r="G403" s="153"/>
      <c r="H403" s="153"/>
      <c r="I403" s="153"/>
      <c r="J403" s="141"/>
      <c r="K403" s="153"/>
      <c r="L403" s="22" t="s">
        <v>145</v>
      </c>
      <c r="M403" s="19">
        <v>1</v>
      </c>
      <c r="N403" s="19">
        <v>1380</v>
      </c>
      <c r="O403" s="19">
        <f t="shared" si="7"/>
        <v>1380</v>
      </c>
      <c r="P403" s="133"/>
      <c r="Q403" s="141"/>
      <c r="R403" s="61"/>
    </row>
    <row r="404" spans="1:18" x14ac:dyDescent="0.2">
      <c r="A404" s="133"/>
      <c r="B404" s="150"/>
      <c r="C404" s="151"/>
      <c r="D404" s="151"/>
      <c r="E404" s="133"/>
      <c r="F404" s="133"/>
      <c r="G404" s="153"/>
      <c r="H404" s="153"/>
      <c r="I404" s="153"/>
      <c r="J404" s="141"/>
      <c r="K404" s="153"/>
      <c r="L404" s="22" t="s">
        <v>62</v>
      </c>
      <c r="M404" s="19">
        <v>1</v>
      </c>
      <c r="N404" s="19">
        <f>IFERROR(VLOOKUP(L404,Data!K:M,3,0),"0")</f>
        <v>500</v>
      </c>
      <c r="O404" s="19">
        <f t="shared" si="7"/>
        <v>500</v>
      </c>
      <c r="P404" s="133"/>
      <c r="Q404" s="141"/>
      <c r="R404" s="61"/>
    </row>
    <row r="405" spans="1:18" x14ac:dyDescent="0.2">
      <c r="A405" s="132">
        <f>IF(G405="","",COUNTA($G$3:G406))</f>
        <v>121</v>
      </c>
      <c r="B405" s="164">
        <v>45045</v>
      </c>
      <c r="C405" s="149" t="s">
        <v>160</v>
      </c>
      <c r="D405" s="149" t="s">
        <v>163</v>
      </c>
      <c r="E405" s="132">
        <v>209389</v>
      </c>
      <c r="F405" s="132">
        <v>515198</v>
      </c>
      <c r="G405" s="152" t="s">
        <v>564</v>
      </c>
      <c r="H405" s="152" t="s">
        <v>564</v>
      </c>
      <c r="I405" s="152" t="s">
        <v>565</v>
      </c>
      <c r="J405" s="140" t="s">
        <v>566</v>
      </c>
      <c r="K405" s="152" t="s">
        <v>271</v>
      </c>
      <c r="L405" s="22" t="s">
        <v>2915</v>
      </c>
      <c r="M405" s="19">
        <v>1</v>
      </c>
      <c r="N405" s="19">
        <f>IFERROR(VLOOKUP(L405,Data!K:M,3,0),"0")</f>
        <v>1000</v>
      </c>
      <c r="O405" s="19">
        <f t="shared" si="7"/>
        <v>1000</v>
      </c>
      <c r="P405" s="132">
        <f>SUM(O405:O408)</f>
        <v>2450</v>
      </c>
      <c r="Q405" s="140" t="s">
        <v>2775</v>
      </c>
      <c r="R405" s="60"/>
    </row>
    <row r="406" spans="1:18" x14ac:dyDescent="0.2">
      <c r="A406" s="133"/>
      <c r="B406" s="150"/>
      <c r="C406" s="151"/>
      <c r="D406" s="151"/>
      <c r="E406" s="133"/>
      <c r="F406" s="133"/>
      <c r="G406" s="153"/>
      <c r="H406" s="153"/>
      <c r="I406" s="153"/>
      <c r="J406" s="141"/>
      <c r="K406" s="153"/>
      <c r="L406" s="22" t="s">
        <v>138</v>
      </c>
      <c r="M406" s="19">
        <v>1</v>
      </c>
      <c r="N406" s="19">
        <f>IFERROR(VLOOKUP(L406,Data!K:M,3,0),"0")</f>
        <v>70</v>
      </c>
      <c r="O406" s="19">
        <f t="shared" si="7"/>
        <v>70</v>
      </c>
      <c r="P406" s="133"/>
      <c r="Q406" s="141"/>
      <c r="R406" s="61"/>
    </row>
    <row r="407" spans="1:18" x14ac:dyDescent="0.2">
      <c r="A407" s="133"/>
      <c r="B407" s="150"/>
      <c r="C407" s="151"/>
      <c r="D407" s="151"/>
      <c r="E407" s="133"/>
      <c r="F407" s="133"/>
      <c r="G407" s="153"/>
      <c r="H407" s="153"/>
      <c r="I407" s="153"/>
      <c r="J407" s="141"/>
      <c r="K407" s="153"/>
      <c r="L407" s="22" t="s">
        <v>145</v>
      </c>
      <c r="M407" s="19">
        <v>1</v>
      </c>
      <c r="N407" s="19">
        <v>880</v>
      </c>
      <c r="O407" s="19">
        <f t="shared" ref="O407:O479" si="8">PRODUCT(M407:N407)</f>
        <v>880</v>
      </c>
      <c r="P407" s="133"/>
      <c r="Q407" s="141"/>
      <c r="R407" s="61"/>
    </row>
    <row r="408" spans="1:18" x14ac:dyDescent="0.2">
      <c r="A408" s="133"/>
      <c r="B408" s="150"/>
      <c r="C408" s="151"/>
      <c r="D408" s="151"/>
      <c r="E408" s="133"/>
      <c r="F408" s="133"/>
      <c r="G408" s="153"/>
      <c r="H408" s="153"/>
      <c r="I408" s="153"/>
      <c r="J408" s="141"/>
      <c r="K408" s="153"/>
      <c r="L408" s="22" t="s">
        <v>62</v>
      </c>
      <c r="M408" s="19">
        <v>1</v>
      </c>
      <c r="N408" s="19">
        <f>IFERROR(VLOOKUP(L408,Data!K:M,3,0),"0")</f>
        <v>500</v>
      </c>
      <c r="O408" s="19">
        <f t="shared" si="8"/>
        <v>500</v>
      </c>
      <c r="P408" s="133"/>
      <c r="Q408" s="141"/>
      <c r="R408" s="61"/>
    </row>
    <row r="409" spans="1:18" x14ac:dyDescent="0.2">
      <c r="A409" s="132">
        <f>IF(G409="","",COUNTA($G$3:G410))</f>
        <v>122</v>
      </c>
      <c r="B409" s="164">
        <v>45045</v>
      </c>
      <c r="C409" s="149" t="s">
        <v>188</v>
      </c>
      <c r="D409" s="149" t="s">
        <v>163</v>
      </c>
      <c r="E409" s="132">
        <v>206014</v>
      </c>
      <c r="F409" s="132">
        <v>113001</v>
      </c>
      <c r="G409" s="152" t="s">
        <v>567</v>
      </c>
      <c r="H409" s="152" t="s">
        <v>567</v>
      </c>
      <c r="I409" s="152" t="s">
        <v>185</v>
      </c>
      <c r="J409" s="140" t="s">
        <v>568</v>
      </c>
      <c r="K409" s="152" t="s">
        <v>187</v>
      </c>
      <c r="L409" s="22" t="s">
        <v>2705</v>
      </c>
      <c r="M409" s="19">
        <v>1</v>
      </c>
      <c r="N409" s="19">
        <f>IFERROR(VLOOKUP(L409,Data!K:M,3,0),"0")</f>
        <v>380</v>
      </c>
      <c r="O409" s="19">
        <f t="shared" si="8"/>
        <v>380</v>
      </c>
      <c r="P409" s="132">
        <f>SUM(O409:O411)</f>
        <v>1780</v>
      </c>
      <c r="Q409" s="140"/>
      <c r="R409" s="60"/>
    </row>
    <row r="410" spans="1:18" x14ac:dyDescent="0.2">
      <c r="A410" s="133"/>
      <c r="B410" s="150"/>
      <c r="C410" s="151"/>
      <c r="D410" s="151"/>
      <c r="E410" s="133"/>
      <c r="F410" s="133"/>
      <c r="G410" s="153"/>
      <c r="H410" s="153"/>
      <c r="I410" s="153"/>
      <c r="J410" s="141"/>
      <c r="K410" s="153"/>
      <c r="L410" s="22" t="s">
        <v>99</v>
      </c>
      <c r="M410" s="19">
        <v>1</v>
      </c>
      <c r="N410" s="19">
        <f>IFERROR(VLOOKUP(L410,Data!K:M,3,0),"0")</f>
        <v>900</v>
      </c>
      <c r="O410" s="19">
        <f t="shared" si="8"/>
        <v>900</v>
      </c>
      <c r="P410" s="133"/>
      <c r="Q410" s="141"/>
      <c r="R410" s="61"/>
    </row>
    <row r="411" spans="1:18" x14ac:dyDescent="0.2">
      <c r="A411" s="133"/>
      <c r="B411" s="150"/>
      <c r="C411" s="151"/>
      <c r="D411" s="151"/>
      <c r="E411" s="133"/>
      <c r="F411" s="133"/>
      <c r="G411" s="153"/>
      <c r="H411" s="153"/>
      <c r="I411" s="153"/>
      <c r="J411" s="141"/>
      <c r="K411" s="153"/>
      <c r="L411" s="22" t="s">
        <v>62</v>
      </c>
      <c r="M411" s="19">
        <v>1</v>
      </c>
      <c r="N411" s="19">
        <f>IFERROR(VLOOKUP(L411,Data!K:M,3,0),"0")</f>
        <v>500</v>
      </c>
      <c r="O411" s="19">
        <f t="shared" si="8"/>
        <v>500</v>
      </c>
      <c r="P411" s="133"/>
      <c r="Q411" s="141"/>
      <c r="R411" s="61"/>
    </row>
    <row r="412" spans="1:18" x14ac:dyDescent="0.2">
      <c r="A412" s="132">
        <f>IF(G412="","",COUNTA($G$3:G413))</f>
        <v>123</v>
      </c>
      <c r="B412" s="164">
        <v>45045</v>
      </c>
      <c r="C412" s="149" t="s">
        <v>188</v>
      </c>
      <c r="D412" s="149" t="s">
        <v>163</v>
      </c>
      <c r="E412" s="132">
        <v>47405</v>
      </c>
      <c r="F412" s="132">
        <v>166204</v>
      </c>
      <c r="G412" s="152" t="s">
        <v>569</v>
      </c>
      <c r="H412" s="152" t="s">
        <v>569</v>
      </c>
      <c r="I412" s="152" t="s">
        <v>570</v>
      </c>
      <c r="J412" s="140" t="s">
        <v>571</v>
      </c>
      <c r="K412" s="152" t="s">
        <v>394</v>
      </c>
      <c r="L412" s="22" t="s">
        <v>2915</v>
      </c>
      <c r="M412" s="19">
        <v>1</v>
      </c>
      <c r="N412" s="19">
        <f>IFERROR(VLOOKUP(L412,Data!K:M,3,0),"0")</f>
        <v>1000</v>
      </c>
      <c r="O412" s="19">
        <f t="shared" si="8"/>
        <v>1000</v>
      </c>
      <c r="P412" s="132">
        <f>SUM(O412:O418)</f>
        <v>3830</v>
      </c>
      <c r="Q412" s="140" t="s">
        <v>2723</v>
      </c>
      <c r="R412" s="61" t="s">
        <v>2740</v>
      </c>
    </row>
    <row r="413" spans="1:18" x14ac:dyDescent="0.2">
      <c r="A413" s="133"/>
      <c r="B413" s="150"/>
      <c r="C413" s="151"/>
      <c r="D413" s="151"/>
      <c r="E413" s="133"/>
      <c r="F413" s="133"/>
      <c r="G413" s="153"/>
      <c r="H413" s="153"/>
      <c r="I413" s="153"/>
      <c r="J413" s="141"/>
      <c r="K413" s="153"/>
      <c r="L413" s="22" t="s">
        <v>138</v>
      </c>
      <c r="M413" s="19">
        <v>1</v>
      </c>
      <c r="N413" s="19">
        <f>IFERROR(VLOOKUP(L413,Data!K:M,3,0),"0")</f>
        <v>70</v>
      </c>
      <c r="O413" s="19">
        <f t="shared" si="8"/>
        <v>70</v>
      </c>
      <c r="P413" s="133"/>
      <c r="Q413" s="141"/>
      <c r="R413" s="61"/>
    </row>
    <row r="414" spans="1:18" x14ac:dyDescent="0.2">
      <c r="A414" s="133"/>
      <c r="B414" s="150"/>
      <c r="C414" s="151"/>
      <c r="D414" s="151"/>
      <c r="E414" s="133"/>
      <c r="F414" s="133"/>
      <c r="G414" s="153"/>
      <c r="H414" s="153"/>
      <c r="I414" s="153"/>
      <c r="J414" s="141"/>
      <c r="K414" s="153"/>
      <c r="L414" s="22" t="s">
        <v>113</v>
      </c>
      <c r="M414" s="19">
        <v>1</v>
      </c>
      <c r="N414" s="19">
        <f>IFERROR(VLOOKUP(L414,Data!K:M,3,0),"0")</f>
        <v>800</v>
      </c>
      <c r="O414" s="19">
        <f t="shared" si="8"/>
        <v>800</v>
      </c>
      <c r="P414" s="133"/>
      <c r="Q414" s="141"/>
      <c r="R414" s="61" t="s">
        <v>2776</v>
      </c>
    </row>
    <row r="415" spans="1:18" x14ac:dyDescent="0.2">
      <c r="A415" s="133"/>
      <c r="B415" s="150"/>
      <c r="C415" s="151"/>
      <c r="D415" s="151"/>
      <c r="E415" s="133"/>
      <c r="F415" s="133"/>
      <c r="G415" s="153"/>
      <c r="H415" s="153"/>
      <c r="I415" s="153"/>
      <c r="J415" s="141"/>
      <c r="K415" s="153"/>
      <c r="L415" s="22" t="s">
        <v>135</v>
      </c>
      <c r="M415" s="19">
        <v>2</v>
      </c>
      <c r="N415" s="19">
        <f>IFERROR(VLOOKUP(L415,Data!K:M,3,0),"0")</f>
        <v>140</v>
      </c>
      <c r="O415" s="19">
        <f t="shared" si="8"/>
        <v>280</v>
      </c>
      <c r="P415" s="133"/>
      <c r="Q415" s="141"/>
      <c r="R415" s="61" t="s">
        <v>2777</v>
      </c>
    </row>
    <row r="416" spans="1:18" x14ac:dyDescent="0.2">
      <c r="A416" s="133"/>
      <c r="B416" s="150"/>
      <c r="C416" s="151"/>
      <c r="D416" s="151"/>
      <c r="E416" s="133"/>
      <c r="F416" s="133"/>
      <c r="G416" s="153"/>
      <c r="H416" s="153"/>
      <c r="I416" s="153"/>
      <c r="J416" s="141"/>
      <c r="K416" s="153"/>
      <c r="L416" s="22" t="s">
        <v>2702</v>
      </c>
      <c r="M416" s="19">
        <v>1</v>
      </c>
      <c r="N416" s="19">
        <f>IFERROR(VLOOKUP(L416,Data!K:M,3,0),"0")</f>
        <v>200</v>
      </c>
      <c r="O416" s="19">
        <f t="shared" si="8"/>
        <v>200</v>
      </c>
      <c r="P416" s="133"/>
      <c r="Q416" s="141"/>
      <c r="R416" s="61"/>
    </row>
    <row r="417" spans="1:18" x14ac:dyDescent="0.2">
      <c r="A417" s="133"/>
      <c r="B417" s="150"/>
      <c r="C417" s="151"/>
      <c r="D417" s="151"/>
      <c r="E417" s="133"/>
      <c r="F417" s="133"/>
      <c r="G417" s="153"/>
      <c r="H417" s="153"/>
      <c r="I417" s="153"/>
      <c r="J417" s="141"/>
      <c r="K417" s="153"/>
      <c r="L417" s="22" t="s">
        <v>145</v>
      </c>
      <c r="M417" s="19">
        <v>1</v>
      </c>
      <c r="N417" s="19">
        <v>980</v>
      </c>
      <c r="O417" s="19">
        <f t="shared" si="8"/>
        <v>980</v>
      </c>
      <c r="P417" s="133"/>
      <c r="Q417" s="141"/>
      <c r="R417" s="61"/>
    </row>
    <row r="418" spans="1:18" x14ac:dyDescent="0.2">
      <c r="A418" s="133"/>
      <c r="B418" s="150"/>
      <c r="C418" s="151"/>
      <c r="D418" s="151"/>
      <c r="E418" s="133"/>
      <c r="F418" s="133"/>
      <c r="G418" s="153"/>
      <c r="H418" s="153"/>
      <c r="I418" s="153"/>
      <c r="J418" s="141"/>
      <c r="K418" s="153"/>
      <c r="L418" s="22" t="s">
        <v>62</v>
      </c>
      <c r="M418" s="19">
        <v>1</v>
      </c>
      <c r="N418" s="19">
        <f>IFERROR(VLOOKUP(L418,Data!K:M,3,0),"0")</f>
        <v>500</v>
      </c>
      <c r="O418" s="19">
        <f t="shared" si="8"/>
        <v>500</v>
      </c>
      <c r="P418" s="133"/>
      <c r="Q418" s="141"/>
      <c r="R418" s="61"/>
    </row>
    <row r="419" spans="1:18" x14ac:dyDescent="0.2">
      <c r="A419" s="132">
        <f>IF(G419="","",COUNTA($G$3:G420))</f>
        <v>124</v>
      </c>
      <c r="B419" s="164">
        <v>45045</v>
      </c>
      <c r="C419" s="149" t="s">
        <v>160</v>
      </c>
      <c r="D419" s="149" t="s">
        <v>163</v>
      </c>
      <c r="E419" s="132">
        <v>21714</v>
      </c>
      <c r="F419" s="132">
        <v>276509</v>
      </c>
      <c r="G419" s="152" t="s">
        <v>572</v>
      </c>
      <c r="H419" s="152" t="s">
        <v>572</v>
      </c>
      <c r="I419" s="152" t="s">
        <v>573</v>
      </c>
      <c r="J419" s="140" t="s">
        <v>574</v>
      </c>
      <c r="K419" s="152" t="s">
        <v>162</v>
      </c>
      <c r="L419" s="22" t="s">
        <v>2698</v>
      </c>
      <c r="M419" s="19">
        <v>1</v>
      </c>
      <c r="N419" s="19">
        <f>IFERROR(VLOOKUP(L419,Data!K:M,3,0),"0")</f>
        <v>400</v>
      </c>
      <c r="O419" s="19">
        <f t="shared" si="8"/>
        <v>400</v>
      </c>
      <c r="P419" s="132">
        <f>SUM(O419:O420)</f>
        <v>900</v>
      </c>
      <c r="Q419" s="140"/>
      <c r="R419" s="60"/>
    </row>
    <row r="420" spans="1:18" x14ac:dyDescent="0.2">
      <c r="A420" s="133"/>
      <c r="B420" s="150"/>
      <c r="C420" s="151"/>
      <c r="D420" s="151"/>
      <c r="E420" s="133"/>
      <c r="F420" s="133"/>
      <c r="G420" s="153"/>
      <c r="H420" s="153"/>
      <c r="I420" s="153"/>
      <c r="J420" s="141"/>
      <c r="K420" s="153"/>
      <c r="L420" s="22" t="s">
        <v>62</v>
      </c>
      <c r="M420" s="19">
        <v>1</v>
      </c>
      <c r="N420" s="19">
        <f>IFERROR(VLOOKUP(L420,Data!K:M,3,0),"0")</f>
        <v>500</v>
      </c>
      <c r="O420" s="19">
        <f t="shared" si="8"/>
        <v>500</v>
      </c>
      <c r="P420" s="133"/>
      <c r="Q420" s="141"/>
      <c r="R420" s="61"/>
    </row>
    <row r="421" spans="1:18" x14ac:dyDescent="0.2">
      <c r="A421" s="132">
        <f>IF(G421="","",COUNTA($G$3:G422))</f>
        <v>125</v>
      </c>
      <c r="B421" s="164">
        <v>45045</v>
      </c>
      <c r="C421" s="149" t="s">
        <v>160</v>
      </c>
      <c r="D421" s="149" t="s">
        <v>163</v>
      </c>
      <c r="E421" s="132">
        <v>37498</v>
      </c>
      <c r="F421" s="132">
        <v>373389</v>
      </c>
      <c r="G421" s="152" t="s">
        <v>575</v>
      </c>
      <c r="H421" s="152" t="s">
        <v>575</v>
      </c>
      <c r="I421" s="152" t="s">
        <v>576</v>
      </c>
      <c r="J421" s="140" t="s">
        <v>577</v>
      </c>
      <c r="K421" s="152" t="s">
        <v>427</v>
      </c>
      <c r="L421" s="22" t="s">
        <v>62</v>
      </c>
      <c r="M421" s="19">
        <v>1</v>
      </c>
      <c r="N421" s="19">
        <f>IFERROR(VLOOKUP(L421,Data!K:M,3,0),"0")</f>
        <v>500</v>
      </c>
      <c r="O421" s="19">
        <f t="shared" si="8"/>
        <v>500</v>
      </c>
      <c r="P421" s="132">
        <f>SUM(O421:O422)</f>
        <v>500</v>
      </c>
      <c r="Q421" s="140"/>
      <c r="R421" s="60" t="s">
        <v>2727</v>
      </c>
    </row>
    <row r="422" spans="1:18" x14ac:dyDescent="0.2">
      <c r="A422" s="133"/>
      <c r="B422" s="150"/>
      <c r="C422" s="151"/>
      <c r="D422" s="151"/>
      <c r="E422" s="133"/>
      <c r="F422" s="133"/>
      <c r="G422" s="153"/>
      <c r="H422" s="153"/>
      <c r="I422" s="153"/>
      <c r="J422" s="141"/>
      <c r="K422" s="153"/>
      <c r="L422" s="22"/>
      <c r="M422" s="19"/>
      <c r="N422" s="19" t="str">
        <f>IFERROR(VLOOKUP(L422,Data!K:M,3,0),"0")</f>
        <v>0</v>
      </c>
      <c r="O422" s="19">
        <f t="shared" si="8"/>
        <v>0</v>
      </c>
      <c r="P422" s="133"/>
      <c r="Q422" s="141"/>
      <c r="R422" s="61"/>
    </row>
    <row r="423" spans="1:18" x14ac:dyDescent="0.2">
      <c r="A423" s="132">
        <f>IF(G423="","",COUNTA($G$3:G424))</f>
        <v>126</v>
      </c>
      <c r="B423" s="164">
        <v>45045</v>
      </c>
      <c r="C423" s="149" t="s">
        <v>188</v>
      </c>
      <c r="D423" s="149" t="s">
        <v>161</v>
      </c>
      <c r="E423" s="132">
        <v>61716</v>
      </c>
      <c r="F423" s="132">
        <v>404598</v>
      </c>
      <c r="G423" s="152" t="s">
        <v>578</v>
      </c>
      <c r="H423" s="152" t="s">
        <v>578</v>
      </c>
      <c r="I423" s="152" t="s">
        <v>579</v>
      </c>
      <c r="J423" s="140" t="s">
        <v>580</v>
      </c>
      <c r="K423" s="152" t="s">
        <v>581</v>
      </c>
      <c r="L423" s="22" t="s">
        <v>62</v>
      </c>
      <c r="M423" s="19">
        <v>1</v>
      </c>
      <c r="N423" s="19">
        <f>IFERROR(VLOOKUP(L423,Data!K:M,3,0),"0")</f>
        <v>500</v>
      </c>
      <c r="O423" s="19">
        <f t="shared" si="8"/>
        <v>500</v>
      </c>
      <c r="P423" s="132">
        <f>SUM(O423:O424)</f>
        <v>500</v>
      </c>
      <c r="Q423" s="140"/>
      <c r="R423" s="60" t="s">
        <v>2733</v>
      </c>
    </row>
    <row r="424" spans="1:18" x14ac:dyDescent="0.2">
      <c r="A424" s="133"/>
      <c r="B424" s="150"/>
      <c r="C424" s="151"/>
      <c r="D424" s="151"/>
      <c r="E424" s="133"/>
      <c r="F424" s="133"/>
      <c r="G424" s="153"/>
      <c r="H424" s="153"/>
      <c r="I424" s="153"/>
      <c r="J424" s="141"/>
      <c r="K424" s="153"/>
      <c r="L424" s="22"/>
      <c r="M424" s="19"/>
      <c r="N424" s="19" t="str">
        <f>IFERROR(VLOOKUP(L424,Data!K:M,3,0),"0")</f>
        <v>0</v>
      </c>
      <c r="O424" s="19">
        <f t="shared" si="8"/>
        <v>0</v>
      </c>
      <c r="P424" s="133"/>
      <c r="Q424" s="141"/>
      <c r="R424" s="61"/>
    </row>
    <row r="425" spans="1:18" x14ac:dyDescent="0.2">
      <c r="A425" s="132">
        <f>IF(G425="","",COUNTA($G$3:G426))</f>
        <v>127</v>
      </c>
      <c r="B425" s="164">
        <v>45045</v>
      </c>
      <c r="C425" s="149" t="s">
        <v>54</v>
      </c>
      <c r="D425" s="149" t="s">
        <v>77</v>
      </c>
      <c r="E425" s="132">
        <v>213029</v>
      </c>
      <c r="F425" s="132">
        <v>527887</v>
      </c>
      <c r="G425" s="152" t="s">
        <v>582</v>
      </c>
      <c r="H425" s="152" t="s">
        <v>582</v>
      </c>
      <c r="I425" s="152" t="s">
        <v>174</v>
      </c>
      <c r="J425" s="140" t="s">
        <v>583</v>
      </c>
      <c r="K425" s="152" t="s">
        <v>169</v>
      </c>
      <c r="L425" s="22" t="s">
        <v>149</v>
      </c>
      <c r="M425" s="19">
        <v>1</v>
      </c>
      <c r="N425" s="19">
        <f>IFERROR(VLOOKUP(L425,Data!K:M,3,0),"0")</f>
        <v>350</v>
      </c>
      <c r="O425" s="19">
        <f t="shared" si="8"/>
        <v>350</v>
      </c>
      <c r="P425" s="132">
        <f>SUM(O425:O427)</f>
        <v>1230</v>
      </c>
      <c r="Q425" s="140"/>
      <c r="R425" s="60"/>
    </row>
    <row r="426" spans="1:18" x14ac:dyDescent="0.2">
      <c r="A426" s="133"/>
      <c r="B426" s="150"/>
      <c r="C426" s="151"/>
      <c r="D426" s="151"/>
      <c r="E426" s="133"/>
      <c r="F426" s="133"/>
      <c r="G426" s="153"/>
      <c r="H426" s="153"/>
      <c r="I426" s="153"/>
      <c r="J426" s="141"/>
      <c r="K426" s="153"/>
      <c r="L426" s="22" t="s">
        <v>2705</v>
      </c>
      <c r="M426" s="19">
        <v>1</v>
      </c>
      <c r="N426" s="19">
        <f>IFERROR(VLOOKUP(L426,Data!K:M,3,0),"0")</f>
        <v>380</v>
      </c>
      <c r="O426" s="19">
        <f t="shared" si="8"/>
        <v>380</v>
      </c>
      <c r="P426" s="133"/>
      <c r="Q426" s="141"/>
      <c r="R426" s="61"/>
    </row>
    <row r="427" spans="1:18" x14ac:dyDescent="0.2">
      <c r="A427" s="133"/>
      <c r="B427" s="150"/>
      <c r="C427" s="151"/>
      <c r="D427" s="151"/>
      <c r="E427" s="133"/>
      <c r="F427" s="133"/>
      <c r="G427" s="153"/>
      <c r="H427" s="153"/>
      <c r="I427" s="153"/>
      <c r="J427" s="141"/>
      <c r="K427" s="153"/>
      <c r="L427" s="22" t="s">
        <v>62</v>
      </c>
      <c r="M427" s="19">
        <v>1</v>
      </c>
      <c r="N427" s="19">
        <f>IFERROR(VLOOKUP(L427,Data!K:M,3,0),"0")</f>
        <v>500</v>
      </c>
      <c r="O427" s="19">
        <f t="shared" si="8"/>
        <v>500</v>
      </c>
      <c r="P427" s="133"/>
      <c r="Q427" s="141"/>
      <c r="R427" s="61"/>
    </row>
    <row r="428" spans="1:18" x14ac:dyDescent="0.2">
      <c r="A428" s="132">
        <f>IF(G428="","",COUNTA($G$3:G429))</f>
        <v>128</v>
      </c>
      <c r="B428" s="164">
        <v>45046</v>
      </c>
      <c r="C428" s="149" t="s">
        <v>54</v>
      </c>
      <c r="D428" s="149" t="s">
        <v>56</v>
      </c>
      <c r="E428" s="132">
        <v>3616</v>
      </c>
      <c r="F428" s="132">
        <v>594951</v>
      </c>
      <c r="G428" s="152" t="s">
        <v>584</v>
      </c>
      <c r="H428" s="152" t="s">
        <v>584</v>
      </c>
      <c r="I428" s="152" t="s">
        <v>585</v>
      </c>
      <c r="J428" s="140" t="s">
        <v>586</v>
      </c>
      <c r="K428" s="152" t="s">
        <v>196</v>
      </c>
      <c r="L428" s="22" t="s">
        <v>2915</v>
      </c>
      <c r="M428" s="19">
        <v>1</v>
      </c>
      <c r="N428" s="19">
        <f>IFERROR(VLOOKUP(L428,Data!K:M,3,0),"0")</f>
        <v>1000</v>
      </c>
      <c r="O428" s="19">
        <f t="shared" ref="O428:O433" si="9">PRODUCT(M428:N428)</f>
        <v>1000</v>
      </c>
      <c r="P428" s="132">
        <f>SUM(O428:O431)</f>
        <v>2450</v>
      </c>
      <c r="Q428" s="140" t="s">
        <v>2778</v>
      </c>
      <c r="R428" s="60"/>
    </row>
    <row r="429" spans="1:18" x14ac:dyDescent="0.2">
      <c r="A429" s="133"/>
      <c r="B429" s="150"/>
      <c r="C429" s="151"/>
      <c r="D429" s="151"/>
      <c r="E429" s="133"/>
      <c r="F429" s="133"/>
      <c r="G429" s="153"/>
      <c r="H429" s="153"/>
      <c r="I429" s="153"/>
      <c r="J429" s="141"/>
      <c r="K429" s="153"/>
      <c r="L429" s="22" t="s">
        <v>138</v>
      </c>
      <c r="M429" s="19">
        <v>1</v>
      </c>
      <c r="N429" s="19">
        <f>IFERROR(VLOOKUP(L429,Data!K:M,3,0),"0")</f>
        <v>70</v>
      </c>
      <c r="O429" s="19">
        <f t="shared" si="9"/>
        <v>70</v>
      </c>
      <c r="P429" s="133"/>
      <c r="Q429" s="141"/>
      <c r="R429" s="61" t="s">
        <v>2779</v>
      </c>
    </row>
    <row r="430" spans="1:18" x14ac:dyDescent="0.2">
      <c r="A430" s="133"/>
      <c r="B430" s="150"/>
      <c r="C430" s="151"/>
      <c r="D430" s="151"/>
      <c r="E430" s="133"/>
      <c r="F430" s="133"/>
      <c r="G430" s="153"/>
      <c r="H430" s="153"/>
      <c r="I430" s="153"/>
      <c r="J430" s="141"/>
      <c r="K430" s="153"/>
      <c r="L430" s="22" t="s">
        <v>145</v>
      </c>
      <c r="M430" s="19">
        <v>1</v>
      </c>
      <c r="N430" s="19">
        <v>880</v>
      </c>
      <c r="O430" s="19">
        <f t="shared" si="9"/>
        <v>880</v>
      </c>
      <c r="P430" s="133"/>
      <c r="Q430" s="141"/>
      <c r="R430" s="61" t="s">
        <v>2780</v>
      </c>
    </row>
    <row r="431" spans="1:18" x14ac:dyDescent="0.2">
      <c r="A431" s="133"/>
      <c r="B431" s="150"/>
      <c r="C431" s="151"/>
      <c r="D431" s="151"/>
      <c r="E431" s="133"/>
      <c r="F431" s="133"/>
      <c r="G431" s="153"/>
      <c r="H431" s="153"/>
      <c r="I431" s="153"/>
      <c r="J431" s="141"/>
      <c r="K431" s="153"/>
      <c r="L431" s="22" t="s">
        <v>62</v>
      </c>
      <c r="M431" s="19">
        <v>1</v>
      </c>
      <c r="N431" s="19">
        <f>IFERROR(VLOOKUP(L431,Data!K:M,3,0),"0")</f>
        <v>500</v>
      </c>
      <c r="O431" s="19">
        <f t="shared" si="9"/>
        <v>500</v>
      </c>
      <c r="P431" s="133"/>
      <c r="Q431" s="141"/>
      <c r="R431" s="61"/>
    </row>
    <row r="432" spans="1:18" x14ac:dyDescent="0.2">
      <c r="A432" s="132">
        <f>IF(G432="","",COUNTA($G$3:G442))</f>
        <v>129</v>
      </c>
      <c r="B432" s="164">
        <v>45046</v>
      </c>
      <c r="C432" s="149" t="s">
        <v>188</v>
      </c>
      <c r="D432" s="149" t="s">
        <v>163</v>
      </c>
      <c r="E432" s="132">
        <v>28162</v>
      </c>
      <c r="F432" s="132">
        <v>451458</v>
      </c>
      <c r="G432" s="152" t="s">
        <v>588</v>
      </c>
      <c r="H432" s="152" t="s">
        <v>588</v>
      </c>
      <c r="I432" s="152" t="s">
        <v>587</v>
      </c>
      <c r="J432" s="140" t="s">
        <v>589</v>
      </c>
      <c r="K432" s="152" t="s">
        <v>275</v>
      </c>
      <c r="L432" s="22" t="s">
        <v>99</v>
      </c>
      <c r="M432" s="19">
        <v>1</v>
      </c>
      <c r="N432" s="19">
        <f>IFERROR(VLOOKUP(L432,Data!K:M,3,0),"0")</f>
        <v>900</v>
      </c>
      <c r="O432" s="19">
        <f t="shared" si="9"/>
        <v>900</v>
      </c>
      <c r="P432" s="132">
        <f>SUM(O432:O434)</f>
        <v>1400</v>
      </c>
      <c r="Q432" s="140"/>
      <c r="R432" s="60"/>
    </row>
    <row r="433" spans="1:18" x14ac:dyDescent="0.2">
      <c r="A433" s="133"/>
      <c r="B433" s="150"/>
      <c r="C433" s="151"/>
      <c r="D433" s="151"/>
      <c r="E433" s="133"/>
      <c r="F433" s="133"/>
      <c r="G433" s="153"/>
      <c r="H433" s="153"/>
      <c r="I433" s="153"/>
      <c r="J433" s="141"/>
      <c r="K433" s="153"/>
      <c r="L433" s="22" t="s">
        <v>62</v>
      </c>
      <c r="M433" s="19">
        <v>1</v>
      </c>
      <c r="N433" s="19">
        <f>IFERROR(VLOOKUP(L433,Data!K:M,3,0),"0")</f>
        <v>500</v>
      </c>
      <c r="O433" s="19">
        <f t="shared" si="9"/>
        <v>500</v>
      </c>
      <c r="P433" s="133"/>
      <c r="Q433" s="141"/>
      <c r="R433" s="61"/>
    </row>
    <row r="434" spans="1:18" x14ac:dyDescent="0.2">
      <c r="A434" s="133"/>
      <c r="B434" s="150"/>
      <c r="C434" s="151"/>
      <c r="D434" s="151"/>
      <c r="E434" s="133"/>
      <c r="F434" s="133"/>
      <c r="G434" s="153"/>
      <c r="H434" s="153"/>
      <c r="I434" s="153"/>
      <c r="J434" s="141"/>
      <c r="K434" s="153"/>
      <c r="L434" s="22"/>
      <c r="M434" s="19"/>
      <c r="N434" s="19"/>
      <c r="O434" s="19"/>
      <c r="P434" s="133"/>
      <c r="Q434" s="141"/>
      <c r="R434" s="61"/>
    </row>
    <row r="435" spans="1:18" s="43" customFormat="1" ht="18" customHeight="1" x14ac:dyDescent="0.25">
      <c r="A435" s="116" t="s">
        <v>3193</v>
      </c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8"/>
      <c r="P435" s="119">
        <f>SUM(P355:P434)</f>
        <v>35455</v>
      </c>
      <c r="Q435" s="120"/>
      <c r="R435" s="121"/>
    </row>
    <row r="436" spans="1:18" s="47" customFormat="1" ht="18" customHeight="1" x14ac:dyDescent="0.25">
      <c r="A436" s="122" t="s">
        <v>3194</v>
      </c>
      <c r="B436" s="122"/>
      <c r="C436" s="44" t="e">
        <f ca="1">[3]!NumberToWordEN(P435)</f>
        <v>#NAME?</v>
      </c>
      <c r="D436" s="44"/>
      <c r="E436" s="45"/>
      <c r="F436" s="45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6"/>
      <c r="R436" s="62"/>
    </row>
    <row r="437" spans="1:18" s="47" customFormat="1" ht="18" customHeight="1" x14ac:dyDescent="0.25">
      <c r="A437" s="48"/>
      <c r="B437" s="49"/>
      <c r="C437" s="50"/>
      <c r="D437" s="48"/>
      <c r="E437" s="48"/>
      <c r="F437" s="48"/>
      <c r="G437" s="48"/>
      <c r="H437" s="48"/>
      <c r="I437" s="48"/>
      <c r="J437" s="50"/>
      <c r="K437" s="48"/>
      <c r="M437" s="51"/>
      <c r="P437" s="48"/>
      <c r="Q437" s="52"/>
      <c r="R437" s="62"/>
    </row>
    <row r="438" spans="1:18" s="47" customFormat="1" ht="18" customHeight="1" x14ac:dyDescent="0.25">
      <c r="A438" s="48"/>
      <c r="B438" s="49"/>
      <c r="C438" s="50"/>
      <c r="D438" s="48"/>
      <c r="E438" s="48"/>
      <c r="F438" s="48"/>
      <c r="G438" s="48"/>
      <c r="H438" s="48"/>
      <c r="I438" s="48"/>
      <c r="J438" s="50"/>
      <c r="K438" s="48"/>
      <c r="M438" s="51"/>
      <c r="P438" s="48"/>
      <c r="Q438" s="52"/>
      <c r="R438" s="62"/>
    </row>
    <row r="439" spans="1:18" s="57" customFormat="1" ht="18" customHeight="1" x14ac:dyDescent="0.25">
      <c r="A439" s="53"/>
      <c r="B439" s="53"/>
      <c r="C439" s="54"/>
      <c r="D439" s="54"/>
      <c r="E439" s="53"/>
      <c r="F439" s="53"/>
      <c r="G439" s="53"/>
      <c r="H439" s="53"/>
      <c r="I439" s="53"/>
      <c r="J439" s="54"/>
      <c r="K439" s="54"/>
      <c r="L439" s="54"/>
      <c r="M439" s="55"/>
      <c r="N439" s="55"/>
      <c r="O439" s="55"/>
      <c r="P439" s="55"/>
      <c r="Q439" s="56"/>
      <c r="R439" s="63"/>
    </row>
    <row r="440" spans="1:18" s="57" customFormat="1" ht="18" customHeight="1" x14ac:dyDescent="0.25">
      <c r="A440" s="53"/>
      <c r="B440" s="53"/>
      <c r="C440" s="54"/>
      <c r="D440" s="54"/>
      <c r="E440" s="53"/>
      <c r="F440" s="53"/>
      <c r="G440" s="53"/>
      <c r="H440" s="53"/>
      <c r="I440" s="53"/>
      <c r="J440" s="54"/>
      <c r="K440" s="54"/>
      <c r="L440" s="54"/>
      <c r="M440" s="55"/>
      <c r="N440" s="55"/>
      <c r="O440" s="55"/>
      <c r="P440" s="123" t="s">
        <v>3195</v>
      </c>
      <c r="Q440" s="123"/>
      <c r="R440" s="63"/>
    </row>
    <row r="441" spans="1:18" s="41" customFormat="1" ht="24" customHeight="1" x14ac:dyDescent="0.25">
      <c r="A441" s="124" t="s">
        <v>3202</v>
      </c>
      <c r="B441" s="125"/>
      <c r="C441" s="124" t="s">
        <v>21</v>
      </c>
      <c r="D441" s="126"/>
      <c r="E441" s="125"/>
      <c r="F441" s="124" t="s">
        <v>3192</v>
      </c>
      <c r="G441" s="126"/>
      <c r="H441" s="126"/>
      <c r="I441" s="126"/>
      <c r="J441" s="126"/>
      <c r="K441" s="126"/>
      <c r="L441" s="126"/>
      <c r="M441" s="126"/>
      <c r="N441" s="126"/>
      <c r="O441" s="126"/>
      <c r="P441" s="126"/>
      <c r="Q441" s="126"/>
      <c r="R441" s="125"/>
    </row>
    <row r="442" spans="1:18" s="40" customFormat="1" ht="41.25" customHeight="1" x14ac:dyDescent="0.3">
      <c r="A442" s="34" t="s">
        <v>3197</v>
      </c>
      <c r="B442" s="35" t="s">
        <v>81</v>
      </c>
      <c r="C442" s="35" t="s">
        <v>10</v>
      </c>
      <c r="D442" s="36" t="s">
        <v>11</v>
      </c>
      <c r="E442" s="34" t="s">
        <v>12</v>
      </c>
      <c r="F442" s="34" t="s">
        <v>0</v>
      </c>
      <c r="G442" s="34"/>
      <c r="H442" s="34" t="s">
        <v>1</v>
      </c>
      <c r="I442" s="37"/>
      <c r="J442" s="35" t="s">
        <v>13</v>
      </c>
      <c r="K442" s="38" t="s">
        <v>148</v>
      </c>
      <c r="L442" s="37" t="s">
        <v>82</v>
      </c>
      <c r="M442" s="34" t="s">
        <v>14</v>
      </c>
      <c r="N442" s="34" t="s">
        <v>2</v>
      </c>
      <c r="O442" s="34" t="s">
        <v>83</v>
      </c>
      <c r="P442" s="34" t="s">
        <v>3198</v>
      </c>
      <c r="Q442" s="39" t="s">
        <v>84</v>
      </c>
      <c r="R442" s="59" t="s">
        <v>5</v>
      </c>
    </row>
    <row r="443" spans="1:18" x14ac:dyDescent="0.2">
      <c r="A443" s="132">
        <f>IF(G443="","",COUNTA($G$3:G444))</f>
        <v>130</v>
      </c>
      <c r="B443" s="164">
        <v>45069</v>
      </c>
      <c r="C443" s="149" t="s">
        <v>188</v>
      </c>
      <c r="D443" s="149" t="s">
        <v>163</v>
      </c>
      <c r="E443" s="132">
        <v>7144</v>
      </c>
      <c r="F443" s="132">
        <v>276793</v>
      </c>
      <c r="G443" s="152" t="s">
        <v>590</v>
      </c>
      <c r="H443" s="152" t="s">
        <v>590</v>
      </c>
      <c r="I443" s="152" t="s">
        <v>591</v>
      </c>
      <c r="J443" s="140" t="s">
        <v>592</v>
      </c>
      <c r="K443" s="152" t="s">
        <v>162</v>
      </c>
      <c r="L443" s="22" t="s">
        <v>2915</v>
      </c>
      <c r="M443" s="19">
        <v>1</v>
      </c>
      <c r="N443" s="19">
        <f>IFERROR(VLOOKUP(L443,Data!K:M,3,0),"0")</f>
        <v>1000</v>
      </c>
      <c r="O443" s="19">
        <f t="shared" si="8"/>
        <v>1000</v>
      </c>
      <c r="P443" s="132">
        <f>SUM(O443:O447)</f>
        <v>3510</v>
      </c>
      <c r="Q443" s="140" t="s">
        <v>2781</v>
      </c>
      <c r="R443" s="60" t="s">
        <v>2740</v>
      </c>
    </row>
    <row r="444" spans="1:18" x14ac:dyDescent="0.2">
      <c r="A444" s="133"/>
      <c r="B444" s="150"/>
      <c r="C444" s="151"/>
      <c r="D444" s="151"/>
      <c r="E444" s="133"/>
      <c r="F444" s="133"/>
      <c r="G444" s="153"/>
      <c r="H444" s="153"/>
      <c r="I444" s="153"/>
      <c r="J444" s="141"/>
      <c r="K444" s="153"/>
      <c r="L444" s="22" t="s">
        <v>138</v>
      </c>
      <c r="M444" s="19">
        <v>1</v>
      </c>
      <c r="N444" s="19">
        <f>IFERROR(VLOOKUP(L444,Data!K:M,3,0),"0")</f>
        <v>70</v>
      </c>
      <c r="O444" s="19">
        <f t="shared" si="8"/>
        <v>70</v>
      </c>
      <c r="P444" s="133"/>
      <c r="Q444" s="141"/>
      <c r="R444" s="61"/>
    </row>
    <row r="445" spans="1:18" x14ac:dyDescent="0.2">
      <c r="A445" s="133"/>
      <c r="B445" s="150"/>
      <c r="C445" s="151"/>
      <c r="D445" s="151"/>
      <c r="E445" s="133"/>
      <c r="F445" s="133"/>
      <c r="G445" s="153"/>
      <c r="H445" s="153"/>
      <c r="I445" s="153"/>
      <c r="J445" s="141"/>
      <c r="K445" s="153"/>
      <c r="L445" s="22" t="s">
        <v>135</v>
      </c>
      <c r="M445" s="19">
        <v>4</v>
      </c>
      <c r="N445" s="19">
        <f>IFERROR(VLOOKUP(L445,Data!K:M,3,0),"0")</f>
        <v>140</v>
      </c>
      <c r="O445" s="19">
        <f t="shared" si="8"/>
        <v>560</v>
      </c>
      <c r="P445" s="133"/>
      <c r="Q445" s="141"/>
      <c r="R445" s="61" t="s">
        <v>2730</v>
      </c>
    </row>
    <row r="446" spans="1:18" ht="14.45" customHeight="1" x14ac:dyDescent="0.2">
      <c r="A446" s="133"/>
      <c r="B446" s="150"/>
      <c r="C446" s="151"/>
      <c r="D446" s="151"/>
      <c r="E446" s="133"/>
      <c r="F446" s="133"/>
      <c r="G446" s="153"/>
      <c r="H446" s="153"/>
      <c r="I446" s="153"/>
      <c r="J446" s="141"/>
      <c r="K446" s="153"/>
      <c r="L446" s="22" t="s">
        <v>145</v>
      </c>
      <c r="M446" s="19">
        <v>1</v>
      </c>
      <c r="N446" s="19">
        <v>1380</v>
      </c>
      <c r="O446" s="19">
        <f t="shared" si="8"/>
        <v>1380</v>
      </c>
      <c r="P446" s="133"/>
      <c r="Q446" s="141"/>
      <c r="R446" s="127" t="s">
        <v>2917</v>
      </c>
    </row>
    <row r="447" spans="1:18" x14ac:dyDescent="0.2">
      <c r="A447" s="133"/>
      <c r="B447" s="150"/>
      <c r="C447" s="151"/>
      <c r="D447" s="151"/>
      <c r="E447" s="133"/>
      <c r="F447" s="133"/>
      <c r="G447" s="153"/>
      <c r="H447" s="153"/>
      <c r="I447" s="153"/>
      <c r="J447" s="141"/>
      <c r="K447" s="153"/>
      <c r="L447" s="22" t="s">
        <v>62</v>
      </c>
      <c r="M447" s="19">
        <v>1</v>
      </c>
      <c r="N447" s="19">
        <f>IFERROR(VLOOKUP(L447,Data!K:M,3,0),"0")</f>
        <v>500</v>
      </c>
      <c r="O447" s="19">
        <f t="shared" si="8"/>
        <v>500</v>
      </c>
      <c r="P447" s="133"/>
      <c r="Q447" s="141"/>
      <c r="R447" s="128"/>
    </row>
    <row r="448" spans="1:18" x14ac:dyDescent="0.2">
      <c r="A448" s="132">
        <f>IF(G448="","",COUNTA($G$3:G449))</f>
        <v>131</v>
      </c>
      <c r="B448" s="164">
        <v>45046</v>
      </c>
      <c r="C448" s="149" t="s">
        <v>448</v>
      </c>
      <c r="D448" s="149" t="s">
        <v>163</v>
      </c>
      <c r="E448" s="132">
        <v>48923</v>
      </c>
      <c r="F448" s="132">
        <v>379241</v>
      </c>
      <c r="G448" s="152" t="s">
        <v>593</v>
      </c>
      <c r="H448" s="152" t="s">
        <v>593</v>
      </c>
      <c r="I448" s="152" t="s">
        <v>517</v>
      </c>
      <c r="J448" s="140" t="s">
        <v>594</v>
      </c>
      <c r="K448" s="152" t="s">
        <v>175</v>
      </c>
      <c r="L448" s="22" t="s">
        <v>149</v>
      </c>
      <c r="M448" s="19">
        <v>1</v>
      </c>
      <c r="N448" s="19">
        <f>IFERROR(VLOOKUP(L448,Data!K:M,3,0),"0")</f>
        <v>350</v>
      </c>
      <c r="O448" s="19">
        <f t="shared" si="8"/>
        <v>350</v>
      </c>
      <c r="P448" s="132">
        <f>SUM(O448:O449)</f>
        <v>850</v>
      </c>
      <c r="Q448" s="140"/>
      <c r="R448" s="60"/>
    </row>
    <row r="449" spans="1:18" x14ac:dyDescent="0.2">
      <c r="A449" s="133"/>
      <c r="B449" s="150"/>
      <c r="C449" s="151"/>
      <c r="D449" s="151"/>
      <c r="E449" s="133"/>
      <c r="F449" s="133"/>
      <c r="G449" s="153"/>
      <c r="H449" s="153"/>
      <c r="I449" s="153"/>
      <c r="J449" s="141"/>
      <c r="K449" s="153"/>
      <c r="L449" s="22" t="s">
        <v>62</v>
      </c>
      <c r="M449" s="19">
        <v>1</v>
      </c>
      <c r="N449" s="19">
        <f>IFERROR(VLOOKUP(L449,Data!K:M,3,0),"0")</f>
        <v>500</v>
      </c>
      <c r="O449" s="19">
        <f t="shared" si="8"/>
        <v>500</v>
      </c>
      <c r="P449" s="133"/>
      <c r="Q449" s="141"/>
      <c r="R449" s="61"/>
    </row>
    <row r="450" spans="1:18" x14ac:dyDescent="0.2">
      <c r="A450" s="132">
        <f>IF(G450="","",COUNTA($G$3:G451))</f>
        <v>132</v>
      </c>
      <c r="B450" s="164">
        <v>45046</v>
      </c>
      <c r="C450" s="149" t="s">
        <v>160</v>
      </c>
      <c r="D450" s="149" t="s">
        <v>163</v>
      </c>
      <c r="E450" s="132">
        <v>35983</v>
      </c>
      <c r="F450" s="132">
        <v>328579</v>
      </c>
      <c r="G450" s="152" t="s">
        <v>595</v>
      </c>
      <c r="H450" s="152" t="s">
        <v>595</v>
      </c>
      <c r="I450" s="152" t="s">
        <v>596</v>
      </c>
      <c r="J450" s="140" t="s">
        <v>597</v>
      </c>
      <c r="K450" s="152" t="s">
        <v>173</v>
      </c>
      <c r="L450" s="22" t="s">
        <v>2915</v>
      </c>
      <c r="M450" s="19">
        <v>1</v>
      </c>
      <c r="N450" s="19">
        <f>IFERROR(VLOOKUP(L450,Data!K:M,3,0),"0")</f>
        <v>1000</v>
      </c>
      <c r="O450" s="19">
        <f t="shared" si="8"/>
        <v>1000</v>
      </c>
      <c r="P450" s="132">
        <f>SUM(O450:O459)</f>
        <v>5075</v>
      </c>
      <c r="Q450" s="140" t="s">
        <v>2715</v>
      </c>
      <c r="R450" s="60"/>
    </row>
    <row r="451" spans="1:18" x14ac:dyDescent="0.2">
      <c r="A451" s="133"/>
      <c r="B451" s="150"/>
      <c r="C451" s="151"/>
      <c r="D451" s="151"/>
      <c r="E451" s="133"/>
      <c r="F451" s="133"/>
      <c r="G451" s="153"/>
      <c r="H451" s="153"/>
      <c r="I451" s="153"/>
      <c r="J451" s="141"/>
      <c r="K451" s="153"/>
      <c r="L451" s="22" t="s">
        <v>138</v>
      </c>
      <c r="M451" s="19">
        <v>1</v>
      </c>
      <c r="N451" s="19">
        <f>IFERROR(VLOOKUP(L451,Data!K:M,3,0),"0")</f>
        <v>70</v>
      </c>
      <c r="O451" s="19">
        <f t="shared" si="8"/>
        <v>70</v>
      </c>
      <c r="P451" s="133"/>
      <c r="Q451" s="141"/>
      <c r="R451" s="61"/>
    </row>
    <row r="452" spans="1:18" x14ac:dyDescent="0.2">
      <c r="A452" s="133"/>
      <c r="B452" s="150"/>
      <c r="C452" s="151"/>
      <c r="D452" s="151"/>
      <c r="E452" s="133"/>
      <c r="F452" s="133"/>
      <c r="G452" s="153"/>
      <c r="H452" s="153"/>
      <c r="I452" s="153"/>
      <c r="J452" s="141"/>
      <c r="K452" s="153"/>
      <c r="L452" s="22" t="s">
        <v>2702</v>
      </c>
      <c r="M452" s="19">
        <v>1</v>
      </c>
      <c r="N452" s="19">
        <f>IFERROR(VLOOKUP(L452,Data!K:M,3,0),"0")</f>
        <v>200</v>
      </c>
      <c r="O452" s="19">
        <f t="shared" si="8"/>
        <v>200</v>
      </c>
      <c r="P452" s="133"/>
      <c r="Q452" s="141"/>
      <c r="R452" s="61"/>
    </row>
    <row r="453" spans="1:18" x14ac:dyDescent="0.2">
      <c r="A453" s="133"/>
      <c r="B453" s="150"/>
      <c r="C453" s="151"/>
      <c r="D453" s="151"/>
      <c r="E453" s="133"/>
      <c r="F453" s="133"/>
      <c r="G453" s="153"/>
      <c r="H453" s="153"/>
      <c r="I453" s="153"/>
      <c r="J453" s="141"/>
      <c r="K453" s="153"/>
      <c r="L453" s="22" t="s">
        <v>2699</v>
      </c>
      <c r="M453" s="19">
        <v>2</v>
      </c>
      <c r="N453" s="19">
        <f>IFERROR(VLOOKUP(L453,Data!K:M,3,0),"0")</f>
        <v>10</v>
      </c>
      <c r="O453" s="19">
        <f t="shared" si="8"/>
        <v>20</v>
      </c>
      <c r="P453" s="133"/>
      <c r="Q453" s="141"/>
      <c r="R453" s="61"/>
    </row>
    <row r="454" spans="1:18" x14ac:dyDescent="0.2">
      <c r="A454" s="133"/>
      <c r="B454" s="150"/>
      <c r="C454" s="151"/>
      <c r="D454" s="151"/>
      <c r="E454" s="133"/>
      <c r="F454" s="133"/>
      <c r="G454" s="153"/>
      <c r="H454" s="153"/>
      <c r="I454" s="153"/>
      <c r="J454" s="141"/>
      <c r="K454" s="153"/>
      <c r="L454" s="22" t="s">
        <v>89</v>
      </c>
      <c r="M454" s="19">
        <v>8</v>
      </c>
      <c r="N454" s="19">
        <f>IFERROR(VLOOKUP(L454,Data!K:M,3,0),"0")</f>
        <v>35</v>
      </c>
      <c r="O454" s="19">
        <f t="shared" si="8"/>
        <v>280</v>
      </c>
      <c r="P454" s="133"/>
      <c r="Q454" s="141"/>
      <c r="R454" s="61"/>
    </row>
    <row r="455" spans="1:18" x14ac:dyDescent="0.2">
      <c r="A455" s="133"/>
      <c r="B455" s="150"/>
      <c r="C455" s="151"/>
      <c r="D455" s="151"/>
      <c r="E455" s="133"/>
      <c r="F455" s="133"/>
      <c r="G455" s="153"/>
      <c r="H455" s="153"/>
      <c r="I455" s="153"/>
      <c r="J455" s="141"/>
      <c r="K455" s="153"/>
      <c r="L455" s="22" t="s">
        <v>113</v>
      </c>
      <c r="M455" s="19">
        <v>1</v>
      </c>
      <c r="N455" s="19">
        <f>IFERROR(VLOOKUP(L455,Data!K:M,3,0),"0")</f>
        <v>800</v>
      </c>
      <c r="O455" s="19">
        <f t="shared" si="8"/>
        <v>800</v>
      </c>
      <c r="P455" s="133"/>
      <c r="Q455" s="141"/>
      <c r="R455" s="61" t="s">
        <v>2769</v>
      </c>
    </row>
    <row r="456" spans="1:18" x14ac:dyDescent="0.2">
      <c r="A456" s="133"/>
      <c r="B456" s="150"/>
      <c r="C456" s="151"/>
      <c r="D456" s="151"/>
      <c r="E456" s="133"/>
      <c r="F456" s="133"/>
      <c r="G456" s="153"/>
      <c r="H456" s="153"/>
      <c r="I456" s="153"/>
      <c r="J456" s="141"/>
      <c r="K456" s="153"/>
      <c r="L456" s="22" t="s">
        <v>135</v>
      </c>
      <c r="M456" s="19">
        <v>4</v>
      </c>
      <c r="N456" s="19">
        <f>IFERROR(VLOOKUP(L456,Data!K:M,3,0),"0")</f>
        <v>140</v>
      </c>
      <c r="O456" s="19">
        <f t="shared" si="8"/>
        <v>560</v>
      </c>
      <c r="P456" s="133"/>
      <c r="Q456" s="141"/>
      <c r="R456" s="61" t="s">
        <v>2782</v>
      </c>
    </row>
    <row r="457" spans="1:18" x14ac:dyDescent="0.2">
      <c r="A457" s="133"/>
      <c r="B457" s="150"/>
      <c r="C457" s="151"/>
      <c r="D457" s="151"/>
      <c r="E457" s="133"/>
      <c r="F457" s="133"/>
      <c r="G457" s="153"/>
      <c r="H457" s="153"/>
      <c r="I457" s="153"/>
      <c r="J457" s="141"/>
      <c r="K457" s="153"/>
      <c r="L457" s="22" t="s">
        <v>1648</v>
      </c>
      <c r="M457" s="19">
        <v>1</v>
      </c>
      <c r="N457" s="19">
        <v>125</v>
      </c>
      <c r="O457" s="19">
        <f t="shared" si="8"/>
        <v>125</v>
      </c>
      <c r="P457" s="133"/>
      <c r="Q457" s="141"/>
      <c r="R457" s="61" t="s">
        <v>2720</v>
      </c>
    </row>
    <row r="458" spans="1:18" x14ac:dyDescent="0.2">
      <c r="A458" s="133"/>
      <c r="B458" s="150"/>
      <c r="C458" s="151"/>
      <c r="D458" s="151"/>
      <c r="E458" s="133"/>
      <c r="F458" s="133"/>
      <c r="G458" s="153"/>
      <c r="H458" s="153"/>
      <c r="I458" s="153"/>
      <c r="J458" s="141"/>
      <c r="K458" s="153"/>
      <c r="L458" s="22" t="s">
        <v>145</v>
      </c>
      <c r="M458" s="19">
        <v>1</v>
      </c>
      <c r="N458" s="19">
        <v>1520</v>
      </c>
      <c r="O458" s="19">
        <f t="shared" si="8"/>
        <v>1520</v>
      </c>
      <c r="P458" s="133"/>
      <c r="Q458" s="141"/>
      <c r="R458" s="61"/>
    </row>
    <row r="459" spans="1:18" x14ac:dyDescent="0.2">
      <c r="A459" s="133"/>
      <c r="B459" s="150"/>
      <c r="C459" s="151"/>
      <c r="D459" s="151"/>
      <c r="E459" s="133"/>
      <c r="F459" s="133"/>
      <c r="G459" s="153"/>
      <c r="H459" s="153"/>
      <c r="I459" s="153"/>
      <c r="J459" s="141"/>
      <c r="K459" s="153"/>
      <c r="L459" s="22" t="s">
        <v>62</v>
      </c>
      <c r="M459" s="19">
        <v>1</v>
      </c>
      <c r="N459" s="19">
        <f>IFERROR(VLOOKUP(L459,Data!K:M,3,0),"0")</f>
        <v>500</v>
      </c>
      <c r="O459" s="19">
        <f t="shared" si="8"/>
        <v>500</v>
      </c>
      <c r="P459" s="133"/>
      <c r="Q459" s="141"/>
      <c r="R459" s="61"/>
    </row>
    <row r="460" spans="1:18" x14ac:dyDescent="0.2">
      <c r="A460" s="132">
        <f>IF(G460="","",COUNTA($G$3:G461))</f>
        <v>133</v>
      </c>
      <c r="B460" s="164">
        <v>45046</v>
      </c>
      <c r="C460" s="149" t="s">
        <v>160</v>
      </c>
      <c r="D460" s="149" t="s">
        <v>163</v>
      </c>
      <c r="E460" s="132">
        <v>211023</v>
      </c>
      <c r="F460" s="132">
        <v>475171</v>
      </c>
      <c r="G460" s="152" t="s">
        <v>598</v>
      </c>
      <c r="H460" s="152" t="s">
        <v>598</v>
      </c>
      <c r="I460" s="152" t="s">
        <v>599</v>
      </c>
      <c r="J460" s="140" t="s">
        <v>600</v>
      </c>
      <c r="K460" s="152" t="s">
        <v>173</v>
      </c>
      <c r="L460" s="22" t="s">
        <v>62</v>
      </c>
      <c r="M460" s="19">
        <v>1</v>
      </c>
      <c r="N460" s="19">
        <f>IFERROR(VLOOKUP(L460,Data!K:M,3,0),"0")</f>
        <v>500</v>
      </c>
      <c r="O460" s="19">
        <f t="shared" si="8"/>
        <v>500</v>
      </c>
      <c r="P460" s="132">
        <f>SUM(O460:O461)</f>
        <v>500</v>
      </c>
      <c r="Q460" s="140"/>
      <c r="R460" s="60" t="s">
        <v>2727</v>
      </c>
    </row>
    <row r="461" spans="1:18" x14ac:dyDescent="0.2">
      <c r="A461" s="133"/>
      <c r="B461" s="150"/>
      <c r="C461" s="151"/>
      <c r="D461" s="151"/>
      <c r="E461" s="133"/>
      <c r="F461" s="133"/>
      <c r="G461" s="153"/>
      <c r="H461" s="153"/>
      <c r="I461" s="153"/>
      <c r="J461" s="141"/>
      <c r="K461" s="153"/>
      <c r="L461" s="22"/>
      <c r="M461" s="19"/>
      <c r="N461" s="19" t="str">
        <f>IFERROR(VLOOKUP(L461,Data!K:M,3,0),"0")</f>
        <v>0</v>
      </c>
      <c r="O461" s="19">
        <f t="shared" si="8"/>
        <v>0</v>
      </c>
      <c r="P461" s="133"/>
      <c r="Q461" s="141"/>
      <c r="R461" s="61"/>
    </row>
    <row r="462" spans="1:18" x14ac:dyDescent="0.2">
      <c r="A462" s="132">
        <f>IF(G462="","",COUNTA($G$3:G463))</f>
        <v>134</v>
      </c>
      <c r="B462" s="164">
        <v>45046</v>
      </c>
      <c r="C462" s="149" t="s">
        <v>160</v>
      </c>
      <c r="D462" s="149" t="s">
        <v>163</v>
      </c>
      <c r="E462" s="132">
        <v>39669</v>
      </c>
      <c r="F462" s="132">
        <v>34589</v>
      </c>
      <c r="G462" s="152" t="s">
        <v>601</v>
      </c>
      <c r="H462" s="152" t="s">
        <v>601</v>
      </c>
      <c r="I462" s="152" t="s">
        <v>602</v>
      </c>
      <c r="J462" s="140" t="s">
        <v>603</v>
      </c>
      <c r="K462" s="152" t="s">
        <v>604</v>
      </c>
      <c r="L462" s="22" t="s">
        <v>62</v>
      </c>
      <c r="M462" s="19">
        <v>1</v>
      </c>
      <c r="N462" s="19">
        <f>IFERROR(VLOOKUP(L462,Data!K:M,3,0),"0")</f>
        <v>500</v>
      </c>
      <c r="O462" s="19">
        <f t="shared" si="8"/>
        <v>500</v>
      </c>
      <c r="P462" s="132">
        <f>SUM(O462:O463)</f>
        <v>500</v>
      </c>
      <c r="Q462" s="140"/>
      <c r="R462" s="60" t="s">
        <v>2727</v>
      </c>
    </row>
    <row r="463" spans="1:18" x14ac:dyDescent="0.2">
      <c r="A463" s="133"/>
      <c r="B463" s="150"/>
      <c r="C463" s="151"/>
      <c r="D463" s="151"/>
      <c r="E463" s="133"/>
      <c r="F463" s="133"/>
      <c r="G463" s="153"/>
      <c r="H463" s="153"/>
      <c r="I463" s="153"/>
      <c r="J463" s="141"/>
      <c r="K463" s="153"/>
      <c r="L463" s="22"/>
      <c r="M463" s="19"/>
      <c r="N463" s="19" t="str">
        <f>IFERROR(VLOOKUP(L463,Data!K:M,3,0),"0")</f>
        <v>0</v>
      </c>
      <c r="O463" s="19">
        <f t="shared" si="8"/>
        <v>0</v>
      </c>
      <c r="P463" s="133"/>
      <c r="Q463" s="141"/>
      <c r="R463" s="61"/>
    </row>
    <row r="464" spans="1:18" x14ac:dyDescent="0.2">
      <c r="A464" s="132">
        <f>IF(G464="","",COUNTA($G$3:G465))</f>
        <v>135</v>
      </c>
      <c r="B464" s="164">
        <v>45046</v>
      </c>
      <c r="C464" s="149" t="s">
        <v>54</v>
      </c>
      <c r="D464" s="149" t="s">
        <v>77</v>
      </c>
      <c r="E464" s="132">
        <v>10059</v>
      </c>
      <c r="F464" s="132">
        <v>436780</v>
      </c>
      <c r="G464" s="152" t="s">
        <v>605</v>
      </c>
      <c r="H464" s="152" t="s">
        <v>605</v>
      </c>
      <c r="I464" s="152" t="s">
        <v>606</v>
      </c>
      <c r="J464" s="140" t="s">
        <v>607</v>
      </c>
      <c r="K464" s="152" t="s">
        <v>608</v>
      </c>
      <c r="L464" s="22" t="s">
        <v>2698</v>
      </c>
      <c r="M464" s="19">
        <v>1</v>
      </c>
      <c r="N464" s="19">
        <f>IFERROR(VLOOKUP(L464,Data!K:M,3,0),"0")</f>
        <v>400</v>
      </c>
      <c r="O464" s="19">
        <f t="shared" si="8"/>
        <v>400</v>
      </c>
      <c r="P464" s="132">
        <f>SUM(O464:O466)</f>
        <v>900</v>
      </c>
      <c r="Q464" s="140"/>
      <c r="R464" s="60"/>
    </row>
    <row r="465" spans="1:18" x14ac:dyDescent="0.2">
      <c r="A465" s="133"/>
      <c r="B465" s="150"/>
      <c r="C465" s="151"/>
      <c r="D465" s="151"/>
      <c r="E465" s="133"/>
      <c r="F465" s="133"/>
      <c r="G465" s="153"/>
      <c r="H465" s="153"/>
      <c r="I465" s="153"/>
      <c r="J465" s="141"/>
      <c r="K465" s="153"/>
      <c r="L465" s="22" t="s">
        <v>62</v>
      </c>
      <c r="M465" s="19">
        <v>1</v>
      </c>
      <c r="N465" s="19">
        <f>IFERROR(VLOOKUP(L465,Data!K:M,3,0),"0")</f>
        <v>500</v>
      </c>
      <c r="O465" s="19">
        <f t="shared" si="8"/>
        <v>500</v>
      </c>
      <c r="P465" s="133"/>
      <c r="Q465" s="141"/>
      <c r="R465" s="61"/>
    </row>
    <row r="466" spans="1:18" x14ac:dyDescent="0.2">
      <c r="A466" s="133"/>
      <c r="B466" s="150"/>
      <c r="C466" s="151"/>
      <c r="D466" s="151"/>
      <c r="E466" s="133"/>
      <c r="F466" s="133"/>
      <c r="G466" s="153"/>
      <c r="H466" s="153"/>
      <c r="I466" s="153"/>
      <c r="J466" s="141"/>
      <c r="K466" s="153"/>
      <c r="L466" s="22"/>
      <c r="M466" s="21"/>
      <c r="N466" s="19" t="str">
        <f>IFERROR(VLOOKUP(L466,Data!K:M,3,0),"0")</f>
        <v>0</v>
      </c>
      <c r="O466" s="19">
        <f t="shared" si="8"/>
        <v>0</v>
      </c>
      <c r="P466" s="133"/>
      <c r="Q466" s="141"/>
      <c r="R466" s="61"/>
    </row>
    <row r="467" spans="1:18" x14ac:dyDescent="0.2">
      <c r="A467" s="132">
        <f>IF(G467="","",COUNTA($G$3:G468))</f>
        <v>136</v>
      </c>
      <c r="B467" s="164">
        <v>45046</v>
      </c>
      <c r="C467" s="149" t="s">
        <v>54</v>
      </c>
      <c r="D467" s="149" t="s">
        <v>77</v>
      </c>
      <c r="E467" s="132">
        <v>43448</v>
      </c>
      <c r="F467" s="132">
        <v>390963</v>
      </c>
      <c r="G467" s="152" t="s">
        <v>609</v>
      </c>
      <c r="H467" s="152" t="s">
        <v>609</v>
      </c>
      <c r="I467" s="152" t="s">
        <v>610</v>
      </c>
      <c r="J467" s="140" t="s">
        <v>611</v>
      </c>
      <c r="K467" s="152" t="s">
        <v>608</v>
      </c>
      <c r="L467" s="22" t="s">
        <v>99</v>
      </c>
      <c r="M467" s="19">
        <v>1</v>
      </c>
      <c r="N467" s="19">
        <f>IFERROR(VLOOKUP(L467,Data!K:M,3,0),"0")</f>
        <v>900</v>
      </c>
      <c r="O467" s="19">
        <f t="shared" si="8"/>
        <v>900</v>
      </c>
      <c r="P467" s="132">
        <f>SUM(O467:O469)</f>
        <v>1400</v>
      </c>
      <c r="Q467" s="140"/>
      <c r="R467" s="60"/>
    </row>
    <row r="468" spans="1:18" x14ac:dyDescent="0.2">
      <c r="A468" s="133"/>
      <c r="B468" s="150"/>
      <c r="C468" s="151"/>
      <c r="D468" s="151"/>
      <c r="E468" s="133"/>
      <c r="F468" s="133"/>
      <c r="G468" s="153"/>
      <c r="H468" s="153"/>
      <c r="I468" s="153"/>
      <c r="J468" s="141"/>
      <c r="K468" s="153"/>
      <c r="L468" s="22" t="s">
        <v>62</v>
      </c>
      <c r="M468" s="19">
        <v>1</v>
      </c>
      <c r="N468" s="19">
        <f>IFERROR(VLOOKUP(L468,Data!K:M,3,0),"0")</f>
        <v>500</v>
      </c>
      <c r="O468" s="19">
        <f t="shared" si="8"/>
        <v>500</v>
      </c>
      <c r="P468" s="133"/>
      <c r="Q468" s="141"/>
      <c r="R468" s="61"/>
    </row>
    <row r="469" spans="1:18" x14ac:dyDescent="0.2">
      <c r="A469" s="133"/>
      <c r="B469" s="150"/>
      <c r="C469" s="151"/>
      <c r="D469" s="151"/>
      <c r="E469" s="133"/>
      <c r="F469" s="133"/>
      <c r="G469" s="153"/>
      <c r="H469" s="153"/>
      <c r="I469" s="153"/>
      <c r="J469" s="141"/>
      <c r="K469" s="153"/>
      <c r="L469" s="22"/>
      <c r="M469" s="19"/>
      <c r="N469" s="19" t="str">
        <f>IFERROR(VLOOKUP(L469,Data!K:M,3,0),"0")</f>
        <v>0</v>
      </c>
      <c r="O469" s="19">
        <f t="shared" si="8"/>
        <v>0</v>
      </c>
      <c r="P469" s="133"/>
      <c r="Q469" s="141"/>
      <c r="R469" s="61"/>
    </row>
    <row r="470" spans="1:18" x14ac:dyDescent="0.2">
      <c r="A470" s="132">
        <f>IF(G470="","",COUNTA($G$3:G471))</f>
        <v>137</v>
      </c>
      <c r="B470" s="164">
        <v>45046</v>
      </c>
      <c r="C470" s="149" t="s">
        <v>160</v>
      </c>
      <c r="D470" s="149" t="s">
        <v>163</v>
      </c>
      <c r="E470" s="132">
        <v>62366</v>
      </c>
      <c r="F470" s="132">
        <v>434494</v>
      </c>
      <c r="G470" s="152" t="s">
        <v>612</v>
      </c>
      <c r="H470" s="152" t="s">
        <v>612</v>
      </c>
      <c r="I470" s="152" t="s">
        <v>613</v>
      </c>
      <c r="J470" s="140" t="s">
        <v>614</v>
      </c>
      <c r="K470" s="152" t="s">
        <v>196</v>
      </c>
      <c r="L470" s="22" t="s">
        <v>149</v>
      </c>
      <c r="M470" s="19">
        <v>1</v>
      </c>
      <c r="N470" s="19">
        <f>IFERROR(VLOOKUP(L470,Data!K:M,3,0),"0")</f>
        <v>350</v>
      </c>
      <c r="O470" s="19">
        <f t="shared" si="8"/>
        <v>350</v>
      </c>
      <c r="P470" s="132">
        <f>SUM(O470:O471)</f>
        <v>850</v>
      </c>
      <c r="Q470" s="140"/>
      <c r="R470" s="60"/>
    </row>
    <row r="471" spans="1:18" x14ac:dyDescent="0.2">
      <c r="A471" s="133"/>
      <c r="B471" s="150"/>
      <c r="C471" s="151"/>
      <c r="D471" s="151"/>
      <c r="E471" s="133"/>
      <c r="F471" s="133"/>
      <c r="G471" s="153"/>
      <c r="H471" s="153"/>
      <c r="I471" s="153"/>
      <c r="J471" s="141"/>
      <c r="K471" s="153"/>
      <c r="L471" s="22" t="s">
        <v>62</v>
      </c>
      <c r="M471" s="19">
        <v>1</v>
      </c>
      <c r="N471" s="19">
        <f>IFERROR(VLOOKUP(L471,Data!K:M,3,0),"0")</f>
        <v>500</v>
      </c>
      <c r="O471" s="19">
        <f t="shared" si="8"/>
        <v>500</v>
      </c>
      <c r="P471" s="133"/>
      <c r="Q471" s="141"/>
      <c r="R471" s="61"/>
    </row>
    <row r="472" spans="1:18" x14ac:dyDescent="0.2">
      <c r="A472" s="132">
        <f>IF(G472="","",COUNTA($G$3:G473))</f>
        <v>138</v>
      </c>
      <c r="B472" s="164">
        <v>45046</v>
      </c>
      <c r="C472" s="149" t="s">
        <v>188</v>
      </c>
      <c r="D472" s="149" t="s">
        <v>163</v>
      </c>
      <c r="E472" s="132">
        <v>205494</v>
      </c>
      <c r="F472" s="132">
        <v>166878</v>
      </c>
      <c r="G472" s="152" t="s">
        <v>615</v>
      </c>
      <c r="H472" s="152" t="s">
        <v>615</v>
      </c>
      <c r="I472" s="152" t="s">
        <v>616</v>
      </c>
      <c r="J472" s="140" t="s">
        <v>617</v>
      </c>
      <c r="K472" s="152" t="s">
        <v>271</v>
      </c>
      <c r="L472" s="22" t="s">
        <v>149</v>
      </c>
      <c r="M472" s="19">
        <v>1</v>
      </c>
      <c r="N472" s="19">
        <f>IFERROR(VLOOKUP(L472,Data!K:M,3,0),"0")</f>
        <v>350</v>
      </c>
      <c r="O472" s="19">
        <f t="shared" si="8"/>
        <v>350</v>
      </c>
      <c r="P472" s="132">
        <f>SUM(O472:O473)</f>
        <v>850</v>
      </c>
      <c r="Q472" s="140"/>
      <c r="R472" s="60"/>
    </row>
    <row r="473" spans="1:18" x14ac:dyDescent="0.2">
      <c r="A473" s="133"/>
      <c r="B473" s="150"/>
      <c r="C473" s="151"/>
      <c r="D473" s="151"/>
      <c r="E473" s="133"/>
      <c r="F473" s="133"/>
      <c r="G473" s="153"/>
      <c r="H473" s="153"/>
      <c r="I473" s="153"/>
      <c r="J473" s="141"/>
      <c r="K473" s="153"/>
      <c r="L473" s="22" t="s">
        <v>62</v>
      </c>
      <c r="M473" s="19">
        <v>1</v>
      </c>
      <c r="N473" s="19">
        <f>IFERROR(VLOOKUP(L473,Data!K:M,3,0),"0")</f>
        <v>500</v>
      </c>
      <c r="O473" s="19">
        <f t="shared" si="8"/>
        <v>500</v>
      </c>
      <c r="P473" s="133"/>
      <c r="Q473" s="141"/>
      <c r="R473" s="61"/>
    </row>
    <row r="474" spans="1:18" x14ac:dyDescent="0.2">
      <c r="A474" s="132">
        <f>IF(G474="","",COUNTA($G$3:G475))</f>
        <v>139</v>
      </c>
      <c r="B474" s="164">
        <v>45046</v>
      </c>
      <c r="C474" s="149" t="s">
        <v>448</v>
      </c>
      <c r="D474" s="149" t="s">
        <v>161</v>
      </c>
      <c r="E474" s="132">
        <v>43008</v>
      </c>
      <c r="F474" s="132">
        <v>589077</v>
      </c>
      <c r="G474" s="152" t="s">
        <v>618</v>
      </c>
      <c r="H474" s="152" t="s">
        <v>618</v>
      </c>
      <c r="I474" s="152" t="s">
        <v>619</v>
      </c>
      <c r="J474" s="140" t="s">
        <v>620</v>
      </c>
      <c r="K474" s="152" t="s">
        <v>621</v>
      </c>
      <c r="L474" s="22" t="s">
        <v>2915</v>
      </c>
      <c r="M474" s="19">
        <v>1</v>
      </c>
      <c r="N474" s="19">
        <f>IFERROR(VLOOKUP(L474,Data!K:M,3,0),"0")</f>
        <v>1000</v>
      </c>
      <c r="O474" s="19">
        <f t="shared" si="8"/>
        <v>1000</v>
      </c>
      <c r="P474" s="132">
        <f>SUM(O474:O477)</f>
        <v>2490</v>
      </c>
      <c r="Q474" s="140" t="s">
        <v>2729</v>
      </c>
      <c r="R474" s="61" t="s">
        <v>2740</v>
      </c>
    </row>
    <row r="475" spans="1:18" x14ac:dyDescent="0.2">
      <c r="A475" s="133"/>
      <c r="B475" s="150"/>
      <c r="C475" s="151"/>
      <c r="D475" s="151"/>
      <c r="E475" s="133"/>
      <c r="F475" s="133"/>
      <c r="G475" s="153"/>
      <c r="H475" s="153"/>
      <c r="I475" s="153"/>
      <c r="J475" s="141"/>
      <c r="K475" s="153"/>
      <c r="L475" s="22" t="s">
        <v>138</v>
      </c>
      <c r="M475" s="19">
        <v>1</v>
      </c>
      <c r="N475" s="19">
        <f>IFERROR(VLOOKUP(L475,Data!K:M,3,0),"0")</f>
        <v>70</v>
      </c>
      <c r="O475" s="19">
        <f t="shared" si="8"/>
        <v>70</v>
      </c>
      <c r="P475" s="133"/>
      <c r="Q475" s="141"/>
      <c r="R475" s="61" t="s">
        <v>2733</v>
      </c>
    </row>
    <row r="476" spans="1:18" x14ac:dyDescent="0.2">
      <c r="A476" s="133"/>
      <c r="B476" s="150"/>
      <c r="C476" s="151"/>
      <c r="D476" s="151"/>
      <c r="E476" s="133"/>
      <c r="F476" s="133"/>
      <c r="G476" s="153"/>
      <c r="H476" s="153"/>
      <c r="I476" s="153"/>
      <c r="J476" s="141"/>
      <c r="K476" s="153"/>
      <c r="L476" s="22" t="s">
        <v>145</v>
      </c>
      <c r="M476" s="19">
        <v>1</v>
      </c>
      <c r="N476" s="19">
        <v>920</v>
      </c>
      <c r="O476" s="19">
        <f t="shared" si="8"/>
        <v>920</v>
      </c>
      <c r="P476" s="133"/>
      <c r="Q476" s="141"/>
      <c r="R476" s="61"/>
    </row>
    <row r="477" spans="1:18" x14ac:dyDescent="0.2">
      <c r="A477" s="133"/>
      <c r="B477" s="150"/>
      <c r="C477" s="151"/>
      <c r="D477" s="151"/>
      <c r="E477" s="133"/>
      <c r="F477" s="133"/>
      <c r="G477" s="153"/>
      <c r="H477" s="153"/>
      <c r="I477" s="153"/>
      <c r="J477" s="141"/>
      <c r="K477" s="153"/>
      <c r="L477" s="22" t="s">
        <v>62</v>
      </c>
      <c r="M477" s="19">
        <v>1</v>
      </c>
      <c r="N477" s="19">
        <f>IFERROR(VLOOKUP(L477,Data!K:M,3,0),"0")</f>
        <v>500</v>
      </c>
      <c r="O477" s="19">
        <f t="shared" si="8"/>
        <v>500</v>
      </c>
      <c r="P477" s="133"/>
      <c r="Q477" s="141"/>
      <c r="R477" s="61"/>
    </row>
    <row r="478" spans="1:18" ht="14.45" customHeight="1" x14ac:dyDescent="0.2">
      <c r="A478" s="132">
        <f>IF(G478="","",COUNTA($G$3:G479))</f>
        <v>140</v>
      </c>
      <c r="B478" s="164">
        <v>45046</v>
      </c>
      <c r="C478" s="149" t="s">
        <v>188</v>
      </c>
      <c r="D478" s="149" t="s">
        <v>161</v>
      </c>
      <c r="E478" s="132">
        <v>34666</v>
      </c>
      <c r="F478" s="132">
        <v>529859</v>
      </c>
      <c r="G478" s="152" t="s">
        <v>622</v>
      </c>
      <c r="H478" s="152" t="s">
        <v>622</v>
      </c>
      <c r="I478" s="152" t="s">
        <v>623</v>
      </c>
      <c r="J478" s="140" t="s">
        <v>624</v>
      </c>
      <c r="K478" s="152" t="s">
        <v>621</v>
      </c>
      <c r="L478" s="22" t="s">
        <v>149</v>
      </c>
      <c r="M478" s="19">
        <v>2</v>
      </c>
      <c r="N478" s="19">
        <f>IFERROR(VLOOKUP(L478,Data!K:M,3,0),"0")</f>
        <v>350</v>
      </c>
      <c r="O478" s="19">
        <f t="shared" si="8"/>
        <v>700</v>
      </c>
      <c r="P478" s="132">
        <f>SUM(O478:O479)</f>
        <v>1200</v>
      </c>
      <c r="Q478" s="140"/>
      <c r="R478" s="131" t="s">
        <v>2938</v>
      </c>
    </row>
    <row r="479" spans="1:18" x14ac:dyDescent="0.2">
      <c r="A479" s="133"/>
      <c r="B479" s="150"/>
      <c r="C479" s="151"/>
      <c r="D479" s="151"/>
      <c r="E479" s="133"/>
      <c r="F479" s="133"/>
      <c r="G479" s="153"/>
      <c r="H479" s="153"/>
      <c r="I479" s="153"/>
      <c r="J479" s="141"/>
      <c r="K479" s="153"/>
      <c r="L479" s="22" t="s">
        <v>62</v>
      </c>
      <c r="M479" s="19">
        <v>1</v>
      </c>
      <c r="N479" s="19">
        <f>IFERROR(VLOOKUP(L479,Data!K:M,3,0),"0")</f>
        <v>500</v>
      </c>
      <c r="O479" s="19">
        <f t="shared" si="8"/>
        <v>500</v>
      </c>
      <c r="P479" s="133"/>
      <c r="Q479" s="141"/>
      <c r="R479" s="128"/>
    </row>
    <row r="480" spans="1:18" x14ac:dyDescent="0.2">
      <c r="A480" s="132">
        <f>IF(G480="","",COUNTA($G$3:G481))</f>
        <v>141</v>
      </c>
      <c r="B480" s="164">
        <v>45046</v>
      </c>
      <c r="C480" s="149" t="s">
        <v>188</v>
      </c>
      <c r="D480" s="149" t="s">
        <v>163</v>
      </c>
      <c r="E480" s="132">
        <v>33414</v>
      </c>
      <c r="F480" s="132">
        <v>277048</v>
      </c>
      <c r="G480" s="152" t="s">
        <v>364</v>
      </c>
      <c r="H480" s="152" t="s">
        <v>364</v>
      </c>
      <c r="I480" s="152" t="s">
        <v>625</v>
      </c>
      <c r="J480" s="140" t="s">
        <v>626</v>
      </c>
      <c r="K480" s="152" t="s">
        <v>162</v>
      </c>
      <c r="L480" s="22" t="s">
        <v>2915</v>
      </c>
      <c r="M480" s="19">
        <v>1</v>
      </c>
      <c r="N480" s="19">
        <f>IFERROR(VLOOKUP(L480,Data!K:M,3,0),"0")</f>
        <v>1000</v>
      </c>
      <c r="O480" s="19">
        <f t="shared" ref="O480:O548" si="10">PRODUCT(M480:N480)</f>
        <v>1000</v>
      </c>
      <c r="P480" s="132">
        <f>SUM(O480:O483)</f>
        <v>2950</v>
      </c>
      <c r="Q480" s="140" t="s">
        <v>2715</v>
      </c>
      <c r="R480" s="60"/>
    </row>
    <row r="481" spans="1:18" x14ac:dyDescent="0.2">
      <c r="A481" s="133"/>
      <c r="B481" s="150"/>
      <c r="C481" s="151"/>
      <c r="D481" s="151"/>
      <c r="E481" s="133"/>
      <c r="F481" s="133"/>
      <c r="G481" s="153"/>
      <c r="H481" s="153"/>
      <c r="I481" s="153"/>
      <c r="J481" s="141"/>
      <c r="K481" s="153"/>
      <c r="L481" s="22" t="s">
        <v>138</v>
      </c>
      <c r="M481" s="19">
        <v>1</v>
      </c>
      <c r="N481" s="19">
        <f>IFERROR(VLOOKUP(L481,Data!K:M,3,0),"0")</f>
        <v>70</v>
      </c>
      <c r="O481" s="19">
        <f t="shared" si="10"/>
        <v>70</v>
      </c>
      <c r="P481" s="133"/>
      <c r="Q481" s="141"/>
      <c r="R481" s="61"/>
    </row>
    <row r="482" spans="1:18" x14ac:dyDescent="0.2">
      <c r="A482" s="133"/>
      <c r="B482" s="150"/>
      <c r="C482" s="151"/>
      <c r="D482" s="151"/>
      <c r="E482" s="133"/>
      <c r="F482" s="133"/>
      <c r="G482" s="153"/>
      <c r="H482" s="153"/>
      <c r="I482" s="153"/>
      <c r="J482" s="141"/>
      <c r="K482" s="153"/>
      <c r="L482" s="22" t="s">
        <v>145</v>
      </c>
      <c r="M482" s="19">
        <v>1</v>
      </c>
      <c r="N482" s="19">
        <v>1380</v>
      </c>
      <c r="O482" s="19">
        <f t="shared" si="10"/>
        <v>1380</v>
      </c>
      <c r="P482" s="133"/>
      <c r="Q482" s="141"/>
      <c r="R482" s="61"/>
    </row>
    <row r="483" spans="1:18" x14ac:dyDescent="0.2">
      <c r="A483" s="133"/>
      <c r="B483" s="150"/>
      <c r="C483" s="151"/>
      <c r="D483" s="151"/>
      <c r="E483" s="133"/>
      <c r="F483" s="133"/>
      <c r="G483" s="153"/>
      <c r="H483" s="153"/>
      <c r="I483" s="153"/>
      <c r="J483" s="141"/>
      <c r="K483" s="153"/>
      <c r="L483" s="22" t="s">
        <v>62</v>
      </c>
      <c r="M483" s="19">
        <v>1</v>
      </c>
      <c r="N483" s="19">
        <f>IFERROR(VLOOKUP(L483,Data!K:M,3,0),"0")</f>
        <v>500</v>
      </c>
      <c r="O483" s="19">
        <f t="shared" si="10"/>
        <v>500</v>
      </c>
      <c r="P483" s="133"/>
      <c r="Q483" s="141"/>
      <c r="R483" s="61"/>
    </row>
    <row r="484" spans="1:18" x14ac:dyDescent="0.2">
      <c r="A484" s="132">
        <f>IF(G484="","",COUNTA($G$3:G485))</f>
        <v>142</v>
      </c>
      <c r="B484" s="164">
        <v>45046</v>
      </c>
      <c r="C484" s="149" t="s">
        <v>188</v>
      </c>
      <c r="D484" s="149" t="s">
        <v>163</v>
      </c>
      <c r="E484" s="132">
        <v>55883</v>
      </c>
      <c r="F484" s="132">
        <v>33778</v>
      </c>
      <c r="G484" s="152" t="s">
        <v>627</v>
      </c>
      <c r="H484" s="152" t="s">
        <v>627</v>
      </c>
      <c r="I484" s="152" t="s">
        <v>628</v>
      </c>
      <c r="J484" s="140" t="s">
        <v>629</v>
      </c>
      <c r="K484" s="152" t="s">
        <v>361</v>
      </c>
      <c r="L484" s="22" t="s">
        <v>149</v>
      </c>
      <c r="M484" s="19">
        <v>1</v>
      </c>
      <c r="N484" s="19">
        <f>IFERROR(VLOOKUP(L484,Data!K:M,3,0),"0")</f>
        <v>350</v>
      </c>
      <c r="O484" s="19">
        <f t="shared" si="10"/>
        <v>350</v>
      </c>
      <c r="P484" s="132">
        <f>SUM(O484:O485)</f>
        <v>850</v>
      </c>
      <c r="Q484" s="140"/>
      <c r="R484" s="60"/>
    </row>
    <row r="485" spans="1:18" x14ac:dyDescent="0.2">
      <c r="A485" s="133"/>
      <c r="B485" s="150"/>
      <c r="C485" s="151"/>
      <c r="D485" s="151"/>
      <c r="E485" s="133"/>
      <c r="F485" s="133"/>
      <c r="G485" s="153"/>
      <c r="H485" s="153"/>
      <c r="I485" s="153"/>
      <c r="J485" s="141"/>
      <c r="K485" s="153"/>
      <c r="L485" s="22" t="s">
        <v>62</v>
      </c>
      <c r="M485" s="19">
        <v>1</v>
      </c>
      <c r="N485" s="19">
        <f>IFERROR(VLOOKUP(L485,Data!K:M,3,0),"0")</f>
        <v>500</v>
      </c>
      <c r="O485" s="19">
        <f t="shared" si="10"/>
        <v>500</v>
      </c>
      <c r="P485" s="133"/>
      <c r="Q485" s="141"/>
      <c r="R485" s="61"/>
    </row>
    <row r="486" spans="1:18" x14ac:dyDescent="0.2">
      <c r="A486" s="132">
        <f>IF(G486="","",COUNTA($G$3:G487))</f>
        <v>143</v>
      </c>
      <c r="B486" s="164">
        <v>45046</v>
      </c>
      <c r="C486" s="149" t="s">
        <v>160</v>
      </c>
      <c r="D486" s="149" t="s">
        <v>163</v>
      </c>
      <c r="E486" s="132">
        <v>37475</v>
      </c>
      <c r="F486" s="132">
        <v>343111</v>
      </c>
      <c r="G486" s="152" t="s">
        <v>630</v>
      </c>
      <c r="H486" s="152" t="s">
        <v>630</v>
      </c>
      <c r="I486" s="152" t="s">
        <v>613</v>
      </c>
      <c r="J486" s="140" t="s">
        <v>230</v>
      </c>
      <c r="K486" s="152" t="s">
        <v>196</v>
      </c>
      <c r="L486" s="22" t="s">
        <v>2915</v>
      </c>
      <c r="M486" s="19">
        <v>1</v>
      </c>
      <c r="N486" s="19">
        <f>IFERROR(VLOOKUP(L486,Data!K:M,3,0),"0")</f>
        <v>1000</v>
      </c>
      <c r="O486" s="19">
        <f t="shared" si="10"/>
        <v>1000</v>
      </c>
      <c r="P486" s="132">
        <f>SUM(O486:O497)</f>
        <v>5085</v>
      </c>
      <c r="Q486" s="140" t="s">
        <v>1689</v>
      </c>
      <c r="R486" s="60"/>
    </row>
    <row r="487" spans="1:18" x14ac:dyDescent="0.2">
      <c r="A487" s="133"/>
      <c r="B487" s="150"/>
      <c r="C487" s="151"/>
      <c r="D487" s="151"/>
      <c r="E487" s="133"/>
      <c r="F487" s="133"/>
      <c r="G487" s="153"/>
      <c r="H487" s="153"/>
      <c r="I487" s="153"/>
      <c r="J487" s="141"/>
      <c r="K487" s="153"/>
      <c r="L487" s="22" t="s">
        <v>138</v>
      </c>
      <c r="M487" s="19">
        <v>1</v>
      </c>
      <c r="N487" s="19">
        <f>IFERROR(VLOOKUP(L487,Data!K:M,3,0),"0")</f>
        <v>70</v>
      </c>
      <c r="O487" s="19">
        <f t="shared" si="10"/>
        <v>70</v>
      </c>
      <c r="P487" s="133"/>
      <c r="Q487" s="141"/>
      <c r="R487" s="61"/>
    </row>
    <row r="488" spans="1:18" x14ac:dyDescent="0.2">
      <c r="A488" s="133"/>
      <c r="B488" s="150"/>
      <c r="C488" s="151"/>
      <c r="D488" s="151"/>
      <c r="E488" s="133"/>
      <c r="F488" s="133"/>
      <c r="G488" s="153"/>
      <c r="H488" s="153"/>
      <c r="I488" s="153"/>
      <c r="J488" s="141"/>
      <c r="K488" s="153"/>
      <c r="L488" s="22" t="s">
        <v>2702</v>
      </c>
      <c r="M488" s="19">
        <v>1</v>
      </c>
      <c r="N488" s="19">
        <f>IFERROR(VLOOKUP(L488,Data!K:M,3,0),"0")</f>
        <v>200</v>
      </c>
      <c r="O488" s="19">
        <f t="shared" si="10"/>
        <v>200</v>
      </c>
      <c r="P488" s="133"/>
      <c r="Q488" s="141"/>
      <c r="R488" s="61"/>
    </row>
    <row r="489" spans="1:18" x14ac:dyDescent="0.2">
      <c r="A489" s="133"/>
      <c r="B489" s="150"/>
      <c r="C489" s="151"/>
      <c r="D489" s="151"/>
      <c r="E489" s="133"/>
      <c r="F489" s="133"/>
      <c r="G489" s="153"/>
      <c r="H489" s="153"/>
      <c r="I489" s="153"/>
      <c r="J489" s="141"/>
      <c r="K489" s="153"/>
      <c r="L489" s="22" t="s">
        <v>2699</v>
      </c>
      <c r="M489" s="19">
        <v>2</v>
      </c>
      <c r="N489" s="19">
        <f>IFERROR(VLOOKUP(L489,Data!K:M,3,0),"0")</f>
        <v>10</v>
      </c>
      <c r="O489" s="19">
        <f t="shared" si="10"/>
        <v>20</v>
      </c>
      <c r="P489" s="133"/>
      <c r="Q489" s="141"/>
      <c r="R489" s="61"/>
    </row>
    <row r="490" spans="1:18" x14ac:dyDescent="0.2">
      <c r="A490" s="133"/>
      <c r="B490" s="150"/>
      <c r="C490" s="151"/>
      <c r="D490" s="151"/>
      <c r="E490" s="133"/>
      <c r="F490" s="133"/>
      <c r="G490" s="153"/>
      <c r="H490" s="153"/>
      <c r="I490" s="153"/>
      <c r="J490" s="141"/>
      <c r="K490" s="153"/>
      <c r="L490" s="22" t="s">
        <v>89</v>
      </c>
      <c r="M490" s="19">
        <v>8</v>
      </c>
      <c r="N490" s="19">
        <f>IFERROR(VLOOKUP(L490,Data!K:M,3,0),"0")</f>
        <v>35</v>
      </c>
      <c r="O490" s="19">
        <f t="shared" si="10"/>
        <v>280</v>
      </c>
      <c r="P490" s="133"/>
      <c r="Q490" s="141"/>
      <c r="R490" s="61"/>
    </row>
    <row r="491" spans="1:18" x14ac:dyDescent="0.2">
      <c r="A491" s="133"/>
      <c r="B491" s="150"/>
      <c r="C491" s="151"/>
      <c r="D491" s="151"/>
      <c r="E491" s="133"/>
      <c r="F491" s="133"/>
      <c r="G491" s="153"/>
      <c r="H491" s="153"/>
      <c r="I491" s="153"/>
      <c r="J491" s="141"/>
      <c r="K491" s="153"/>
      <c r="L491" s="22" t="s">
        <v>113</v>
      </c>
      <c r="M491" s="19">
        <v>1</v>
      </c>
      <c r="N491" s="19">
        <f>IFERROR(VLOOKUP(L491,Data!K:M,3,0),"0")</f>
        <v>800</v>
      </c>
      <c r="O491" s="19">
        <f t="shared" si="10"/>
        <v>800</v>
      </c>
      <c r="P491" s="133"/>
      <c r="Q491" s="141"/>
      <c r="R491" s="61" t="s">
        <v>2783</v>
      </c>
    </row>
    <row r="492" spans="1:18" x14ac:dyDescent="0.2">
      <c r="A492" s="133"/>
      <c r="B492" s="150"/>
      <c r="C492" s="151"/>
      <c r="D492" s="151"/>
      <c r="E492" s="133"/>
      <c r="F492" s="133"/>
      <c r="G492" s="153"/>
      <c r="H492" s="153"/>
      <c r="I492" s="153"/>
      <c r="J492" s="141"/>
      <c r="K492" s="153"/>
      <c r="L492" s="22" t="s">
        <v>126</v>
      </c>
      <c r="M492" s="19">
        <v>1</v>
      </c>
      <c r="N492" s="19">
        <f>IFERROR(VLOOKUP(L492,Data!K:M,3,0),"0")</f>
        <v>450</v>
      </c>
      <c r="O492" s="19">
        <f t="shared" si="10"/>
        <v>450</v>
      </c>
      <c r="P492" s="133"/>
      <c r="Q492" s="141"/>
      <c r="R492" s="61"/>
    </row>
    <row r="493" spans="1:18" x14ac:dyDescent="0.2">
      <c r="A493" s="133"/>
      <c r="B493" s="150"/>
      <c r="C493" s="151"/>
      <c r="D493" s="151"/>
      <c r="E493" s="133"/>
      <c r="F493" s="133"/>
      <c r="G493" s="153"/>
      <c r="H493" s="153"/>
      <c r="I493" s="153"/>
      <c r="J493" s="141"/>
      <c r="K493" s="153"/>
      <c r="L493" s="22" t="s">
        <v>120</v>
      </c>
      <c r="M493" s="19">
        <v>3</v>
      </c>
      <c r="N493" s="19">
        <f>IFERROR(VLOOKUP(L493,Data!K:M,3,0),"0")</f>
        <v>85</v>
      </c>
      <c r="O493" s="19">
        <f t="shared" si="10"/>
        <v>255</v>
      </c>
      <c r="P493" s="133"/>
      <c r="Q493" s="141"/>
      <c r="R493" s="61"/>
    </row>
    <row r="494" spans="1:18" x14ac:dyDescent="0.2">
      <c r="A494" s="133"/>
      <c r="B494" s="150"/>
      <c r="C494" s="151"/>
      <c r="D494" s="151"/>
      <c r="E494" s="133"/>
      <c r="F494" s="133"/>
      <c r="G494" s="153"/>
      <c r="H494" s="153"/>
      <c r="I494" s="153"/>
      <c r="J494" s="141"/>
      <c r="K494" s="153"/>
      <c r="L494" s="22" t="s">
        <v>94</v>
      </c>
      <c r="M494" s="19">
        <v>1</v>
      </c>
      <c r="N494" s="19">
        <f>IFERROR(VLOOKUP(L494,Data!K:M,3,0),"0")</f>
        <v>70</v>
      </c>
      <c r="O494" s="19">
        <f t="shared" si="10"/>
        <v>70</v>
      </c>
      <c r="P494" s="133"/>
      <c r="Q494" s="141"/>
      <c r="R494" s="61"/>
    </row>
    <row r="495" spans="1:18" x14ac:dyDescent="0.2">
      <c r="A495" s="133"/>
      <c r="B495" s="150"/>
      <c r="C495" s="151"/>
      <c r="D495" s="151"/>
      <c r="E495" s="133"/>
      <c r="F495" s="133"/>
      <c r="G495" s="153"/>
      <c r="H495" s="153"/>
      <c r="I495" s="153"/>
      <c r="J495" s="141"/>
      <c r="K495" s="153"/>
      <c r="L495" s="22" t="s">
        <v>135</v>
      </c>
      <c r="M495" s="19">
        <v>4</v>
      </c>
      <c r="N495" s="19">
        <f>IFERROR(VLOOKUP(L495,Data!K:M,3,0),"0")</f>
        <v>140</v>
      </c>
      <c r="O495" s="19">
        <f t="shared" si="10"/>
        <v>560</v>
      </c>
      <c r="P495" s="133"/>
      <c r="Q495" s="141"/>
      <c r="R495" s="61" t="s">
        <v>2751</v>
      </c>
    </row>
    <row r="496" spans="1:18" x14ac:dyDescent="0.2">
      <c r="A496" s="133"/>
      <c r="B496" s="150"/>
      <c r="C496" s="151"/>
      <c r="D496" s="151"/>
      <c r="E496" s="133"/>
      <c r="F496" s="133"/>
      <c r="G496" s="153"/>
      <c r="H496" s="153"/>
      <c r="I496" s="153"/>
      <c r="J496" s="141"/>
      <c r="K496" s="153"/>
      <c r="L496" s="22" t="s">
        <v>145</v>
      </c>
      <c r="M496" s="19">
        <v>1</v>
      </c>
      <c r="N496" s="19">
        <v>880</v>
      </c>
      <c r="O496" s="19">
        <f t="shared" si="10"/>
        <v>880</v>
      </c>
      <c r="P496" s="133"/>
      <c r="Q496" s="141"/>
      <c r="R496" s="61"/>
    </row>
    <row r="497" spans="1:18" x14ac:dyDescent="0.2">
      <c r="A497" s="136"/>
      <c r="B497" s="161"/>
      <c r="C497" s="162"/>
      <c r="D497" s="162"/>
      <c r="E497" s="136"/>
      <c r="F497" s="136"/>
      <c r="G497" s="154"/>
      <c r="H497" s="154"/>
      <c r="I497" s="154"/>
      <c r="J497" s="142"/>
      <c r="K497" s="154"/>
      <c r="L497" s="22" t="s">
        <v>62</v>
      </c>
      <c r="M497" s="19">
        <v>1</v>
      </c>
      <c r="N497" s="19">
        <f>IFERROR(VLOOKUP(L497,Data!K:M,3,0),"0")</f>
        <v>500</v>
      </c>
      <c r="O497" s="19">
        <f t="shared" si="10"/>
        <v>500</v>
      </c>
      <c r="P497" s="136"/>
      <c r="Q497" s="142"/>
      <c r="R497" s="64"/>
    </row>
    <row r="498" spans="1:18" x14ac:dyDescent="0.2">
      <c r="A498" s="132">
        <f>IF(G498="","",COUNTA($G$3:G499))</f>
        <v>144</v>
      </c>
      <c r="B498" s="164">
        <v>45046</v>
      </c>
      <c r="C498" s="149" t="s">
        <v>448</v>
      </c>
      <c r="D498" s="149" t="s">
        <v>163</v>
      </c>
      <c r="E498" s="132">
        <v>44255</v>
      </c>
      <c r="F498" s="132">
        <v>364270</v>
      </c>
      <c r="G498" s="152" t="s">
        <v>631</v>
      </c>
      <c r="H498" s="152" t="s">
        <v>631</v>
      </c>
      <c r="I498" s="152" t="s">
        <v>632</v>
      </c>
      <c r="J498" s="140" t="s">
        <v>633</v>
      </c>
      <c r="K498" s="152" t="s">
        <v>183</v>
      </c>
      <c r="L498" s="22" t="s">
        <v>149</v>
      </c>
      <c r="M498" s="19">
        <v>1</v>
      </c>
      <c r="N498" s="19">
        <f>IFERROR(VLOOKUP(L498,Data!K:M,3,0),"0")</f>
        <v>350</v>
      </c>
      <c r="O498" s="19">
        <f t="shared" si="10"/>
        <v>350</v>
      </c>
      <c r="P498" s="132">
        <f>SUM(O498:O500)</f>
        <v>1550</v>
      </c>
      <c r="Q498" s="140"/>
      <c r="R498" s="60" t="s">
        <v>2784</v>
      </c>
    </row>
    <row r="499" spans="1:18" x14ac:dyDescent="0.2">
      <c r="A499" s="133"/>
      <c r="B499" s="150"/>
      <c r="C499" s="151"/>
      <c r="D499" s="151"/>
      <c r="E499" s="133"/>
      <c r="F499" s="133"/>
      <c r="G499" s="153"/>
      <c r="H499" s="153"/>
      <c r="I499" s="153"/>
      <c r="J499" s="141"/>
      <c r="K499" s="153"/>
      <c r="L499" s="22" t="s">
        <v>1648</v>
      </c>
      <c r="M499" s="19">
        <v>1</v>
      </c>
      <c r="N499" s="19">
        <v>700</v>
      </c>
      <c r="O499" s="19">
        <f>PRODUCT(M499:N499)</f>
        <v>700</v>
      </c>
      <c r="P499" s="133"/>
      <c r="Q499" s="141"/>
      <c r="R499" s="61" t="s">
        <v>2796</v>
      </c>
    </row>
    <row r="500" spans="1:18" x14ac:dyDescent="0.2">
      <c r="A500" s="133"/>
      <c r="B500" s="150"/>
      <c r="C500" s="151"/>
      <c r="D500" s="151"/>
      <c r="E500" s="133"/>
      <c r="F500" s="133"/>
      <c r="G500" s="153"/>
      <c r="H500" s="153"/>
      <c r="I500" s="153"/>
      <c r="J500" s="141"/>
      <c r="K500" s="153"/>
      <c r="L500" s="22" t="s">
        <v>62</v>
      </c>
      <c r="M500" s="19">
        <v>1</v>
      </c>
      <c r="N500" s="19">
        <f>IFERROR(VLOOKUP(L500,Data!K:M,3,0),"0")</f>
        <v>500</v>
      </c>
      <c r="O500" s="19">
        <f t="shared" si="10"/>
        <v>500</v>
      </c>
      <c r="P500" s="133"/>
      <c r="Q500" s="141"/>
      <c r="R500" s="61"/>
    </row>
    <row r="501" spans="1:18" x14ac:dyDescent="0.2">
      <c r="A501" s="132">
        <f>IF(G501="","",COUNTA($G$3:G502))</f>
        <v>145</v>
      </c>
      <c r="B501" s="164">
        <v>45046</v>
      </c>
      <c r="C501" s="149" t="s">
        <v>54</v>
      </c>
      <c r="D501" s="149" t="s">
        <v>77</v>
      </c>
      <c r="E501" s="132">
        <v>36067</v>
      </c>
      <c r="F501" s="132">
        <v>352966</v>
      </c>
      <c r="G501" s="152" t="s">
        <v>634</v>
      </c>
      <c r="H501" s="152" t="s">
        <v>634</v>
      </c>
      <c r="I501" s="152" t="s">
        <v>635</v>
      </c>
      <c r="J501" s="140" t="s">
        <v>636</v>
      </c>
      <c r="K501" s="152" t="s">
        <v>637</v>
      </c>
      <c r="L501" s="22" t="s">
        <v>62</v>
      </c>
      <c r="M501" s="19">
        <v>1</v>
      </c>
      <c r="N501" s="19">
        <f>IFERROR(VLOOKUP(L501,Data!K:M,3,0),"0")</f>
        <v>500</v>
      </c>
      <c r="O501" s="19">
        <f t="shared" si="10"/>
        <v>500</v>
      </c>
      <c r="P501" s="132">
        <f>SUM(O501:O503)</f>
        <v>500</v>
      </c>
      <c r="Q501" s="140"/>
      <c r="R501" s="60" t="s">
        <v>2785</v>
      </c>
    </row>
    <row r="502" spans="1:18" x14ac:dyDescent="0.2">
      <c r="A502" s="133"/>
      <c r="B502" s="150"/>
      <c r="C502" s="151"/>
      <c r="D502" s="151"/>
      <c r="E502" s="133"/>
      <c r="F502" s="133"/>
      <c r="G502" s="153"/>
      <c r="H502" s="153"/>
      <c r="I502" s="153"/>
      <c r="J502" s="141"/>
      <c r="K502" s="153"/>
      <c r="L502" s="22"/>
      <c r="M502" s="19"/>
      <c r="N502" s="19" t="str">
        <f>IFERROR(VLOOKUP(L502,Data!K:M,3,0),"0")</f>
        <v>0</v>
      </c>
      <c r="O502" s="19">
        <f t="shared" si="10"/>
        <v>0</v>
      </c>
      <c r="P502" s="133"/>
      <c r="Q502" s="141"/>
      <c r="R502" s="61" t="s">
        <v>2786</v>
      </c>
    </row>
    <row r="503" spans="1:18" x14ac:dyDescent="0.2">
      <c r="A503" s="133"/>
      <c r="B503" s="150"/>
      <c r="C503" s="151"/>
      <c r="D503" s="151"/>
      <c r="E503" s="133"/>
      <c r="F503" s="133"/>
      <c r="G503" s="153"/>
      <c r="H503" s="153"/>
      <c r="I503" s="153"/>
      <c r="J503" s="141"/>
      <c r="K503" s="153"/>
      <c r="L503" s="22"/>
      <c r="M503" s="19"/>
      <c r="N503" s="19" t="str">
        <f>IFERROR(VLOOKUP(L503,Data!K:M,3,0),"0")</f>
        <v>0</v>
      </c>
      <c r="O503" s="19">
        <f t="shared" si="10"/>
        <v>0</v>
      </c>
      <c r="P503" s="133"/>
      <c r="Q503" s="141"/>
      <c r="R503" s="61"/>
    </row>
    <row r="504" spans="1:18" x14ac:dyDescent="0.2">
      <c r="A504" s="132">
        <f>IF(G504="","",COUNTA($G$3:G505))</f>
        <v>146</v>
      </c>
      <c r="B504" s="164">
        <v>45046</v>
      </c>
      <c r="C504" s="149" t="s">
        <v>160</v>
      </c>
      <c r="D504" s="149" t="s">
        <v>163</v>
      </c>
      <c r="E504" s="132">
        <v>34894</v>
      </c>
      <c r="F504" s="132">
        <v>166621</v>
      </c>
      <c r="G504" s="152" t="s">
        <v>638</v>
      </c>
      <c r="H504" s="152" t="s">
        <v>638</v>
      </c>
      <c r="I504" s="152" t="s">
        <v>639</v>
      </c>
      <c r="J504" s="140" t="s">
        <v>640</v>
      </c>
      <c r="K504" s="152" t="s">
        <v>446</v>
      </c>
      <c r="L504" s="22" t="s">
        <v>2703</v>
      </c>
      <c r="M504" s="19">
        <v>1</v>
      </c>
      <c r="N504" s="19">
        <f>IFERROR(VLOOKUP(L504,Data!K:M,3,0),"0")</f>
        <v>80</v>
      </c>
      <c r="O504" s="19">
        <f t="shared" si="10"/>
        <v>80</v>
      </c>
      <c r="P504" s="132">
        <f>SUM(O504:O509)</f>
        <v>1700</v>
      </c>
      <c r="Q504" s="140"/>
      <c r="R504" s="60"/>
    </row>
    <row r="505" spans="1:18" x14ac:dyDescent="0.2">
      <c r="A505" s="133"/>
      <c r="B505" s="150"/>
      <c r="C505" s="151"/>
      <c r="D505" s="151"/>
      <c r="E505" s="133"/>
      <c r="F505" s="133"/>
      <c r="G505" s="153"/>
      <c r="H505" s="153"/>
      <c r="I505" s="153"/>
      <c r="J505" s="141"/>
      <c r="K505" s="153"/>
      <c r="L505" s="22" t="s">
        <v>149</v>
      </c>
      <c r="M505" s="19">
        <v>1</v>
      </c>
      <c r="N505" s="19">
        <f>IFERROR(VLOOKUP(L505,Data!K:M,3,0),"0")</f>
        <v>350</v>
      </c>
      <c r="O505" s="19">
        <f t="shared" si="10"/>
        <v>350</v>
      </c>
      <c r="P505" s="133"/>
      <c r="Q505" s="141"/>
      <c r="R505" s="61"/>
    </row>
    <row r="506" spans="1:18" x14ac:dyDescent="0.2">
      <c r="A506" s="133"/>
      <c r="B506" s="150"/>
      <c r="C506" s="151"/>
      <c r="D506" s="151"/>
      <c r="E506" s="133"/>
      <c r="F506" s="133"/>
      <c r="G506" s="153"/>
      <c r="H506" s="153"/>
      <c r="I506" s="153"/>
      <c r="J506" s="141"/>
      <c r="K506" s="153"/>
      <c r="L506" s="22" t="s">
        <v>2698</v>
      </c>
      <c r="M506" s="19">
        <v>1</v>
      </c>
      <c r="N506" s="19">
        <f>IFERROR(VLOOKUP(L506,Data!K:M,3,0),"0")</f>
        <v>400</v>
      </c>
      <c r="O506" s="19">
        <f t="shared" si="10"/>
        <v>400</v>
      </c>
      <c r="P506" s="133"/>
      <c r="Q506" s="141"/>
      <c r="R506" s="61"/>
    </row>
    <row r="507" spans="1:18" x14ac:dyDescent="0.2">
      <c r="A507" s="133"/>
      <c r="B507" s="150"/>
      <c r="C507" s="151"/>
      <c r="D507" s="151"/>
      <c r="E507" s="133"/>
      <c r="F507" s="133"/>
      <c r="G507" s="153"/>
      <c r="H507" s="153"/>
      <c r="I507" s="153"/>
      <c r="J507" s="141"/>
      <c r="K507" s="153"/>
      <c r="L507" s="22" t="s">
        <v>1648</v>
      </c>
      <c r="M507" s="19">
        <v>1</v>
      </c>
      <c r="N507" s="19">
        <v>20</v>
      </c>
      <c r="O507" s="19">
        <f t="shared" si="10"/>
        <v>20</v>
      </c>
      <c r="P507" s="133"/>
      <c r="Q507" s="141"/>
      <c r="R507" s="61" t="s">
        <v>2721</v>
      </c>
    </row>
    <row r="508" spans="1:18" x14ac:dyDescent="0.2">
      <c r="A508" s="133"/>
      <c r="B508" s="150"/>
      <c r="C508" s="151"/>
      <c r="D508" s="151"/>
      <c r="E508" s="133"/>
      <c r="F508" s="133"/>
      <c r="G508" s="153"/>
      <c r="H508" s="153"/>
      <c r="I508" s="153"/>
      <c r="J508" s="141"/>
      <c r="K508" s="153"/>
      <c r="L508" s="22" t="s">
        <v>109</v>
      </c>
      <c r="M508" s="19">
        <v>1</v>
      </c>
      <c r="N508" s="19">
        <f>IFERROR(VLOOKUP(L508,Data!K:M,3,0),"0")</f>
        <v>350</v>
      </c>
      <c r="O508" s="19">
        <f t="shared" si="10"/>
        <v>350</v>
      </c>
      <c r="P508" s="133"/>
      <c r="Q508" s="141"/>
      <c r="R508" s="61"/>
    </row>
    <row r="509" spans="1:18" x14ac:dyDescent="0.2">
      <c r="A509" s="133"/>
      <c r="B509" s="150"/>
      <c r="C509" s="151"/>
      <c r="D509" s="151"/>
      <c r="E509" s="133"/>
      <c r="F509" s="133"/>
      <c r="G509" s="153"/>
      <c r="H509" s="153"/>
      <c r="I509" s="153"/>
      <c r="J509" s="141"/>
      <c r="K509" s="153"/>
      <c r="L509" s="22" t="s">
        <v>62</v>
      </c>
      <c r="M509" s="19">
        <v>1</v>
      </c>
      <c r="N509" s="19">
        <f>IFERROR(VLOOKUP(L509,Data!K:M,3,0),"0")</f>
        <v>500</v>
      </c>
      <c r="O509" s="19">
        <f t="shared" si="10"/>
        <v>500</v>
      </c>
      <c r="P509" s="133"/>
      <c r="Q509" s="141"/>
      <c r="R509" s="61"/>
    </row>
    <row r="510" spans="1:18" x14ac:dyDescent="0.2">
      <c r="A510" s="132">
        <f>IF(G510="","",COUNTA($G$3:G511))</f>
        <v>147</v>
      </c>
      <c r="B510" s="164">
        <v>45046</v>
      </c>
      <c r="C510" s="149" t="s">
        <v>188</v>
      </c>
      <c r="D510" s="149" t="s">
        <v>163</v>
      </c>
      <c r="E510" s="132">
        <v>205543</v>
      </c>
      <c r="F510" s="132">
        <v>5175</v>
      </c>
      <c r="G510" s="152" t="s">
        <v>641</v>
      </c>
      <c r="H510" s="152" t="s">
        <v>641</v>
      </c>
      <c r="I510" s="152" t="s">
        <v>642</v>
      </c>
      <c r="J510" s="140" t="s">
        <v>643</v>
      </c>
      <c r="K510" s="152" t="s">
        <v>214</v>
      </c>
      <c r="L510" s="22" t="s">
        <v>62</v>
      </c>
      <c r="M510" s="19">
        <v>1</v>
      </c>
      <c r="N510" s="19">
        <f>IFERROR(VLOOKUP(L510,Data!K:M,3,0),"0")</f>
        <v>500</v>
      </c>
      <c r="O510" s="19">
        <f t="shared" si="10"/>
        <v>500</v>
      </c>
      <c r="P510" s="132">
        <f>SUM(O510:O511)</f>
        <v>500</v>
      </c>
      <c r="Q510" s="140"/>
      <c r="R510" s="60" t="s">
        <v>2787</v>
      </c>
    </row>
    <row r="511" spans="1:18" x14ac:dyDescent="0.2">
      <c r="A511" s="133"/>
      <c r="B511" s="150"/>
      <c r="C511" s="151"/>
      <c r="D511" s="151"/>
      <c r="E511" s="133"/>
      <c r="F511" s="133"/>
      <c r="G511" s="153"/>
      <c r="H511" s="153"/>
      <c r="I511" s="153"/>
      <c r="J511" s="141"/>
      <c r="K511" s="153"/>
      <c r="L511" s="22"/>
      <c r="M511" s="19"/>
      <c r="N511" s="19" t="str">
        <f>IFERROR(VLOOKUP(L511,Data!K:M,3,0),"0")</f>
        <v>0</v>
      </c>
      <c r="O511" s="19">
        <f t="shared" si="10"/>
        <v>0</v>
      </c>
      <c r="P511" s="133"/>
      <c r="Q511" s="141"/>
      <c r="R511" s="61" t="s">
        <v>2767</v>
      </c>
    </row>
    <row r="512" spans="1:18" x14ac:dyDescent="0.2">
      <c r="A512" s="132">
        <f>IF(G512="","",COUNTA($G$3:G513))</f>
        <v>148</v>
      </c>
      <c r="B512" s="164">
        <v>45046</v>
      </c>
      <c r="C512" s="149" t="s">
        <v>188</v>
      </c>
      <c r="D512" s="149" t="s">
        <v>163</v>
      </c>
      <c r="E512" s="132">
        <v>60050</v>
      </c>
      <c r="F512" s="132">
        <v>418940</v>
      </c>
      <c r="G512" s="152" t="s">
        <v>644</v>
      </c>
      <c r="H512" s="152" t="s">
        <v>644</v>
      </c>
      <c r="I512" s="152" t="s">
        <v>645</v>
      </c>
      <c r="J512" s="140" t="s">
        <v>646</v>
      </c>
      <c r="K512" s="152" t="s">
        <v>241</v>
      </c>
      <c r="L512" s="22" t="s">
        <v>2915</v>
      </c>
      <c r="M512" s="19">
        <v>1</v>
      </c>
      <c r="N512" s="19">
        <f>IFERROR(VLOOKUP(L512,Data!K:M,3,0),"0")</f>
        <v>1000</v>
      </c>
      <c r="O512" s="19">
        <f t="shared" si="10"/>
        <v>1000</v>
      </c>
      <c r="P512" s="132">
        <f>SUM(O512:O516)</f>
        <v>3150</v>
      </c>
      <c r="Q512" s="140" t="s">
        <v>1689</v>
      </c>
      <c r="R512" s="60"/>
    </row>
    <row r="513" spans="1:18" x14ac:dyDescent="0.2">
      <c r="A513" s="133"/>
      <c r="B513" s="150"/>
      <c r="C513" s="151"/>
      <c r="D513" s="151"/>
      <c r="E513" s="133"/>
      <c r="F513" s="133"/>
      <c r="G513" s="153"/>
      <c r="H513" s="153"/>
      <c r="I513" s="153"/>
      <c r="J513" s="141"/>
      <c r="K513" s="153"/>
      <c r="L513" s="22" t="s">
        <v>138</v>
      </c>
      <c r="M513" s="19">
        <v>1</v>
      </c>
      <c r="N513" s="19">
        <f>IFERROR(VLOOKUP(L513,Data!K:M,3,0),"0")</f>
        <v>70</v>
      </c>
      <c r="O513" s="19">
        <f t="shared" si="10"/>
        <v>70</v>
      </c>
      <c r="P513" s="133"/>
      <c r="Q513" s="141"/>
      <c r="R513" s="61"/>
    </row>
    <row r="514" spans="1:18" x14ac:dyDescent="0.2">
      <c r="A514" s="133"/>
      <c r="B514" s="150"/>
      <c r="C514" s="151"/>
      <c r="D514" s="151"/>
      <c r="E514" s="133"/>
      <c r="F514" s="133"/>
      <c r="G514" s="153"/>
      <c r="H514" s="153"/>
      <c r="I514" s="153"/>
      <c r="J514" s="141"/>
      <c r="K514" s="153"/>
      <c r="L514" s="22" t="s">
        <v>2702</v>
      </c>
      <c r="M514" s="19">
        <v>1</v>
      </c>
      <c r="N514" s="19">
        <f>IFERROR(VLOOKUP(L514,Data!K:M,3,0),"0")</f>
        <v>200</v>
      </c>
      <c r="O514" s="19">
        <f t="shared" si="10"/>
        <v>200</v>
      </c>
      <c r="P514" s="133"/>
      <c r="Q514" s="141"/>
      <c r="R514" s="61"/>
    </row>
    <row r="515" spans="1:18" x14ac:dyDescent="0.2">
      <c r="A515" s="133"/>
      <c r="B515" s="150"/>
      <c r="C515" s="151"/>
      <c r="D515" s="151"/>
      <c r="E515" s="133"/>
      <c r="F515" s="133"/>
      <c r="G515" s="153"/>
      <c r="H515" s="153"/>
      <c r="I515" s="153"/>
      <c r="J515" s="141"/>
      <c r="K515" s="153"/>
      <c r="L515" s="22" t="s">
        <v>145</v>
      </c>
      <c r="M515" s="19">
        <v>1</v>
      </c>
      <c r="N515" s="19">
        <v>1380</v>
      </c>
      <c r="O515" s="19">
        <f t="shared" si="10"/>
        <v>1380</v>
      </c>
      <c r="P515" s="133"/>
      <c r="Q515" s="141"/>
      <c r="R515" s="61"/>
    </row>
    <row r="516" spans="1:18" x14ac:dyDescent="0.2">
      <c r="A516" s="133"/>
      <c r="B516" s="150"/>
      <c r="C516" s="151"/>
      <c r="D516" s="151"/>
      <c r="E516" s="133"/>
      <c r="F516" s="133"/>
      <c r="G516" s="153"/>
      <c r="H516" s="153"/>
      <c r="I516" s="153"/>
      <c r="J516" s="141"/>
      <c r="K516" s="153"/>
      <c r="L516" s="22" t="s">
        <v>62</v>
      </c>
      <c r="M516" s="19">
        <v>1</v>
      </c>
      <c r="N516" s="19">
        <f>IFERROR(VLOOKUP(L516,Data!K:M,3,0),"0")</f>
        <v>500</v>
      </c>
      <c r="O516" s="19">
        <f t="shared" si="10"/>
        <v>500</v>
      </c>
      <c r="P516" s="133"/>
      <c r="Q516" s="141"/>
      <c r="R516" s="61"/>
    </row>
    <row r="517" spans="1:18" x14ac:dyDescent="0.2">
      <c r="A517" s="132">
        <f>IF(G517="","",COUNTA($G$3:G518))</f>
        <v>149</v>
      </c>
      <c r="B517" s="164">
        <v>45046</v>
      </c>
      <c r="C517" s="149" t="s">
        <v>188</v>
      </c>
      <c r="D517" s="149" t="s">
        <v>163</v>
      </c>
      <c r="E517" s="132">
        <v>55727</v>
      </c>
      <c r="F517" s="132">
        <v>404051</v>
      </c>
      <c r="G517" s="152" t="s">
        <v>647</v>
      </c>
      <c r="H517" s="152" t="s">
        <v>647</v>
      </c>
      <c r="I517" s="152" t="s">
        <v>648</v>
      </c>
      <c r="J517" s="140" t="s">
        <v>649</v>
      </c>
      <c r="K517" s="152" t="s">
        <v>650</v>
      </c>
      <c r="L517" s="22" t="s">
        <v>62</v>
      </c>
      <c r="M517" s="19">
        <v>1</v>
      </c>
      <c r="N517" s="19">
        <f>IFERROR(VLOOKUP(L517,Data!K:M,3,0),"0")</f>
        <v>500</v>
      </c>
      <c r="O517" s="19">
        <f t="shared" ref="O517:O522" si="11">PRODUCT(M517:N517)</f>
        <v>500</v>
      </c>
      <c r="P517" s="132">
        <f>SUM(O517:O518)</f>
        <v>500</v>
      </c>
      <c r="Q517" s="140"/>
      <c r="R517" s="60" t="s">
        <v>2733</v>
      </c>
    </row>
    <row r="518" spans="1:18" x14ac:dyDescent="0.2">
      <c r="A518" s="133"/>
      <c r="B518" s="150"/>
      <c r="C518" s="151"/>
      <c r="D518" s="151"/>
      <c r="E518" s="133"/>
      <c r="F518" s="133"/>
      <c r="G518" s="153"/>
      <c r="H518" s="153"/>
      <c r="I518" s="153"/>
      <c r="J518" s="141"/>
      <c r="K518" s="153"/>
      <c r="L518" s="22"/>
      <c r="M518" s="19"/>
      <c r="N518" s="19" t="str">
        <f>IFERROR(VLOOKUP(L518,Data!K:M,3,0),"0")</f>
        <v>0</v>
      </c>
      <c r="O518" s="19">
        <f t="shared" si="11"/>
        <v>0</v>
      </c>
      <c r="P518" s="133"/>
      <c r="Q518" s="141"/>
      <c r="R518" s="61"/>
    </row>
    <row r="519" spans="1:18" x14ac:dyDescent="0.2">
      <c r="A519" s="132">
        <f>IF(G519="","",COUNTA($G$3:G520))</f>
        <v>150</v>
      </c>
      <c r="B519" s="164">
        <v>45046</v>
      </c>
      <c r="C519" s="149" t="s">
        <v>160</v>
      </c>
      <c r="D519" s="149" t="s">
        <v>163</v>
      </c>
      <c r="E519" s="132">
        <v>13294</v>
      </c>
      <c r="F519" s="132">
        <v>170918</v>
      </c>
      <c r="G519" s="152" t="s">
        <v>651</v>
      </c>
      <c r="H519" s="152" t="s">
        <v>651</v>
      </c>
      <c r="I519" s="152" t="s">
        <v>652</v>
      </c>
      <c r="J519" s="140" t="s">
        <v>653</v>
      </c>
      <c r="K519" s="152" t="s">
        <v>446</v>
      </c>
      <c r="L519" s="22" t="s">
        <v>99</v>
      </c>
      <c r="M519" s="19">
        <v>1</v>
      </c>
      <c r="N519" s="19">
        <f>IFERROR(VLOOKUP(L519,Data!K:M,3,0),"0")</f>
        <v>900</v>
      </c>
      <c r="O519" s="19">
        <f t="shared" si="11"/>
        <v>900</v>
      </c>
      <c r="P519" s="132">
        <f>SUM(O519:O520)</f>
        <v>1400</v>
      </c>
      <c r="Q519" s="140"/>
      <c r="R519" s="60"/>
    </row>
    <row r="520" spans="1:18" x14ac:dyDescent="0.2">
      <c r="A520" s="133"/>
      <c r="B520" s="150"/>
      <c r="C520" s="151"/>
      <c r="D520" s="151"/>
      <c r="E520" s="133"/>
      <c r="F520" s="133"/>
      <c r="G520" s="153"/>
      <c r="H520" s="153"/>
      <c r="I520" s="153"/>
      <c r="J520" s="141"/>
      <c r="K520" s="153"/>
      <c r="L520" s="22" t="s">
        <v>62</v>
      </c>
      <c r="M520" s="19">
        <v>1</v>
      </c>
      <c r="N520" s="19">
        <f>IFERROR(VLOOKUP(L520,Data!K:M,3,0),"0")</f>
        <v>500</v>
      </c>
      <c r="O520" s="19">
        <f t="shared" si="11"/>
        <v>500</v>
      </c>
      <c r="P520" s="133"/>
      <c r="Q520" s="141"/>
      <c r="R520" s="61"/>
    </row>
    <row r="521" spans="1:18" x14ac:dyDescent="0.2">
      <c r="A521" s="132">
        <f>IF(G521="","",COUNTA($G$3:G530))</f>
        <v>151</v>
      </c>
      <c r="B521" s="164">
        <v>45046</v>
      </c>
      <c r="C521" s="149" t="s">
        <v>448</v>
      </c>
      <c r="D521" s="149" t="s">
        <v>163</v>
      </c>
      <c r="E521" s="132">
        <v>42925</v>
      </c>
      <c r="F521" s="132">
        <v>380272</v>
      </c>
      <c r="G521" s="152" t="s">
        <v>654</v>
      </c>
      <c r="H521" s="152" t="s">
        <v>654</v>
      </c>
      <c r="I521" s="152" t="s">
        <v>655</v>
      </c>
      <c r="J521" s="140" t="s">
        <v>656</v>
      </c>
      <c r="K521" s="152" t="s">
        <v>175</v>
      </c>
      <c r="L521" s="22" t="s">
        <v>99</v>
      </c>
      <c r="M521" s="19">
        <v>1</v>
      </c>
      <c r="N521" s="19">
        <f>IFERROR(VLOOKUP(L521,Data!K:M,3,0),"0")</f>
        <v>900</v>
      </c>
      <c r="O521" s="19">
        <f t="shared" si="11"/>
        <v>900</v>
      </c>
      <c r="P521" s="132">
        <f>SUM(O521:O522)</f>
        <v>1400</v>
      </c>
      <c r="Q521" s="140"/>
      <c r="R521" s="60"/>
    </row>
    <row r="522" spans="1:18" x14ac:dyDescent="0.2">
      <c r="A522" s="133"/>
      <c r="B522" s="150"/>
      <c r="C522" s="151"/>
      <c r="D522" s="151"/>
      <c r="E522" s="133"/>
      <c r="F522" s="133"/>
      <c r="G522" s="153"/>
      <c r="H522" s="153"/>
      <c r="I522" s="153"/>
      <c r="J522" s="141"/>
      <c r="K522" s="153"/>
      <c r="L522" s="22" t="s">
        <v>62</v>
      </c>
      <c r="M522" s="19">
        <v>1</v>
      </c>
      <c r="N522" s="19">
        <f>IFERROR(VLOOKUP(L522,Data!K:M,3,0),"0")</f>
        <v>500</v>
      </c>
      <c r="O522" s="19">
        <f t="shared" si="11"/>
        <v>500</v>
      </c>
      <c r="P522" s="133"/>
      <c r="Q522" s="141"/>
      <c r="R522" s="61"/>
    </row>
    <row r="523" spans="1:18" s="43" customFormat="1" ht="18" customHeight="1" x14ac:dyDescent="0.25">
      <c r="A523" s="116" t="s">
        <v>3193</v>
      </c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8"/>
      <c r="P523" s="119">
        <f>SUM(P443:P522)</f>
        <v>37710</v>
      </c>
      <c r="Q523" s="120"/>
      <c r="R523" s="121"/>
    </row>
    <row r="524" spans="1:18" s="47" customFormat="1" ht="18" customHeight="1" x14ac:dyDescent="0.25">
      <c r="A524" s="122" t="s">
        <v>3194</v>
      </c>
      <c r="B524" s="122"/>
      <c r="C524" s="44" t="e">
        <f ca="1">[3]!NumberToWordEN(P523)</f>
        <v>#NAME?</v>
      </c>
      <c r="D524" s="44"/>
      <c r="E524" s="45"/>
      <c r="F524" s="45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6"/>
      <c r="R524" s="62"/>
    </row>
    <row r="525" spans="1:18" s="47" customFormat="1" ht="18" customHeight="1" x14ac:dyDescent="0.25">
      <c r="A525" s="48"/>
      <c r="B525" s="49"/>
      <c r="C525" s="50"/>
      <c r="D525" s="48"/>
      <c r="E525" s="48"/>
      <c r="F525" s="48"/>
      <c r="G525" s="48"/>
      <c r="H525" s="48"/>
      <c r="I525" s="48"/>
      <c r="J525" s="50"/>
      <c r="K525" s="48"/>
      <c r="M525" s="51"/>
      <c r="P525" s="48"/>
      <c r="Q525" s="52"/>
      <c r="R525" s="62"/>
    </row>
    <row r="526" spans="1:18" s="47" customFormat="1" ht="18" customHeight="1" x14ac:dyDescent="0.25">
      <c r="A526" s="48"/>
      <c r="B526" s="49"/>
      <c r="C526" s="50"/>
      <c r="D526" s="48"/>
      <c r="E526" s="48"/>
      <c r="F526" s="48"/>
      <c r="G526" s="48"/>
      <c r="H526" s="48"/>
      <c r="I526" s="48"/>
      <c r="J526" s="50"/>
      <c r="K526" s="48"/>
      <c r="M526" s="51"/>
      <c r="P526" s="48"/>
      <c r="Q526" s="52"/>
      <c r="R526" s="62"/>
    </row>
    <row r="527" spans="1:18" s="57" customFormat="1" ht="18" customHeight="1" x14ac:dyDescent="0.25">
      <c r="A527" s="53"/>
      <c r="B527" s="53"/>
      <c r="C527" s="54"/>
      <c r="D527" s="54"/>
      <c r="E527" s="53"/>
      <c r="F527" s="53"/>
      <c r="G527" s="53"/>
      <c r="H527" s="53"/>
      <c r="I527" s="53"/>
      <c r="J527" s="54"/>
      <c r="K527" s="54"/>
      <c r="L527" s="54"/>
      <c r="M527" s="55"/>
      <c r="N527" s="55"/>
      <c r="O527" s="55"/>
      <c r="P527" s="55"/>
      <c r="Q527" s="56"/>
      <c r="R527" s="63"/>
    </row>
    <row r="528" spans="1:18" s="57" customFormat="1" ht="18" customHeight="1" x14ac:dyDescent="0.25">
      <c r="A528" s="53"/>
      <c r="B528" s="53"/>
      <c r="C528" s="54"/>
      <c r="D528" s="54"/>
      <c r="E528" s="53"/>
      <c r="F528" s="53"/>
      <c r="G528" s="53"/>
      <c r="H528" s="53"/>
      <c r="I528" s="53"/>
      <c r="J528" s="54"/>
      <c r="K528" s="54"/>
      <c r="L528" s="54"/>
      <c r="M528" s="55"/>
      <c r="N528" s="55"/>
      <c r="O528" s="55"/>
      <c r="P528" s="123" t="s">
        <v>3195</v>
      </c>
      <c r="Q528" s="123"/>
      <c r="R528" s="63"/>
    </row>
    <row r="529" spans="1:18" s="41" customFormat="1" ht="24" customHeight="1" x14ac:dyDescent="0.25">
      <c r="A529" s="124" t="s">
        <v>3203</v>
      </c>
      <c r="B529" s="125"/>
      <c r="C529" s="124" t="s">
        <v>21</v>
      </c>
      <c r="D529" s="126"/>
      <c r="E529" s="125"/>
      <c r="F529" s="124" t="s">
        <v>3192</v>
      </c>
      <c r="G529" s="126"/>
      <c r="H529" s="126"/>
      <c r="I529" s="126"/>
      <c r="J529" s="126"/>
      <c r="K529" s="126"/>
      <c r="L529" s="126"/>
      <c r="M529" s="126"/>
      <c r="N529" s="126"/>
      <c r="O529" s="126"/>
      <c r="P529" s="126"/>
      <c r="Q529" s="126"/>
      <c r="R529" s="125"/>
    </row>
    <row r="530" spans="1:18" s="40" customFormat="1" ht="41.25" customHeight="1" x14ac:dyDescent="0.3">
      <c r="A530" s="34" t="s">
        <v>3197</v>
      </c>
      <c r="B530" s="35" t="s">
        <v>81</v>
      </c>
      <c r="C530" s="35" t="s">
        <v>10</v>
      </c>
      <c r="D530" s="36" t="s">
        <v>11</v>
      </c>
      <c r="E530" s="34" t="s">
        <v>12</v>
      </c>
      <c r="F530" s="34" t="s">
        <v>0</v>
      </c>
      <c r="G530" s="34"/>
      <c r="H530" s="34" t="s">
        <v>1</v>
      </c>
      <c r="I530" s="37"/>
      <c r="J530" s="35" t="s">
        <v>13</v>
      </c>
      <c r="K530" s="38" t="s">
        <v>148</v>
      </c>
      <c r="L530" s="37" t="s">
        <v>82</v>
      </c>
      <c r="M530" s="34" t="s">
        <v>14</v>
      </c>
      <c r="N530" s="34" t="s">
        <v>2</v>
      </c>
      <c r="O530" s="34" t="s">
        <v>83</v>
      </c>
      <c r="P530" s="34" t="s">
        <v>3198</v>
      </c>
      <c r="Q530" s="39" t="s">
        <v>84</v>
      </c>
      <c r="R530" s="59" t="s">
        <v>5</v>
      </c>
    </row>
    <row r="531" spans="1:18" x14ac:dyDescent="0.2">
      <c r="A531" s="132">
        <f>IF(G531="","",COUNTA($G$3:G532))</f>
        <v>152</v>
      </c>
      <c r="B531" s="164">
        <v>45046</v>
      </c>
      <c r="C531" s="149" t="s">
        <v>188</v>
      </c>
      <c r="D531" s="149" t="s">
        <v>163</v>
      </c>
      <c r="E531" s="132">
        <v>208803</v>
      </c>
      <c r="F531" s="132">
        <v>442343</v>
      </c>
      <c r="G531" s="152" t="s">
        <v>657</v>
      </c>
      <c r="H531" s="152" t="s">
        <v>657</v>
      </c>
      <c r="I531" s="152" t="s">
        <v>658</v>
      </c>
      <c r="J531" s="140" t="s">
        <v>659</v>
      </c>
      <c r="K531" s="152" t="s">
        <v>394</v>
      </c>
      <c r="L531" s="22" t="s">
        <v>62</v>
      </c>
      <c r="M531" s="19">
        <v>1</v>
      </c>
      <c r="N531" s="19">
        <f>IFERROR(VLOOKUP(L531,Data!K:M,3,0),"0")</f>
        <v>500</v>
      </c>
      <c r="O531" s="19">
        <f t="shared" si="10"/>
        <v>500</v>
      </c>
      <c r="P531" s="132">
        <f>SUM(O531:O532)</f>
        <v>500</v>
      </c>
      <c r="Q531" s="140"/>
      <c r="R531" s="60" t="s">
        <v>2727</v>
      </c>
    </row>
    <row r="532" spans="1:18" x14ac:dyDescent="0.2">
      <c r="A532" s="133"/>
      <c r="B532" s="150"/>
      <c r="C532" s="151"/>
      <c r="D532" s="151"/>
      <c r="E532" s="133"/>
      <c r="F532" s="133"/>
      <c r="G532" s="153"/>
      <c r="H532" s="153"/>
      <c r="I532" s="153"/>
      <c r="J532" s="141"/>
      <c r="K532" s="153"/>
      <c r="L532" s="22"/>
      <c r="M532" s="19"/>
      <c r="N532" s="19" t="str">
        <f>IFERROR(VLOOKUP(L532,Data!K:M,3,0),"0")</f>
        <v>0</v>
      </c>
      <c r="O532" s="19">
        <f t="shared" si="10"/>
        <v>0</v>
      </c>
      <c r="P532" s="133"/>
      <c r="Q532" s="141"/>
      <c r="R532" s="61"/>
    </row>
    <row r="533" spans="1:18" x14ac:dyDescent="0.2">
      <c r="A533" s="132">
        <f>IF(G533="","",COUNTA($G$3:G534))</f>
        <v>153</v>
      </c>
      <c r="B533" s="164">
        <v>45046</v>
      </c>
      <c r="C533" s="149" t="s">
        <v>160</v>
      </c>
      <c r="D533" s="149" t="s">
        <v>163</v>
      </c>
      <c r="E533" s="132">
        <v>213520</v>
      </c>
      <c r="F533" s="132">
        <v>340805</v>
      </c>
      <c r="G533" s="152" t="s">
        <v>660</v>
      </c>
      <c r="H533" s="152" t="s">
        <v>660</v>
      </c>
      <c r="I533" s="152" t="s">
        <v>194</v>
      </c>
      <c r="J533" s="140" t="s">
        <v>661</v>
      </c>
      <c r="K533" s="152" t="s">
        <v>196</v>
      </c>
      <c r="L533" s="22" t="s">
        <v>62</v>
      </c>
      <c r="M533" s="19">
        <v>1</v>
      </c>
      <c r="N533" s="19">
        <f>IFERROR(VLOOKUP(L533,Data!K:M,3,0),"0")</f>
        <v>500</v>
      </c>
      <c r="O533" s="19">
        <f t="shared" si="10"/>
        <v>500</v>
      </c>
      <c r="P533" s="132">
        <f>SUM(O533:O534)</f>
        <v>500</v>
      </c>
      <c r="Q533" s="140"/>
      <c r="R533" s="60" t="s">
        <v>2725</v>
      </c>
    </row>
    <row r="534" spans="1:18" x14ac:dyDescent="0.2">
      <c r="A534" s="133"/>
      <c r="B534" s="150"/>
      <c r="C534" s="151"/>
      <c r="D534" s="151"/>
      <c r="E534" s="133"/>
      <c r="F534" s="133"/>
      <c r="G534" s="153"/>
      <c r="H534" s="153"/>
      <c r="I534" s="153"/>
      <c r="J534" s="141"/>
      <c r="K534" s="153"/>
      <c r="L534" s="22"/>
      <c r="M534" s="19"/>
      <c r="N534" s="19" t="str">
        <f>IFERROR(VLOOKUP(L534,Data!K:M,3,0),"0")</f>
        <v>0</v>
      </c>
      <c r="O534" s="19">
        <f t="shared" si="10"/>
        <v>0</v>
      </c>
      <c r="P534" s="133"/>
      <c r="Q534" s="141"/>
      <c r="R534" s="61"/>
    </row>
    <row r="535" spans="1:18" x14ac:dyDescent="0.2">
      <c r="A535" s="132">
        <f>IF(G535="","",COUNTA($G$3:G536))</f>
        <v>154</v>
      </c>
      <c r="B535" s="164">
        <v>45046</v>
      </c>
      <c r="C535" s="149" t="s">
        <v>188</v>
      </c>
      <c r="D535" s="149" t="s">
        <v>202</v>
      </c>
      <c r="E535" s="132">
        <v>3759</v>
      </c>
      <c r="F535" s="132">
        <v>360939</v>
      </c>
      <c r="G535" s="152" t="s">
        <v>662</v>
      </c>
      <c r="H535" s="152" t="s">
        <v>662</v>
      </c>
      <c r="I535" s="152" t="s">
        <v>310</v>
      </c>
      <c r="J535" s="140" t="s">
        <v>663</v>
      </c>
      <c r="K535" s="152" t="s">
        <v>486</v>
      </c>
      <c r="L535" s="22" t="s">
        <v>2699</v>
      </c>
      <c r="M535" s="19">
        <v>3</v>
      </c>
      <c r="N535" s="19">
        <f>IFERROR(VLOOKUP(L535,Data!K:M,3,0),"0")</f>
        <v>10</v>
      </c>
      <c r="O535" s="19">
        <f t="shared" si="10"/>
        <v>30</v>
      </c>
      <c r="P535" s="132">
        <f>SUM(O535:O536)</f>
        <v>530</v>
      </c>
      <c r="Q535" s="140"/>
      <c r="R535" s="60" t="s">
        <v>2788</v>
      </c>
    </row>
    <row r="536" spans="1:18" x14ac:dyDescent="0.2">
      <c r="A536" s="133"/>
      <c r="B536" s="150"/>
      <c r="C536" s="151"/>
      <c r="D536" s="151"/>
      <c r="E536" s="133"/>
      <c r="F536" s="133"/>
      <c r="G536" s="153"/>
      <c r="H536" s="153"/>
      <c r="I536" s="153"/>
      <c r="J536" s="141"/>
      <c r="K536" s="153"/>
      <c r="L536" s="22" t="s">
        <v>62</v>
      </c>
      <c r="M536" s="19">
        <v>1</v>
      </c>
      <c r="N536" s="19">
        <f>IFERROR(VLOOKUP(L536,Data!K:M,3,0),"0")</f>
        <v>500</v>
      </c>
      <c r="O536" s="19">
        <f t="shared" si="10"/>
        <v>500</v>
      </c>
      <c r="P536" s="133"/>
      <c r="Q536" s="141"/>
      <c r="R536" s="61"/>
    </row>
    <row r="537" spans="1:18" x14ac:dyDescent="0.2">
      <c r="A537" s="132">
        <f>IF(G537="","",COUNTA($G$3:G538))</f>
        <v>155</v>
      </c>
      <c r="B537" s="164">
        <v>45046</v>
      </c>
      <c r="C537" s="149" t="s">
        <v>188</v>
      </c>
      <c r="D537" s="149" t="s">
        <v>161</v>
      </c>
      <c r="E537" s="132">
        <v>51968</v>
      </c>
      <c r="F537" s="132">
        <v>558103</v>
      </c>
      <c r="G537" s="152" t="s">
        <v>664</v>
      </c>
      <c r="H537" s="152" t="s">
        <v>664</v>
      </c>
      <c r="I537" s="152" t="s">
        <v>665</v>
      </c>
      <c r="J537" s="140" t="s">
        <v>666</v>
      </c>
      <c r="K537" s="152" t="s">
        <v>667</v>
      </c>
      <c r="L537" s="22" t="s">
        <v>62</v>
      </c>
      <c r="M537" s="19">
        <v>1</v>
      </c>
      <c r="N537" s="19">
        <f>IFERROR(VLOOKUP(L537,Data!K:M,3,0),"0")</f>
        <v>500</v>
      </c>
      <c r="O537" s="19">
        <f t="shared" si="10"/>
        <v>500</v>
      </c>
      <c r="P537" s="132">
        <f>SUM(O537:O538)</f>
        <v>500</v>
      </c>
      <c r="Q537" s="140"/>
      <c r="R537" s="60" t="s">
        <v>2727</v>
      </c>
    </row>
    <row r="538" spans="1:18" x14ac:dyDescent="0.2">
      <c r="A538" s="133"/>
      <c r="B538" s="150"/>
      <c r="C538" s="151"/>
      <c r="D538" s="151"/>
      <c r="E538" s="133"/>
      <c r="F538" s="133"/>
      <c r="G538" s="153"/>
      <c r="H538" s="153"/>
      <c r="I538" s="153"/>
      <c r="J538" s="141"/>
      <c r="K538" s="153"/>
      <c r="L538" s="22"/>
      <c r="M538" s="19"/>
      <c r="N538" s="19" t="str">
        <f>IFERROR(VLOOKUP(L538,Data!K:M,3,0),"0")</f>
        <v>0</v>
      </c>
      <c r="O538" s="19">
        <f t="shared" si="10"/>
        <v>0</v>
      </c>
      <c r="P538" s="133"/>
      <c r="Q538" s="141"/>
      <c r="R538" s="61"/>
    </row>
    <row r="539" spans="1:18" x14ac:dyDescent="0.2">
      <c r="A539" s="132">
        <f>IF(G539="","",COUNTA($G$3:G540))</f>
        <v>156</v>
      </c>
      <c r="B539" s="164">
        <v>45046</v>
      </c>
      <c r="C539" s="149" t="s">
        <v>448</v>
      </c>
      <c r="D539" s="149" t="s">
        <v>336</v>
      </c>
      <c r="E539" s="132">
        <v>203414</v>
      </c>
      <c r="F539" s="132">
        <v>529979</v>
      </c>
      <c r="G539" s="152" t="s">
        <v>668</v>
      </c>
      <c r="H539" s="152" t="s">
        <v>668</v>
      </c>
      <c r="I539" s="152" t="s">
        <v>669</v>
      </c>
      <c r="J539" s="140" t="s">
        <v>670</v>
      </c>
      <c r="K539" s="152" t="s">
        <v>604</v>
      </c>
      <c r="L539" s="22" t="s">
        <v>62</v>
      </c>
      <c r="M539" s="19">
        <v>1</v>
      </c>
      <c r="N539" s="19">
        <f>IFERROR(VLOOKUP(L539,Data!K:M,3,0),"0")</f>
        <v>500</v>
      </c>
      <c r="O539" s="19">
        <f t="shared" si="10"/>
        <v>500</v>
      </c>
      <c r="P539" s="132">
        <f>SUM(O539:O540)</f>
        <v>500</v>
      </c>
      <c r="Q539" s="140"/>
      <c r="R539" s="60" t="s">
        <v>2788</v>
      </c>
    </row>
    <row r="540" spans="1:18" x14ac:dyDescent="0.2">
      <c r="A540" s="133"/>
      <c r="B540" s="150"/>
      <c r="C540" s="151"/>
      <c r="D540" s="151"/>
      <c r="E540" s="133"/>
      <c r="F540" s="133"/>
      <c r="G540" s="153"/>
      <c r="H540" s="153"/>
      <c r="I540" s="153"/>
      <c r="J540" s="141"/>
      <c r="K540" s="153"/>
      <c r="L540" s="22"/>
      <c r="M540" s="19"/>
      <c r="N540" s="19" t="str">
        <f>IFERROR(VLOOKUP(L540,Data!K:M,3,0),"0")</f>
        <v>0</v>
      </c>
      <c r="O540" s="19">
        <f t="shared" si="10"/>
        <v>0</v>
      </c>
      <c r="P540" s="133"/>
      <c r="Q540" s="141"/>
      <c r="R540" s="61"/>
    </row>
    <row r="541" spans="1:18" x14ac:dyDescent="0.2">
      <c r="A541" s="132">
        <f>IF(G541="","",COUNTA($G$3:G542))</f>
        <v>157</v>
      </c>
      <c r="B541" s="164">
        <v>45046</v>
      </c>
      <c r="C541" s="149" t="s">
        <v>188</v>
      </c>
      <c r="D541" s="149" t="s">
        <v>163</v>
      </c>
      <c r="E541" s="132">
        <v>204604</v>
      </c>
      <c r="F541" s="132">
        <v>506930</v>
      </c>
      <c r="G541" s="152" t="s">
        <v>671</v>
      </c>
      <c r="H541" s="152" t="s">
        <v>671</v>
      </c>
      <c r="I541" s="152" t="s">
        <v>672</v>
      </c>
      <c r="J541" s="140" t="s">
        <v>673</v>
      </c>
      <c r="K541" s="152" t="s">
        <v>667</v>
      </c>
      <c r="L541" s="22" t="s">
        <v>149</v>
      </c>
      <c r="M541" s="19">
        <v>1</v>
      </c>
      <c r="N541" s="19">
        <f>IFERROR(VLOOKUP(L541,Data!K:M,3,0),"0")</f>
        <v>350</v>
      </c>
      <c r="O541" s="19">
        <f t="shared" si="10"/>
        <v>350</v>
      </c>
      <c r="P541" s="132">
        <f>SUM(O541:O542)</f>
        <v>850</v>
      </c>
      <c r="Q541" s="140"/>
      <c r="R541" s="60"/>
    </row>
    <row r="542" spans="1:18" x14ac:dyDescent="0.2">
      <c r="A542" s="133"/>
      <c r="B542" s="150"/>
      <c r="C542" s="151"/>
      <c r="D542" s="151"/>
      <c r="E542" s="133"/>
      <c r="F542" s="133"/>
      <c r="G542" s="153"/>
      <c r="H542" s="153"/>
      <c r="I542" s="153"/>
      <c r="J542" s="141"/>
      <c r="K542" s="153"/>
      <c r="L542" s="22" t="s">
        <v>62</v>
      </c>
      <c r="M542" s="19">
        <v>1</v>
      </c>
      <c r="N542" s="19">
        <f>IFERROR(VLOOKUP(L542,Data!K:M,3,0),"0")</f>
        <v>500</v>
      </c>
      <c r="O542" s="19">
        <f t="shared" si="10"/>
        <v>500</v>
      </c>
      <c r="P542" s="29"/>
      <c r="Q542" s="141"/>
      <c r="R542" s="61"/>
    </row>
    <row r="543" spans="1:18" x14ac:dyDescent="0.2">
      <c r="A543" s="132">
        <f>IF(G543="","",COUNTA($G$3:G544))</f>
        <v>158</v>
      </c>
      <c r="B543" s="164">
        <v>45046</v>
      </c>
      <c r="C543" s="149" t="s">
        <v>160</v>
      </c>
      <c r="D543" s="149" t="s">
        <v>202</v>
      </c>
      <c r="E543" s="132">
        <v>3787</v>
      </c>
      <c r="F543" s="132">
        <v>271044</v>
      </c>
      <c r="G543" s="152" t="s">
        <v>675</v>
      </c>
      <c r="H543" s="152" t="s">
        <v>675</v>
      </c>
      <c r="I543" s="152" t="s">
        <v>676</v>
      </c>
      <c r="J543" s="140" t="s">
        <v>677</v>
      </c>
      <c r="K543" s="152" t="s">
        <v>169</v>
      </c>
      <c r="L543" s="22" t="s">
        <v>2701</v>
      </c>
      <c r="M543" s="19">
        <v>1</v>
      </c>
      <c r="N543" s="19">
        <f>IFERROR(VLOOKUP(L543,Data!K:M,3,0),"0")</f>
        <v>850</v>
      </c>
      <c r="O543" s="19">
        <f t="shared" si="10"/>
        <v>850</v>
      </c>
      <c r="P543" s="132">
        <f>SUM(O543:O544)</f>
        <v>1350</v>
      </c>
      <c r="Q543" s="140"/>
      <c r="R543" s="60"/>
    </row>
    <row r="544" spans="1:18" x14ac:dyDescent="0.2">
      <c r="A544" s="133"/>
      <c r="B544" s="150"/>
      <c r="C544" s="151"/>
      <c r="D544" s="151"/>
      <c r="E544" s="133"/>
      <c r="F544" s="133"/>
      <c r="G544" s="153"/>
      <c r="H544" s="153"/>
      <c r="I544" s="153"/>
      <c r="J544" s="141"/>
      <c r="K544" s="153"/>
      <c r="L544" s="22" t="s">
        <v>62</v>
      </c>
      <c r="M544" s="19">
        <v>1</v>
      </c>
      <c r="N544" s="19">
        <f>IFERROR(VLOOKUP(L544,Data!K:M,3,0),"0")</f>
        <v>500</v>
      </c>
      <c r="O544" s="19">
        <f t="shared" si="10"/>
        <v>500</v>
      </c>
      <c r="P544" s="133"/>
      <c r="Q544" s="141"/>
      <c r="R544" s="61"/>
    </row>
    <row r="545" spans="1:18" x14ac:dyDescent="0.2">
      <c r="A545" s="132">
        <f>IF(G545="","",COUNTA($G$3:G546))</f>
        <v>159</v>
      </c>
      <c r="B545" s="164">
        <v>45046</v>
      </c>
      <c r="C545" s="149" t="s">
        <v>448</v>
      </c>
      <c r="D545" s="149" t="s">
        <v>163</v>
      </c>
      <c r="E545" s="132">
        <v>44427</v>
      </c>
      <c r="F545" s="132">
        <v>435696</v>
      </c>
      <c r="G545" s="152" t="s">
        <v>678</v>
      </c>
      <c r="H545" s="152" t="s">
        <v>678</v>
      </c>
      <c r="I545" s="152" t="s">
        <v>679</v>
      </c>
      <c r="J545" s="140" t="s">
        <v>680</v>
      </c>
      <c r="K545" s="152" t="s">
        <v>179</v>
      </c>
      <c r="L545" s="22" t="s">
        <v>62</v>
      </c>
      <c r="M545" s="19">
        <v>1</v>
      </c>
      <c r="N545" s="19">
        <f>IFERROR(VLOOKUP(L545,Data!K:M,3,0),"0")</f>
        <v>500</v>
      </c>
      <c r="O545" s="19">
        <f t="shared" si="10"/>
        <v>500</v>
      </c>
      <c r="P545" s="132">
        <f>SUM(O545:O546)</f>
        <v>500</v>
      </c>
      <c r="Q545" s="140"/>
      <c r="R545" s="60" t="s">
        <v>2752</v>
      </c>
    </row>
    <row r="546" spans="1:18" x14ac:dyDescent="0.2">
      <c r="A546" s="133"/>
      <c r="B546" s="150"/>
      <c r="C546" s="151"/>
      <c r="D546" s="151"/>
      <c r="E546" s="133"/>
      <c r="F546" s="133"/>
      <c r="G546" s="153"/>
      <c r="H546" s="153"/>
      <c r="I546" s="153"/>
      <c r="J546" s="141"/>
      <c r="K546" s="153"/>
      <c r="L546" s="22"/>
      <c r="M546" s="19"/>
      <c r="N546" s="19" t="str">
        <f>IFERROR(VLOOKUP(L546,Data!K:M,3,0),"0")</f>
        <v>0</v>
      </c>
      <c r="O546" s="19">
        <f t="shared" si="10"/>
        <v>0</v>
      </c>
      <c r="P546" s="133"/>
      <c r="Q546" s="141"/>
      <c r="R546" s="61"/>
    </row>
    <row r="547" spans="1:18" x14ac:dyDescent="0.2">
      <c r="A547" s="132">
        <f>IF(G547="","",COUNTA($G$3:G548))</f>
        <v>160</v>
      </c>
      <c r="B547" s="164">
        <v>45046</v>
      </c>
      <c r="C547" s="149" t="s">
        <v>160</v>
      </c>
      <c r="D547" s="149" t="s">
        <v>163</v>
      </c>
      <c r="E547" s="132">
        <v>209958</v>
      </c>
      <c r="F547" s="132">
        <v>166396</v>
      </c>
      <c r="G547" s="152" t="s">
        <v>681</v>
      </c>
      <c r="H547" s="152" t="s">
        <v>681</v>
      </c>
      <c r="I547" s="152" t="s">
        <v>658</v>
      </c>
      <c r="J547" s="140" t="s">
        <v>682</v>
      </c>
      <c r="K547" s="152" t="s">
        <v>394</v>
      </c>
      <c r="L547" s="22" t="s">
        <v>62</v>
      </c>
      <c r="M547" s="19">
        <v>1</v>
      </c>
      <c r="N547" s="19">
        <f>IFERROR(VLOOKUP(L547,Data!K:M,3,0),"0")</f>
        <v>500</v>
      </c>
      <c r="O547" s="19">
        <f t="shared" si="10"/>
        <v>500</v>
      </c>
      <c r="P547" s="132">
        <f>SUM(O547:O548)</f>
        <v>500</v>
      </c>
      <c r="Q547" s="140"/>
      <c r="R547" s="60" t="s">
        <v>2727</v>
      </c>
    </row>
    <row r="548" spans="1:18" x14ac:dyDescent="0.2">
      <c r="A548" s="133"/>
      <c r="B548" s="150"/>
      <c r="C548" s="151"/>
      <c r="D548" s="151"/>
      <c r="E548" s="133"/>
      <c r="F548" s="133"/>
      <c r="G548" s="153"/>
      <c r="H548" s="153"/>
      <c r="I548" s="153"/>
      <c r="J548" s="141"/>
      <c r="K548" s="153"/>
      <c r="L548" s="22"/>
      <c r="M548" s="19"/>
      <c r="N548" s="19" t="str">
        <f>IFERROR(VLOOKUP(L548,Data!K:M,3,0),"0")</f>
        <v>0</v>
      </c>
      <c r="O548" s="19">
        <f t="shared" si="10"/>
        <v>0</v>
      </c>
      <c r="P548" s="133"/>
      <c r="Q548" s="141"/>
      <c r="R548" s="61"/>
    </row>
    <row r="549" spans="1:18" x14ac:dyDescent="0.2">
      <c r="A549" s="132">
        <f>IF(G549="","",COUNTA($G$3:G550))</f>
        <v>161</v>
      </c>
      <c r="B549" s="164">
        <v>45046</v>
      </c>
      <c r="C549" s="149" t="s">
        <v>54</v>
      </c>
      <c r="D549" s="149" t="s">
        <v>77</v>
      </c>
      <c r="E549" s="132">
        <v>18880</v>
      </c>
      <c r="F549" s="132">
        <v>595379</v>
      </c>
      <c r="G549" s="152" t="s">
        <v>683</v>
      </c>
      <c r="H549" s="152" t="s">
        <v>683</v>
      </c>
      <c r="I549" s="152" t="s">
        <v>684</v>
      </c>
      <c r="J549" s="140" t="s">
        <v>685</v>
      </c>
      <c r="K549" s="152" t="s">
        <v>271</v>
      </c>
      <c r="L549" s="22" t="s">
        <v>62</v>
      </c>
      <c r="M549" s="19">
        <v>1</v>
      </c>
      <c r="N549" s="19">
        <f>IFERROR(VLOOKUP(L549,Data!K:M,3,0),"0")</f>
        <v>500</v>
      </c>
      <c r="O549" s="19">
        <f t="shared" ref="O549:O622" si="12">PRODUCT(M549:N549)</f>
        <v>500</v>
      </c>
      <c r="P549" s="132">
        <f>SUM(O549:O550)</f>
        <v>500</v>
      </c>
      <c r="Q549" s="140"/>
      <c r="R549" s="60" t="s">
        <v>2791</v>
      </c>
    </row>
    <row r="550" spans="1:18" x14ac:dyDescent="0.2">
      <c r="A550" s="133"/>
      <c r="B550" s="150"/>
      <c r="C550" s="151"/>
      <c r="D550" s="151"/>
      <c r="E550" s="133"/>
      <c r="F550" s="133"/>
      <c r="G550" s="153"/>
      <c r="H550" s="153"/>
      <c r="I550" s="153"/>
      <c r="J550" s="141"/>
      <c r="K550" s="153"/>
      <c r="L550" s="22"/>
      <c r="M550" s="19"/>
      <c r="N550" s="19" t="str">
        <f>IFERROR(VLOOKUP(L550,Data!K:M,3,0),"0")</f>
        <v>0</v>
      </c>
      <c r="O550" s="19">
        <f t="shared" si="12"/>
        <v>0</v>
      </c>
      <c r="P550" s="133"/>
      <c r="Q550" s="141"/>
      <c r="R550" s="61"/>
    </row>
    <row r="551" spans="1:18" x14ac:dyDescent="0.2">
      <c r="A551" s="132">
        <f>IF(G551="","",COUNTA($G$3:G552))</f>
        <v>162</v>
      </c>
      <c r="B551" s="164">
        <v>45046</v>
      </c>
      <c r="C551" s="149" t="s">
        <v>448</v>
      </c>
      <c r="D551" s="149" t="s">
        <v>163</v>
      </c>
      <c r="E551" s="132">
        <v>43441</v>
      </c>
      <c r="F551" s="132">
        <v>271078</v>
      </c>
      <c r="G551" s="152" t="s">
        <v>686</v>
      </c>
      <c r="H551" s="152" t="s">
        <v>686</v>
      </c>
      <c r="I551" s="152" t="s">
        <v>687</v>
      </c>
      <c r="J551" s="140" t="s">
        <v>688</v>
      </c>
      <c r="K551" s="152" t="s">
        <v>169</v>
      </c>
      <c r="L551" s="22" t="s">
        <v>62</v>
      </c>
      <c r="M551" s="19">
        <v>1</v>
      </c>
      <c r="N551" s="19">
        <f>IFERROR(VLOOKUP(L551,Data!K:M,3,0),"0")</f>
        <v>500</v>
      </c>
      <c r="O551" s="19">
        <f t="shared" si="12"/>
        <v>500</v>
      </c>
      <c r="P551" s="132">
        <f>SUM(O551:O552)</f>
        <v>500</v>
      </c>
      <c r="Q551" s="140"/>
      <c r="R551" s="60" t="s">
        <v>2727</v>
      </c>
    </row>
    <row r="552" spans="1:18" x14ac:dyDescent="0.2">
      <c r="A552" s="133"/>
      <c r="B552" s="150"/>
      <c r="C552" s="151"/>
      <c r="D552" s="151"/>
      <c r="E552" s="133"/>
      <c r="F552" s="133"/>
      <c r="G552" s="153"/>
      <c r="H552" s="153"/>
      <c r="I552" s="153"/>
      <c r="J552" s="141"/>
      <c r="K552" s="153"/>
      <c r="L552" s="22"/>
      <c r="M552" s="19"/>
      <c r="N552" s="19" t="str">
        <f>IFERROR(VLOOKUP(L552,Data!K:M,3,0),"0")</f>
        <v>0</v>
      </c>
      <c r="O552" s="19">
        <f t="shared" si="12"/>
        <v>0</v>
      </c>
      <c r="P552" s="133"/>
      <c r="Q552" s="141"/>
      <c r="R552" s="61"/>
    </row>
    <row r="553" spans="1:18" x14ac:dyDescent="0.2">
      <c r="A553" s="132">
        <f>IF(G553="","",COUNTA($G$3:G554))</f>
        <v>163</v>
      </c>
      <c r="B553" s="164">
        <v>45046</v>
      </c>
      <c r="C553" s="149" t="s">
        <v>448</v>
      </c>
      <c r="D553" s="149" t="s">
        <v>163</v>
      </c>
      <c r="E553" s="132">
        <v>43378</v>
      </c>
      <c r="F553" s="132">
        <v>271078</v>
      </c>
      <c r="G553" s="152" t="s">
        <v>686</v>
      </c>
      <c r="H553" s="152" t="s">
        <v>686</v>
      </c>
      <c r="I553" s="152" t="s">
        <v>687</v>
      </c>
      <c r="J553" s="140" t="s">
        <v>688</v>
      </c>
      <c r="K553" s="152" t="s">
        <v>169</v>
      </c>
      <c r="L553" s="22" t="s">
        <v>62</v>
      </c>
      <c r="M553" s="19">
        <v>1</v>
      </c>
      <c r="N553" s="19">
        <f>IFERROR(VLOOKUP(L553,Data!K:M,3,0),"0")</f>
        <v>500</v>
      </c>
      <c r="O553" s="19">
        <f t="shared" si="12"/>
        <v>500</v>
      </c>
      <c r="P553" s="132">
        <f>SUM(O553:O554)</f>
        <v>500</v>
      </c>
      <c r="Q553" s="140"/>
      <c r="R553" s="60" t="s">
        <v>2727</v>
      </c>
    </row>
    <row r="554" spans="1:18" x14ac:dyDescent="0.2">
      <c r="A554" s="133"/>
      <c r="B554" s="150"/>
      <c r="C554" s="151"/>
      <c r="D554" s="151"/>
      <c r="E554" s="133"/>
      <c r="F554" s="133"/>
      <c r="G554" s="153"/>
      <c r="H554" s="153"/>
      <c r="I554" s="153"/>
      <c r="J554" s="141"/>
      <c r="K554" s="153"/>
      <c r="L554" s="22"/>
      <c r="M554" s="19"/>
      <c r="N554" s="19" t="str">
        <f>IFERROR(VLOOKUP(L554,Data!K:M,3,0),"0")</f>
        <v>0</v>
      </c>
      <c r="O554" s="19">
        <f t="shared" si="12"/>
        <v>0</v>
      </c>
      <c r="P554" s="133"/>
      <c r="Q554" s="141"/>
      <c r="R554" s="61" t="s">
        <v>2731</v>
      </c>
    </row>
    <row r="555" spans="1:18" x14ac:dyDescent="0.2">
      <c r="A555" s="132">
        <f>IF(G555="","",COUNTA($G$3:G556))</f>
        <v>164</v>
      </c>
      <c r="B555" s="164">
        <v>45046</v>
      </c>
      <c r="C555" s="149" t="s">
        <v>188</v>
      </c>
      <c r="D555" s="149" t="s">
        <v>161</v>
      </c>
      <c r="E555" s="132">
        <v>61140</v>
      </c>
      <c r="F555" s="132">
        <v>170374</v>
      </c>
      <c r="G555" s="152" t="s">
        <v>689</v>
      </c>
      <c r="H555" s="152" t="s">
        <v>689</v>
      </c>
      <c r="I555" s="152" t="s">
        <v>690</v>
      </c>
      <c r="J555" s="140" t="s">
        <v>691</v>
      </c>
      <c r="K555" s="152" t="s">
        <v>287</v>
      </c>
      <c r="L555" s="22" t="s">
        <v>62</v>
      </c>
      <c r="M555" s="19">
        <v>1</v>
      </c>
      <c r="N555" s="19">
        <f>IFERROR(VLOOKUP(L555,Data!K:M,3,0),"0")</f>
        <v>500</v>
      </c>
      <c r="O555" s="19">
        <f t="shared" si="12"/>
        <v>500</v>
      </c>
      <c r="P555" s="132">
        <f>SUM(O555:O556)</f>
        <v>500</v>
      </c>
      <c r="Q555" s="140"/>
      <c r="R555" s="60" t="s">
        <v>2727</v>
      </c>
    </row>
    <row r="556" spans="1:18" x14ac:dyDescent="0.2">
      <c r="A556" s="133"/>
      <c r="B556" s="150"/>
      <c r="C556" s="151"/>
      <c r="D556" s="151"/>
      <c r="E556" s="133"/>
      <c r="F556" s="133"/>
      <c r="G556" s="153"/>
      <c r="H556" s="153"/>
      <c r="I556" s="153"/>
      <c r="J556" s="141"/>
      <c r="K556" s="153"/>
      <c r="L556" s="22"/>
      <c r="M556" s="19"/>
      <c r="N556" s="19" t="str">
        <f>IFERROR(VLOOKUP(L556,Data!K:M,3,0),"0")</f>
        <v>0</v>
      </c>
      <c r="O556" s="19">
        <f t="shared" si="12"/>
        <v>0</v>
      </c>
      <c r="P556" s="133"/>
      <c r="Q556" s="141"/>
      <c r="R556" s="61"/>
    </row>
    <row r="557" spans="1:18" x14ac:dyDescent="0.2">
      <c r="A557" s="132">
        <f>IF(G557="","",COUNTA($G$3:G558))</f>
        <v>165</v>
      </c>
      <c r="B557" s="164">
        <v>45046</v>
      </c>
      <c r="C557" s="149" t="s">
        <v>448</v>
      </c>
      <c r="D557" s="149" t="s">
        <v>163</v>
      </c>
      <c r="E557" s="132">
        <v>201523</v>
      </c>
      <c r="F557" s="132">
        <v>510952</v>
      </c>
      <c r="G557" s="152" t="s">
        <v>692</v>
      </c>
      <c r="H557" s="152" t="s">
        <v>692</v>
      </c>
      <c r="I557" s="152" t="s">
        <v>693</v>
      </c>
      <c r="J557" s="140" t="s">
        <v>694</v>
      </c>
      <c r="K557" s="152" t="s">
        <v>650</v>
      </c>
      <c r="L557" s="22" t="s">
        <v>149</v>
      </c>
      <c r="M557" s="19">
        <v>1</v>
      </c>
      <c r="N557" s="19">
        <f>IFERROR(VLOOKUP(L557,Data!K:M,3,0),"0")</f>
        <v>350</v>
      </c>
      <c r="O557" s="19">
        <f t="shared" si="12"/>
        <v>350</v>
      </c>
      <c r="P557" s="132">
        <f>SUM(O557:O558)</f>
        <v>850</v>
      </c>
      <c r="Q557" s="140"/>
      <c r="R557" s="60"/>
    </row>
    <row r="558" spans="1:18" x14ac:dyDescent="0.2">
      <c r="A558" s="133"/>
      <c r="B558" s="150"/>
      <c r="C558" s="151"/>
      <c r="D558" s="151"/>
      <c r="E558" s="133"/>
      <c r="F558" s="133"/>
      <c r="G558" s="153"/>
      <c r="H558" s="153"/>
      <c r="I558" s="153"/>
      <c r="J558" s="141"/>
      <c r="K558" s="153"/>
      <c r="L558" s="22" t="s">
        <v>62</v>
      </c>
      <c r="M558" s="19">
        <v>1</v>
      </c>
      <c r="N558" s="19">
        <f>IFERROR(VLOOKUP(L558,Data!K:M,3,0),"0")</f>
        <v>500</v>
      </c>
      <c r="O558" s="19">
        <f t="shared" si="12"/>
        <v>500</v>
      </c>
      <c r="P558" s="133"/>
      <c r="Q558" s="141"/>
      <c r="R558" s="61"/>
    </row>
    <row r="559" spans="1:18" x14ac:dyDescent="0.2">
      <c r="A559" s="132">
        <f>IF(G559="","",COUNTA($G$3:G561))</f>
        <v>166</v>
      </c>
      <c r="B559" s="164">
        <v>45046</v>
      </c>
      <c r="C559" s="149" t="s">
        <v>448</v>
      </c>
      <c r="D559" s="149" t="s">
        <v>163</v>
      </c>
      <c r="E559" s="132">
        <v>42667</v>
      </c>
      <c r="F559" s="132">
        <v>352439</v>
      </c>
      <c r="G559" s="152" t="s">
        <v>695</v>
      </c>
      <c r="H559" s="152" t="s">
        <v>695</v>
      </c>
      <c r="I559" s="152" t="s">
        <v>696</v>
      </c>
      <c r="J559" s="140" t="s">
        <v>697</v>
      </c>
      <c r="K559" s="152" t="s">
        <v>650</v>
      </c>
      <c r="L559" s="22" t="s">
        <v>62</v>
      </c>
      <c r="M559" s="19">
        <v>1</v>
      </c>
      <c r="N559" s="19">
        <f>IFERROR(VLOOKUP(L559,Data!K:M,3,0),"0")</f>
        <v>500</v>
      </c>
      <c r="O559" s="19">
        <f t="shared" si="12"/>
        <v>500</v>
      </c>
      <c r="P559" s="132">
        <f>SUM(O559:O561)</f>
        <v>500</v>
      </c>
      <c r="Q559" s="140"/>
      <c r="R559" s="60" t="s">
        <v>2738</v>
      </c>
    </row>
    <row r="560" spans="1:18" x14ac:dyDescent="0.2">
      <c r="A560" s="133"/>
      <c r="B560" s="150"/>
      <c r="C560" s="151"/>
      <c r="D560" s="151"/>
      <c r="E560" s="133"/>
      <c r="F560" s="133"/>
      <c r="G560" s="153"/>
      <c r="H560" s="153"/>
      <c r="I560" s="153"/>
      <c r="J560" s="141"/>
      <c r="K560" s="153"/>
      <c r="L560" s="22"/>
      <c r="M560" s="19"/>
      <c r="N560" s="19"/>
      <c r="O560" s="19"/>
      <c r="P560" s="133"/>
      <c r="Q560" s="141"/>
      <c r="R560" s="61"/>
    </row>
    <row r="561" spans="1:18" x14ac:dyDescent="0.2">
      <c r="A561" s="133"/>
      <c r="B561" s="150"/>
      <c r="C561" s="151"/>
      <c r="D561" s="151"/>
      <c r="E561" s="133"/>
      <c r="F561" s="133"/>
      <c r="G561" s="153"/>
      <c r="H561" s="153"/>
      <c r="I561" s="153"/>
      <c r="J561" s="141"/>
      <c r="K561" s="153"/>
      <c r="L561" s="22"/>
      <c r="M561" s="19"/>
      <c r="N561" s="19" t="str">
        <f>IFERROR(VLOOKUP(L561,Data!K:M,3,0),"0")</f>
        <v>0</v>
      </c>
      <c r="O561" s="19">
        <f t="shared" si="12"/>
        <v>0</v>
      </c>
      <c r="P561" s="133"/>
      <c r="Q561" s="141"/>
      <c r="R561" s="61"/>
    </row>
    <row r="562" spans="1:18" x14ac:dyDescent="0.2">
      <c r="A562" s="132">
        <f>IF(G562="","",COUNTA($G$3:G563))</f>
        <v>167</v>
      </c>
      <c r="B562" s="164">
        <v>45046</v>
      </c>
      <c r="C562" s="149" t="s">
        <v>188</v>
      </c>
      <c r="D562" s="149" t="s">
        <v>163</v>
      </c>
      <c r="E562" s="132">
        <v>208743</v>
      </c>
      <c r="F562" s="132">
        <v>472683</v>
      </c>
      <c r="G562" s="152" t="s">
        <v>699</v>
      </c>
      <c r="H562" s="152" t="s">
        <v>699</v>
      </c>
      <c r="I562" s="152" t="s">
        <v>700</v>
      </c>
      <c r="J562" s="140" t="s">
        <v>701</v>
      </c>
      <c r="K562" s="152" t="s">
        <v>251</v>
      </c>
      <c r="L562" s="22" t="s">
        <v>149</v>
      </c>
      <c r="M562" s="19">
        <v>1</v>
      </c>
      <c r="N562" s="19">
        <f>IFERROR(VLOOKUP(L562,Data!K:M,3,0),"0")</f>
        <v>350</v>
      </c>
      <c r="O562" s="19">
        <f t="shared" si="12"/>
        <v>350</v>
      </c>
      <c r="P562" s="132">
        <f>SUM(O562:O563)</f>
        <v>850</v>
      </c>
      <c r="Q562" s="140"/>
      <c r="R562" s="60"/>
    </row>
    <row r="563" spans="1:18" x14ac:dyDescent="0.2">
      <c r="A563" s="133"/>
      <c r="B563" s="150"/>
      <c r="C563" s="151"/>
      <c r="D563" s="151"/>
      <c r="E563" s="133"/>
      <c r="F563" s="133"/>
      <c r="G563" s="153"/>
      <c r="H563" s="153"/>
      <c r="I563" s="153"/>
      <c r="J563" s="141"/>
      <c r="K563" s="153"/>
      <c r="L563" s="22" t="s">
        <v>62</v>
      </c>
      <c r="M563" s="19">
        <v>1</v>
      </c>
      <c r="N563" s="19">
        <f>IFERROR(VLOOKUP(L563,Data!K:M,3,0),"0")</f>
        <v>500</v>
      </c>
      <c r="O563" s="19">
        <f t="shared" si="12"/>
        <v>500</v>
      </c>
      <c r="P563" s="133"/>
      <c r="Q563" s="141"/>
      <c r="R563" s="61"/>
    </row>
    <row r="564" spans="1:18" x14ac:dyDescent="0.2">
      <c r="A564" s="132">
        <f>IF(G564="","",COUNTA($G$3:G565))</f>
        <v>168</v>
      </c>
      <c r="B564" s="164">
        <v>45046</v>
      </c>
      <c r="C564" s="149" t="s">
        <v>160</v>
      </c>
      <c r="D564" s="149" t="s">
        <v>163</v>
      </c>
      <c r="E564" s="132">
        <v>57429</v>
      </c>
      <c r="F564" s="132">
        <v>317625</v>
      </c>
      <c r="G564" s="152" t="s">
        <v>702</v>
      </c>
      <c r="H564" s="152" t="s">
        <v>702</v>
      </c>
      <c r="I564" s="152" t="s">
        <v>703</v>
      </c>
      <c r="J564" s="140" t="s">
        <v>704</v>
      </c>
      <c r="K564" s="152" t="s">
        <v>214</v>
      </c>
      <c r="L564" s="22" t="s">
        <v>99</v>
      </c>
      <c r="M564" s="19">
        <v>1</v>
      </c>
      <c r="N564" s="19">
        <f>IFERROR(VLOOKUP(L564,Data!K:M,3,0),"0")</f>
        <v>900</v>
      </c>
      <c r="O564" s="19">
        <f t="shared" si="12"/>
        <v>900</v>
      </c>
      <c r="P564" s="132">
        <f>SUM(O564:O565)</f>
        <v>1400</v>
      </c>
      <c r="Q564" s="140"/>
      <c r="R564" s="60" t="s">
        <v>2725</v>
      </c>
    </row>
    <row r="565" spans="1:18" x14ac:dyDescent="0.2">
      <c r="A565" s="133"/>
      <c r="B565" s="150"/>
      <c r="C565" s="151"/>
      <c r="D565" s="151"/>
      <c r="E565" s="133"/>
      <c r="F565" s="133"/>
      <c r="G565" s="153"/>
      <c r="H565" s="153"/>
      <c r="I565" s="153"/>
      <c r="J565" s="141"/>
      <c r="K565" s="153"/>
      <c r="L565" s="22" t="s">
        <v>62</v>
      </c>
      <c r="M565" s="19">
        <v>1</v>
      </c>
      <c r="N565" s="19">
        <f>IFERROR(VLOOKUP(L565,Data!K:M,3,0),"0")</f>
        <v>500</v>
      </c>
      <c r="O565" s="19">
        <f t="shared" si="12"/>
        <v>500</v>
      </c>
      <c r="P565" s="133"/>
      <c r="Q565" s="141"/>
      <c r="R565" s="61"/>
    </row>
    <row r="566" spans="1:18" x14ac:dyDescent="0.2">
      <c r="A566" s="132">
        <f>IF(G566="","",COUNTA($G$3:G567))</f>
        <v>169</v>
      </c>
      <c r="B566" s="164">
        <v>45046</v>
      </c>
      <c r="C566" s="149" t="s">
        <v>54</v>
      </c>
      <c r="D566" s="149" t="s">
        <v>77</v>
      </c>
      <c r="E566" s="132">
        <v>212286</v>
      </c>
      <c r="F566" s="132">
        <v>586141</v>
      </c>
      <c r="G566" s="152" t="s">
        <v>705</v>
      </c>
      <c r="H566" s="152" t="s">
        <v>705</v>
      </c>
      <c r="I566" s="152" t="s">
        <v>706</v>
      </c>
      <c r="J566" s="152">
        <v>1728923803</v>
      </c>
      <c r="K566" s="152" t="s">
        <v>214</v>
      </c>
      <c r="L566" s="22" t="s">
        <v>62</v>
      </c>
      <c r="M566" s="19">
        <v>1</v>
      </c>
      <c r="N566" s="19">
        <f>IFERROR(VLOOKUP(L566,Data!K:M,3,0),"0")</f>
        <v>500</v>
      </c>
      <c r="O566" s="19">
        <f t="shared" si="12"/>
        <v>500</v>
      </c>
      <c r="P566" s="132">
        <f>SUM(O566:O567)</f>
        <v>500</v>
      </c>
      <c r="Q566" s="140"/>
      <c r="R566" s="60" t="s">
        <v>2792</v>
      </c>
    </row>
    <row r="567" spans="1:18" x14ac:dyDescent="0.2">
      <c r="A567" s="133"/>
      <c r="B567" s="150"/>
      <c r="C567" s="151"/>
      <c r="D567" s="151"/>
      <c r="E567" s="133"/>
      <c r="F567" s="133"/>
      <c r="G567" s="153"/>
      <c r="H567" s="153"/>
      <c r="I567" s="153"/>
      <c r="J567" s="153"/>
      <c r="K567" s="153"/>
      <c r="L567" s="22"/>
      <c r="M567" s="19"/>
      <c r="N567" s="19" t="str">
        <f>IFERROR(VLOOKUP(L567,Data!K:M,3,0),"0")</f>
        <v>0</v>
      </c>
      <c r="O567" s="19">
        <f t="shared" si="12"/>
        <v>0</v>
      </c>
      <c r="P567" s="133"/>
      <c r="Q567" s="141"/>
      <c r="R567" s="61"/>
    </row>
    <row r="568" spans="1:18" x14ac:dyDescent="0.2">
      <c r="A568" s="132">
        <f>IF(G568="","",COUNTA($G$3:G570))</f>
        <v>170</v>
      </c>
      <c r="B568" s="164">
        <v>45046</v>
      </c>
      <c r="C568" s="149" t="s">
        <v>448</v>
      </c>
      <c r="D568" s="149" t="s">
        <v>336</v>
      </c>
      <c r="E568" s="132">
        <v>42543</v>
      </c>
      <c r="F568" s="132">
        <v>170375</v>
      </c>
      <c r="G568" s="152" t="s">
        <v>707</v>
      </c>
      <c r="H568" s="152" t="s">
        <v>707</v>
      </c>
      <c r="I568" s="152" t="s">
        <v>690</v>
      </c>
      <c r="J568" s="140" t="s">
        <v>708</v>
      </c>
      <c r="K568" s="152" t="s">
        <v>287</v>
      </c>
      <c r="L568" s="22" t="s">
        <v>62</v>
      </c>
      <c r="M568" s="19">
        <v>1</v>
      </c>
      <c r="N568" s="19">
        <f>IFERROR(VLOOKUP(L568,Data!K:M,3,0),"0")</f>
        <v>500</v>
      </c>
      <c r="O568" s="19">
        <f t="shared" si="12"/>
        <v>500</v>
      </c>
      <c r="P568" s="132">
        <f>SUM(O568:O570)</f>
        <v>500</v>
      </c>
      <c r="Q568" s="140"/>
      <c r="R568" s="60" t="s">
        <v>2793</v>
      </c>
    </row>
    <row r="569" spans="1:18" x14ac:dyDescent="0.2">
      <c r="A569" s="133"/>
      <c r="B569" s="150"/>
      <c r="C569" s="151"/>
      <c r="D569" s="151"/>
      <c r="E569" s="133"/>
      <c r="F569" s="133"/>
      <c r="G569" s="153"/>
      <c r="H569" s="153"/>
      <c r="I569" s="153"/>
      <c r="J569" s="141"/>
      <c r="K569" s="153"/>
      <c r="L569" s="22"/>
      <c r="M569" s="19"/>
      <c r="N569" s="19"/>
      <c r="O569" s="19"/>
      <c r="P569" s="133"/>
      <c r="Q569" s="141"/>
      <c r="R569" s="61"/>
    </row>
    <row r="570" spans="1:18" x14ac:dyDescent="0.2">
      <c r="A570" s="133"/>
      <c r="B570" s="150"/>
      <c r="C570" s="151"/>
      <c r="D570" s="151"/>
      <c r="E570" s="133"/>
      <c r="F570" s="133"/>
      <c r="G570" s="153"/>
      <c r="H570" s="153"/>
      <c r="I570" s="153"/>
      <c r="J570" s="141"/>
      <c r="K570" s="153"/>
      <c r="L570" s="22"/>
      <c r="M570" s="19"/>
      <c r="N570" s="19" t="str">
        <f>IFERROR(VLOOKUP(L570,Data!K:M,3,0),"0")</f>
        <v>0</v>
      </c>
      <c r="O570" s="19">
        <f t="shared" si="12"/>
        <v>0</v>
      </c>
      <c r="P570" s="133"/>
      <c r="Q570" s="141"/>
      <c r="R570" s="61"/>
    </row>
    <row r="571" spans="1:18" x14ac:dyDescent="0.2">
      <c r="A571" s="132">
        <f>IF(G571="","",COUNTA($G$3:G572))</f>
        <v>171</v>
      </c>
      <c r="B571" s="164">
        <v>45046</v>
      </c>
      <c r="C571" s="149" t="s">
        <v>188</v>
      </c>
      <c r="D571" s="149" t="s">
        <v>163</v>
      </c>
      <c r="E571" s="132">
        <v>59653</v>
      </c>
      <c r="F571" s="132">
        <v>424683</v>
      </c>
      <c r="G571" s="152" t="s">
        <v>710</v>
      </c>
      <c r="H571" s="152" t="s">
        <v>710</v>
      </c>
      <c r="I571" s="152" t="s">
        <v>711</v>
      </c>
      <c r="J571" s="140" t="s">
        <v>712</v>
      </c>
      <c r="K571" s="152" t="s">
        <v>210</v>
      </c>
      <c r="L571" s="22" t="s">
        <v>2915</v>
      </c>
      <c r="M571" s="19">
        <v>1</v>
      </c>
      <c r="N571" s="19">
        <f>IFERROR(VLOOKUP(L571,Data!K:M,3,0),"0")</f>
        <v>1000</v>
      </c>
      <c r="O571" s="19">
        <f t="shared" si="12"/>
        <v>1000</v>
      </c>
      <c r="P571" s="132">
        <f>SUM(O571:O574)</f>
        <v>2250</v>
      </c>
      <c r="Q571" s="140" t="s">
        <v>2718</v>
      </c>
      <c r="R571" s="61" t="s">
        <v>2740</v>
      </c>
    </row>
    <row r="572" spans="1:18" x14ac:dyDescent="0.2">
      <c r="A572" s="133"/>
      <c r="B572" s="150"/>
      <c r="C572" s="151"/>
      <c r="D572" s="151"/>
      <c r="E572" s="133"/>
      <c r="F572" s="133"/>
      <c r="G572" s="153"/>
      <c r="H572" s="153"/>
      <c r="I572" s="153"/>
      <c r="J572" s="141"/>
      <c r="K572" s="153"/>
      <c r="L572" s="22" t="s">
        <v>138</v>
      </c>
      <c r="M572" s="19">
        <v>1</v>
      </c>
      <c r="N572" s="19">
        <f>IFERROR(VLOOKUP(L572,Data!K:M,3,0),"0")</f>
        <v>70</v>
      </c>
      <c r="O572" s="19">
        <f t="shared" si="12"/>
        <v>70</v>
      </c>
      <c r="P572" s="133"/>
      <c r="Q572" s="141"/>
      <c r="R572" s="61"/>
    </row>
    <row r="573" spans="1:18" x14ac:dyDescent="0.2">
      <c r="A573" s="133"/>
      <c r="B573" s="150"/>
      <c r="C573" s="151"/>
      <c r="D573" s="151"/>
      <c r="E573" s="133"/>
      <c r="F573" s="133"/>
      <c r="G573" s="153"/>
      <c r="H573" s="153"/>
      <c r="I573" s="153"/>
      <c r="J573" s="141"/>
      <c r="K573" s="153"/>
      <c r="L573" s="22" t="s">
        <v>145</v>
      </c>
      <c r="M573" s="19">
        <v>1</v>
      </c>
      <c r="N573" s="19">
        <v>680</v>
      </c>
      <c r="O573" s="19">
        <f t="shared" si="12"/>
        <v>680</v>
      </c>
      <c r="P573" s="133"/>
      <c r="Q573" s="141"/>
      <c r="R573" s="61"/>
    </row>
    <row r="574" spans="1:18" x14ac:dyDescent="0.2">
      <c r="A574" s="133"/>
      <c r="B574" s="150"/>
      <c r="C574" s="151"/>
      <c r="D574" s="151"/>
      <c r="E574" s="133"/>
      <c r="F574" s="133"/>
      <c r="G574" s="153"/>
      <c r="H574" s="153"/>
      <c r="I574" s="153"/>
      <c r="J574" s="141"/>
      <c r="K574" s="153"/>
      <c r="L574" s="22" t="s">
        <v>62</v>
      </c>
      <c r="M574" s="19">
        <v>1</v>
      </c>
      <c r="N574" s="19">
        <f>IFERROR(VLOOKUP(L574,Data!K:M,3,0),"0")</f>
        <v>500</v>
      </c>
      <c r="O574" s="19">
        <f t="shared" si="12"/>
        <v>500</v>
      </c>
      <c r="P574" s="133"/>
      <c r="Q574" s="141"/>
      <c r="R574" s="61"/>
    </row>
    <row r="575" spans="1:18" x14ac:dyDescent="0.2">
      <c r="A575" s="132">
        <f>IF(G575="","",COUNTA($G$3:G576))</f>
        <v>172</v>
      </c>
      <c r="B575" s="164">
        <v>45046</v>
      </c>
      <c r="C575" s="149" t="s">
        <v>53</v>
      </c>
      <c r="D575" s="149" t="s">
        <v>61</v>
      </c>
      <c r="E575" s="132">
        <v>45749</v>
      </c>
      <c r="F575" s="132">
        <v>106303</v>
      </c>
      <c r="G575" s="152" t="s">
        <v>713</v>
      </c>
      <c r="H575" s="152" t="s">
        <v>713</v>
      </c>
      <c r="I575" s="152" t="s">
        <v>714</v>
      </c>
      <c r="J575" s="140" t="s">
        <v>715</v>
      </c>
      <c r="K575" s="152" t="s">
        <v>192</v>
      </c>
      <c r="L575" s="22" t="s">
        <v>62</v>
      </c>
      <c r="M575" s="19">
        <v>1</v>
      </c>
      <c r="N575" s="19">
        <f>IFERROR(VLOOKUP(L575,Data!K:M,3,0),"0")</f>
        <v>500</v>
      </c>
      <c r="O575" s="19">
        <f t="shared" si="12"/>
        <v>500</v>
      </c>
      <c r="P575" s="132">
        <f>SUM(O575:O577)</f>
        <v>500</v>
      </c>
      <c r="Q575" s="140"/>
      <c r="R575" s="60" t="s">
        <v>2748</v>
      </c>
    </row>
    <row r="576" spans="1:18" x14ac:dyDescent="0.2">
      <c r="A576" s="133"/>
      <c r="B576" s="150"/>
      <c r="C576" s="151"/>
      <c r="D576" s="151"/>
      <c r="E576" s="133"/>
      <c r="F576" s="133"/>
      <c r="G576" s="153"/>
      <c r="H576" s="153"/>
      <c r="I576" s="153"/>
      <c r="J576" s="141"/>
      <c r="K576" s="153"/>
      <c r="L576" s="22"/>
      <c r="M576" s="19"/>
      <c r="N576" s="19" t="str">
        <f>IFERROR(VLOOKUP(L576,Data!K:M,3,0),"0")</f>
        <v>0</v>
      </c>
      <c r="O576" s="19">
        <f t="shared" si="12"/>
        <v>0</v>
      </c>
      <c r="P576" s="133"/>
      <c r="Q576" s="141"/>
      <c r="R576" s="61"/>
    </row>
    <row r="577" spans="1:18" x14ac:dyDescent="0.2">
      <c r="A577" s="133"/>
      <c r="B577" s="150"/>
      <c r="C577" s="151"/>
      <c r="D577" s="151"/>
      <c r="E577" s="133"/>
      <c r="F577" s="133"/>
      <c r="G577" s="153"/>
      <c r="H577" s="153"/>
      <c r="I577" s="153"/>
      <c r="J577" s="141"/>
      <c r="K577" s="153"/>
      <c r="L577" s="22"/>
      <c r="M577" s="19"/>
      <c r="N577" s="19" t="str">
        <f>IFERROR(VLOOKUP(L577,Data!K:M,3,0),"0")</f>
        <v>0</v>
      </c>
      <c r="O577" s="19">
        <f t="shared" si="12"/>
        <v>0</v>
      </c>
      <c r="P577" s="133"/>
      <c r="Q577" s="141"/>
      <c r="R577" s="61"/>
    </row>
    <row r="578" spans="1:18" x14ac:dyDescent="0.2">
      <c r="A578" s="132">
        <f>IF(G578="","",COUNTA($G$3:G579))</f>
        <v>173</v>
      </c>
      <c r="B578" s="164">
        <v>45046</v>
      </c>
      <c r="C578" s="149" t="s">
        <v>188</v>
      </c>
      <c r="D578" s="149" t="s">
        <v>163</v>
      </c>
      <c r="E578" s="132">
        <v>50860</v>
      </c>
      <c r="F578" s="132">
        <v>195754</v>
      </c>
      <c r="G578" s="152" t="s">
        <v>358</v>
      </c>
      <c r="H578" s="152" t="s">
        <v>358</v>
      </c>
      <c r="I578" s="152" t="s">
        <v>716</v>
      </c>
      <c r="J578" s="140" t="s">
        <v>717</v>
      </c>
      <c r="K578" s="152" t="s">
        <v>237</v>
      </c>
      <c r="L578" s="22" t="s">
        <v>149</v>
      </c>
      <c r="M578" s="19">
        <v>1</v>
      </c>
      <c r="N578" s="19">
        <f>IFERROR(VLOOKUP(L578,Data!K:M,3,0),"0")</f>
        <v>350</v>
      </c>
      <c r="O578" s="19">
        <f t="shared" si="12"/>
        <v>350</v>
      </c>
      <c r="P578" s="132">
        <f>SUM(O578:O579)</f>
        <v>850</v>
      </c>
      <c r="Q578" s="140"/>
      <c r="R578" s="60" t="s">
        <v>2727</v>
      </c>
    </row>
    <row r="579" spans="1:18" x14ac:dyDescent="0.2">
      <c r="A579" s="133"/>
      <c r="B579" s="150"/>
      <c r="C579" s="151"/>
      <c r="D579" s="151"/>
      <c r="E579" s="133"/>
      <c r="F579" s="133"/>
      <c r="G579" s="153"/>
      <c r="H579" s="153"/>
      <c r="I579" s="153"/>
      <c r="J579" s="141"/>
      <c r="K579" s="153"/>
      <c r="L579" s="22" t="s">
        <v>62</v>
      </c>
      <c r="M579" s="19">
        <v>1</v>
      </c>
      <c r="N579" s="19">
        <f>IFERROR(VLOOKUP(L579,Data!K:M,3,0),"0")</f>
        <v>500</v>
      </c>
      <c r="O579" s="19">
        <f t="shared" si="12"/>
        <v>500</v>
      </c>
      <c r="P579" s="133"/>
      <c r="Q579" s="141"/>
      <c r="R579" s="61"/>
    </row>
    <row r="580" spans="1:18" x14ac:dyDescent="0.2">
      <c r="A580" s="132">
        <f>IF(G580="","",COUNTA($G$3:G581))</f>
        <v>174</v>
      </c>
      <c r="B580" s="164">
        <v>45046</v>
      </c>
      <c r="C580" s="149" t="s">
        <v>160</v>
      </c>
      <c r="D580" s="149" t="s">
        <v>163</v>
      </c>
      <c r="E580" s="132">
        <v>13331</v>
      </c>
      <c r="F580" s="132">
        <v>457576</v>
      </c>
      <c r="G580" s="152" t="s">
        <v>718</v>
      </c>
      <c r="H580" s="152" t="s">
        <v>718</v>
      </c>
      <c r="I580" s="152" t="s">
        <v>719</v>
      </c>
      <c r="J580" s="140" t="s">
        <v>720</v>
      </c>
      <c r="K580" s="152" t="s">
        <v>275</v>
      </c>
      <c r="L580" s="22" t="s">
        <v>2698</v>
      </c>
      <c r="M580" s="19">
        <v>1</v>
      </c>
      <c r="N580" s="19">
        <f>IFERROR(VLOOKUP(L580,Data!K:M,3,0),"0")</f>
        <v>400</v>
      </c>
      <c r="O580" s="19">
        <f t="shared" si="12"/>
        <v>400</v>
      </c>
      <c r="P580" s="132">
        <f>SUM(O580:O581)</f>
        <v>900</v>
      </c>
      <c r="Q580" s="140"/>
      <c r="R580" s="60"/>
    </row>
    <row r="581" spans="1:18" x14ac:dyDescent="0.2">
      <c r="A581" s="133"/>
      <c r="B581" s="150"/>
      <c r="C581" s="151"/>
      <c r="D581" s="151"/>
      <c r="E581" s="133"/>
      <c r="F581" s="133"/>
      <c r="G581" s="153"/>
      <c r="H581" s="153"/>
      <c r="I581" s="153"/>
      <c r="J581" s="141"/>
      <c r="K581" s="153"/>
      <c r="L581" s="22" t="s">
        <v>62</v>
      </c>
      <c r="M581" s="19">
        <v>1</v>
      </c>
      <c r="N581" s="19">
        <f>IFERROR(VLOOKUP(L581,Data!K:M,3,0),"0")</f>
        <v>500</v>
      </c>
      <c r="O581" s="19">
        <f t="shared" si="12"/>
        <v>500</v>
      </c>
      <c r="P581" s="133"/>
      <c r="Q581" s="141"/>
      <c r="R581" s="61"/>
    </row>
    <row r="582" spans="1:18" x14ac:dyDescent="0.2">
      <c r="A582" s="132">
        <f>IF(G582="","",COUNTA($G$3:G583))</f>
        <v>175</v>
      </c>
      <c r="B582" s="164">
        <v>45046</v>
      </c>
      <c r="C582" s="149" t="s">
        <v>188</v>
      </c>
      <c r="D582" s="149" t="s">
        <v>163</v>
      </c>
      <c r="E582" s="132">
        <v>207290</v>
      </c>
      <c r="F582" s="132">
        <v>185682</v>
      </c>
      <c r="G582" s="152" t="s">
        <v>721</v>
      </c>
      <c r="H582" s="152" t="s">
        <v>721</v>
      </c>
      <c r="I582" s="152" t="s">
        <v>722</v>
      </c>
      <c r="J582" s="140" t="s">
        <v>723</v>
      </c>
      <c r="K582" s="152" t="s">
        <v>527</v>
      </c>
      <c r="L582" s="22" t="s">
        <v>149</v>
      </c>
      <c r="M582" s="19">
        <v>1</v>
      </c>
      <c r="N582" s="19">
        <f>IFERROR(VLOOKUP(L582,Data!K:M,3,0),"0")</f>
        <v>350</v>
      </c>
      <c r="O582" s="19">
        <f t="shared" si="12"/>
        <v>350</v>
      </c>
      <c r="P582" s="132">
        <f>SUM(O582:O583)</f>
        <v>850</v>
      </c>
      <c r="Q582" s="140"/>
      <c r="R582" s="60"/>
    </row>
    <row r="583" spans="1:18" x14ac:dyDescent="0.2">
      <c r="A583" s="133"/>
      <c r="B583" s="150"/>
      <c r="C583" s="151"/>
      <c r="D583" s="151"/>
      <c r="E583" s="133"/>
      <c r="F583" s="133"/>
      <c r="G583" s="153"/>
      <c r="H583" s="153"/>
      <c r="I583" s="153"/>
      <c r="J583" s="141"/>
      <c r="K583" s="153"/>
      <c r="L583" s="22" t="s">
        <v>62</v>
      </c>
      <c r="M583" s="19">
        <v>1</v>
      </c>
      <c r="N583" s="19">
        <f>IFERROR(VLOOKUP(L583,Data!K:M,3,0),"0")</f>
        <v>500</v>
      </c>
      <c r="O583" s="19">
        <f t="shared" si="12"/>
        <v>500</v>
      </c>
      <c r="P583" s="133"/>
      <c r="Q583" s="141"/>
      <c r="R583" s="61"/>
    </row>
    <row r="584" spans="1:18" x14ac:dyDescent="0.2">
      <c r="A584" s="132">
        <f>IF(G584="","",COUNTA($G$3:G585))</f>
        <v>176</v>
      </c>
      <c r="B584" s="164">
        <v>45046</v>
      </c>
      <c r="C584" s="149" t="s">
        <v>448</v>
      </c>
      <c r="D584" s="149" t="s">
        <v>163</v>
      </c>
      <c r="E584" s="132">
        <v>41729</v>
      </c>
      <c r="F584" s="132">
        <v>276660</v>
      </c>
      <c r="G584" s="152" t="s">
        <v>724</v>
      </c>
      <c r="H584" s="152" t="s">
        <v>724</v>
      </c>
      <c r="I584" s="152" t="s">
        <v>725</v>
      </c>
      <c r="J584" s="140" t="s">
        <v>726</v>
      </c>
      <c r="K584" s="152" t="s">
        <v>162</v>
      </c>
      <c r="L584" s="22" t="s">
        <v>149</v>
      </c>
      <c r="M584" s="19">
        <v>1</v>
      </c>
      <c r="N584" s="19">
        <f>IFERROR(VLOOKUP(L584,Data!K:M,3,0),"0")</f>
        <v>350</v>
      </c>
      <c r="O584" s="19">
        <f t="shared" si="12"/>
        <v>350</v>
      </c>
      <c r="P584" s="132">
        <f>SUM(O584:O585)</f>
        <v>850</v>
      </c>
      <c r="Q584" s="140"/>
      <c r="R584" s="60"/>
    </row>
    <row r="585" spans="1:18" x14ac:dyDescent="0.2">
      <c r="A585" s="133"/>
      <c r="B585" s="150"/>
      <c r="C585" s="151"/>
      <c r="D585" s="151"/>
      <c r="E585" s="133"/>
      <c r="F585" s="133"/>
      <c r="G585" s="153"/>
      <c r="H585" s="153"/>
      <c r="I585" s="153"/>
      <c r="J585" s="141"/>
      <c r="K585" s="153"/>
      <c r="L585" s="22" t="s">
        <v>62</v>
      </c>
      <c r="M585" s="19">
        <v>1</v>
      </c>
      <c r="N585" s="19">
        <f>IFERROR(VLOOKUP(L585,Data!K:M,3,0),"0")</f>
        <v>500</v>
      </c>
      <c r="O585" s="19">
        <f t="shared" si="12"/>
        <v>500</v>
      </c>
      <c r="P585" s="133"/>
      <c r="Q585" s="141"/>
      <c r="R585" s="61"/>
    </row>
    <row r="586" spans="1:18" x14ac:dyDescent="0.2">
      <c r="A586" s="132">
        <f>IF(G586="","",COUNTA($G$3:G587))</f>
        <v>177</v>
      </c>
      <c r="B586" s="164">
        <v>45046</v>
      </c>
      <c r="C586" s="149" t="s">
        <v>188</v>
      </c>
      <c r="D586" s="149" t="s">
        <v>161</v>
      </c>
      <c r="E586" s="132">
        <v>45755</v>
      </c>
      <c r="F586" s="132">
        <v>373395</v>
      </c>
      <c r="G586" s="152" t="s">
        <v>727</v>
      </c>
      <c r="H586" s="152" t="s">
        <v>727</v>
      </c>
      <c r="I586" s="152" t="s">
        <v>728</v>
      </c>
      <c r="J586" s="140" t="s">
        <v>729</v>
      </c>
      <c r="K586" s="152" t="s">
        <v>237</v>
      </c>
      <c r="L586" s="22" t="s">
        <v>2915</v>
      </c>
      <c r="M586" s="19">
        <v>1</v>
      </c>
      <c r="N586" s="19">
        <f>IFERROR(VLOOKUP(L586,Data!K:M,3,0),"0")</f>
        <v>1000</v>
      </c>
      <c r="O586" s="19">
        <f t="shared" si="12"/>
        <v>1000</v>
      </c>
      <c r="P586" s="132">
        <f>SUM(O586:O592)</f>
        <v>3765</v>
      </c>
      <c r="Q586" s="140" t="s">
        <v>2794</v>
      </c>
      <c r="R586" s="60"/>
    </row>
    <row r="587" spans="1:18" x14ac:dyDescent="0.2">
      <c r="A587" s="133"/>
      <c r="B587" s="150"/>
      <c r="C587" s="151"/>
      <c r="D587" s="151"/>
      <c r="E587" s="133"/>
      <c r="F587" s="133"/>
      <c r="G587" s="153"/>
      <c r="H587" s="153"/>
      <c r="I587" s="153"/>
      <c r="J587" s="141"/>
      <c r="K587" s="153"/>
      <c r="L587" s="22" t="s">
        <v>138</v>
      </c>
      <c r="M587" s="19">
        <v>1</v>
      </c>
      <c r="N587" s="19">
        <f>IFERROR(VLOOKUP(L587,Data!K:M,3,0),"0")</f>
        <v>70</v>
      </c>
      <c r="O587" s="19">
        <f t="shared" si="12"/>
        <v>70</v>
      </c>
      <c r="P587" s="133"/>
      <c r="Q587" s="141"/>
      <c r="R587" s="61"/>
    </row>
    <row r="588" spans="1:18" x14ac:dyDescent="0.2">
      <c r="A588" s="133"/>
      <c r="B588" s="150"/>
      <c r="C588" s="151"/>
      <c r="D588" s="151"/>
      <c r="E588" s="133"/>
      <c r="F588" s="133"/>
      <c r="G588" s="153"/>
      <c r="H588" s="153"/>
      <c r="I588" s="153"/>
      <c r="J588" s="141"/>
      <c r="K588" s="153"/>
      <c r="L588" s="22" t="s">
        <v>89</v>
      </c>
      <c r="M588" s="19">
        <v>1</v>
      </c>
      <c r="N588" s="19">
        <f>IFERROR(VLOOKUP(L588,Data!K:M,3,0),"0")</f>
        <v>35</v>
      </c>
      <c r="O588" s="19">
        <f t="shared" si="12"/>
        <v>35</v>
      </c>
      <c r="P588" s="133"/>
      <c r="Q588" s="141"/>
      <c r="R588" s="61"/>
    </row>
    <row r="589" spans="1:18" x14ac:dyDescent="0.2">
      <c r="A589" s="133"/>
      <c r="B589" s="150"/>
      <c r="C589" s="151"/>
      <c r="D589" s="151"/>
      <c r="E589" s="133"/>
      <c r="F589" s="133"/>
      <c r="G589" s="153"/>
      <c r="H589" s="153"/>
      <c r="I589" s="153"/>
      <c r="J589" s="141"/>
      <c r="K589" s="153"/>
      <c r="L589" s="22" t="s">
        <v>113</v>
      </c>
      <c r="M589" s="19">
        <v>1</v>
      </c>
      <c r="N589" s="19">
        <f>IFERROR(VLOOKUP(L589,Data!K:M,3,0),"0")</f>
        <v>800</v>
      </c>
      <c r="O589" s="19">
        <f t="shared" si="12"/>
        <v>800</v>
      </c>
      <c r="P589" s="133"/>
      <c r="Q589" s="141"/>
      <c r="R589" s="61" t="s">
        <v>2783</v>
      </c>
    </row>
    <row r="590" spans="1:18" x14ac:dyDescent="0.2">
      <c r="A590" s="133"/>
      <c r="B590" s="150"/>
      <c r="C590" s="151"/>
      <c r="D590" s="151"/>
      <c r="E590" s="133"/>
      <c r="F590" s="133"/>
      <c r="G590" s="153"/>
      <c r="H590" s="153"/>
      <c r="I590" s="153"/>
      <c r="J590" s="141"/>
      <c r="K590" s="153"/>
      <c r="L590" s="22" t="s">
        <v>135</v>
      </c>
      <c r="M590" s="19">
        <v>2</v>
      </c>
      <c r="N590" s="19">
        <f>IFERROR(VLOOKUP(L590,Data!K:M,3,0),"0")</f>
        <v>140</v>
      </c>
      <c r="O590" s="19">
        <f t="shared" si="12"/>
        <v>280</v>
      </c>
      <c r="P590" s="133"/>
      <c r="Q590" s="141"/>
      <c r="R590" s="61" t="s">
        <v>2745</v>
      </c>
    </row>
    <row r="591" spans="1:18" x14ac:dyDescent="0.2">
      <c r="A591" s="133"/>
      <c r="B591" s="150"/>
      <c r="C591" s="151"/>
      <c r="D591" s="151"/>
      <c r="E591" s="133"/>
      <c r="F591" s="133"/>
      <c r="G591" s="153"/>
      <c r="H591" s="153"/>
      <c r="I591" s="153"/>
      <c r="J591" s="141"/>
      <c r="K591" s="153"/>
      <c r="L591" s="22" t="s">
        <v>145</v>
      </c>
      <c r="M591" s="19">
        <v>1</v>
      </c>
      <c r="N591" s="19">
        <v>1080</v>
      </c>
      <c r="O591" s="19">
        <f t="shared" si="12"/>
        <v>1080</v>
      </c>
      <c r="P591" s="133"/>
      <c r="Q591" s="141"/>
      <c r="R591" s="61"/>
    </row>
    <row r="592" spans="1:18" x14ac:dyDescent="0.2">
      <c r="A592" s="136"/>
      <c r="B592" s="161"/>
      <c r="C592" s="162"/>
      <c r="D592" s="162"/>
      <c r="E592" s="136"/>
      <c r="F592" s="136"/>
      <c r="G592" s="154"/>
      <c r="H592" s="154"/>
      <c r="I592" s="154"/>
      <c r="J592" s="142"/>
      <c r="K592" s="154"/>
      <c r="L592" s="22" t="s">
        <v>62</v>
      </c>
      <c r="M592" s="19">
        <v>1</v>
      </c>
      <c r="N592" s="19">
        <f>IFERROR(VLOOKUP(L592,Data!K:M,3,0),"0")</f>
        <v>500</v>
      </c>
      <c r="O592" s="19">
        <f t="shared" si="12"/>
        <v>500</v>
      </c>
      <c r="P592" s="136"/>
      <c r="Q592" s="142"/>
      <c r="R592" s="64"/>
    </row>
    <row r="593" spans="1:18" x14ac:dyDescent="0.2">
      <c r="A593" s="132">
        <f>IF(G593="","",COUNTA($G$3:G594))</f>
        <v>178</v>
      </c>
      <c r="B593" s="164">
        <v>45046</v>
      </c>
      <c r="C593" s="149" t="s">
        <v>51</v>
      </c>
      <c r="D593" s="149" t="s">
        <v>77</v>
      </c>
      <c r="E593" s="132">
        <v>60173</v>
      </c>
      <c r="F593" s="132">
        <v>320625</v>
      </c>
      <c r="G593" s="152" t="s">
        <v>730</v>
      </c>
      <c r="H593" s="152" t="s">
        <v>730</v>
      </c>
      <c r="I593" s="152" t="s">
        <v>731</v>
      </c>
      <c r="J593" s="140" t="s">
        <v>732</v>
      </c>
      <c r="K593" s="152" t="s">
        <v>427</v>
      </c>
      <c r="L593" s="22" t="s">
        <v>99</v>
      </c>
      <c r="M593" s="19">
        <v>1</v>
      </c>
      <c r="N593" s="19">
        <f>IFERROR(VLOOKUP(L593,Data!K:M,3,0),"0")</f>
        <v>900</v>
      </c>
      <c r="O593" s="19">
        <f t="shared" si="12"/>
        <v>900</v>
      </c>
      <c r="P593" s="132">
        <f>SUM(O593:O594)</f>
        <v>1400</v>
      </c>
      <c r="Q593" s="140"/>
      <c r="R593" s="60"/>
    </row>
    <row r="594" spans="1:18" x14ac:dyDescent="0.2">
      <c r="A594" s="133"/>
      <c r="B594" s="150"/>
      <c r="C594" s="151"/>
      <c r="D594" s="151"/>
      <c r="E594" s="133"/>
      <c r="F594" s="133"/>
      <c r="G594" s="153"/>
      <c r="H594" s="153"/>
      <c r="I594" s="153"/>
      <c r="J594" s="141"/>
      <c r="K594" s="153"/>
      <c r="L594" s="22" t="s">
        <v>62</v>
      </c>
      <c r="M594" s="19">
        <v>1</v>
      </c>
      <c r="N594" s="19">
        <f>IFERROR(VLOOKUP(L594,Data!K:M,3,0),"0")</f>
        <v>500</v>
      </c>
      <c r="O594" s="19">
        <f t="shared" si="12"/>
        <v>500</v>
      </c>
      <c r="P594" s="133"/>
      <c r="Q594" s="141"/>
      <c r="R594" s="61"/>
    </row>
    <row r="595" spans="1:18" x14ac:dyDescent="0.2">
      <c r="A595" s="132">
        <f>IF(G595="","",COUNTA($G$3:G596))</f>
        <v>179</v>
      </c>
      <c r="B595" s="164">
        <v>45046</v>
      </c>
      <c r="C595" s="149" t="s">
        <v>188</v>
      </c>
      <c r="D595" s="149" t="s">
        <v>163</v>
      </c>
      <c r="E595" s="132">
        <v>205077</v>
      </c>
      <c r="F595" s="132">
        <v>497614</v>
      </c>
      <c r="G595" s="152" t="s">
        <v>733</v>
      </c>
      <c r="H595" s="152" t="s">
        <v>733</v>
      </c>
      <c r="I595" s="152" t="s">
        <v>734</v>
      </c>
      <c r="J595" s="140" t="s">
        <v>735</v>
      </c>
      <c r="K595" s="152" t="s">
        <v>427</v>
      </c>
      <c r="L595" s="22" t="s">
        <v>2705</v>
      </c>
      <c r="M595" s="19">
        <v>2</v>
      </c>
      <c r="N595" s="19">
        <f>IFERROR(VLOOKUP(L595,Data!K:M,3,0),"0")</f>
        <v>380</v>
      </c>
      <c r="O595" s="19">
        <f t="shared" si="12"/>
        <v>760</v>
      </c>
      <c r="P595" s="132">
        <f>SUM(O595:O596)</f>
        <v>1260</v>
      </c>
      <c r="Q595" s="140"/>
      <c r="R595" s="60"/>
    </row>
    <row r="596" spans="1:18" x14ac:dyDescent="0.2">
      <c r="A596" s="133"/>
      <c r="B596" s="150"/>
      <c r="C596" s="151"/>
      <c r="D596" s="151"/>
      <c r="E596" s="133"/>
      <c r="F596" s="133"/>
      <c r="G596" s="153"/>
      <c r="H596" s="153"/>
      <c r="I596" s="153"/>
      <c r="J596" s="141"/>
      <c r="K596" s="153"/>
      <c r="L596" s="22" t="s">
        <v>62</v>
      </c>
      <c r="M596" s="19">
        <v>1</v>
      </c>
      <c r="N596" s="19">
        <f>IFERROR(VLOOKUP(L596,Data!K:M,3,0),"0")</f>
        <v>500</v>
      </c>
      <c r="O596" s="19">
        <f t="shared" si="12"/>
        <v>500</v>
      </c>
      <c r="P596" s="133"/>
      <c r="Q596" s="141"/>
      <c r="R596" s="61"/>
    </row>
    <row r="597" spans="1:18" x14ac:dyDescent="0.2">
      <c r="A597" s="132">
        <f>IF(G597="","",COUNTA($G$3:G598))</f>
        <v>180</v>
      </c>
      <c r="B597" s="164">
        <v>45046</v>
      </c>
      <c r="C597" s="149" t="s">
        <v>188</v>
      </c>
      <c r="D597" s="149" t="s">
        <v>163</v>
      </c>
      <c r="E597" s="132">
        <v>59778</v>
      </c>
      <c r="F597" s="132">
        <v>413239</v>
      </c>
      <c r="G597" s="152" t="s">
        <v>736</v>
      </c>
      <c r="H597" s="152" t="s">
        <v>736</v>
      </c>
      <c r="I597" s="152" t="s">
        <v>645</v>
      </c>
      <c r="J597" s="140" t="s">
        <v>737</v>
      </c>
      <c r="K597" s="152" t="s">
        <v>241</v>
      </c>
      <c r="L597" s="22" t="s">
        <v>2699</v>
      </c>
      <c r="M597" s="19">
        <v>2</v>
      </c>
      <c r="N597" s="19">
        <f>IFERROR(VLOOKUP(L597,Data!K:M,3,0),"0")</f>
        <v>10</v>
      </c>
      <c r="O597" s="19">
        <f t="shared" si="12"/>
        <v>20</v>
      </c>
      <c r="P597" s="132">
        <f>SUM(O597:O598)</f>
        <v>520</v>
      </c>
      <c r="Q597" s="140"/>
      <c r="R597" s="60"/>
    </row>
    <row r="598" spans="1:18" x14ac:dyDescent="0.2">
      <c r="A598" s="133"/>
      <c r="B598" s="150"/>
      <c r="C598" s="151"/>
      <c r="D598" s="151"/>
      <c r="E598" s="133"/>
      <c r="F598" s="133"/>
      <c r="G598" s="153"/>
      <c r="H598" s="153"/>
      <c r="I598" s="153"/>
      <c r="J598" s="141"/>
      <c r="K598" s="153"/>
      <c r="L598" s="22" t="s">
        <v>62</v>
      </c>
      <c r="M598" s="19">
        <v>1</v>
      </c>
      <c r="N598" s="19">
        <f>IFERROR(VLOOKUP(L598,Data!K:M,3,0),"0")</f>
        <v>500</v>
      </c>
      <c r="O598" s="19">
        <f t="shared" si="12"/>
        <v>500</v>
      </c>
      <c r="P598" s="133"/>
      <c r="Q598" s="141"/>
      <c r="R598" s="61"/>
    </row>
    <row r="599" spans="1:18" x14ac:dyDescent="0.2">
      <c r="A599" s="132">
        <f>IF(G599="","",COUNTA($G$3:G600))</f>
        <v>181</v>
      </c>
      <c r="B599" s="164">
        <v>45046</v>
      </c>
      <c r="C599" s="149" t="s">
        <v>188</v>
      </c>
      <c r="D599" s="149" t="s">
        <v>163</v>
      </c>
      <c r="E599" s="132">
        <v>31936</v>
      </c>
      <c r="F599" s="132">
        <v>111777</v>
      </c>
      <c r="G599" s="152" t="s">
        <v>738</v>
      </c>
      <c r="H599" s="152" t="s">
        <v>738</v>
      </c>
      <c r="I599" s="152" t="s">
        <v>739</v>
      </c>
      <c r="J599" s="140" t="s">
        <v>740</v>
      </c>
      <c r="K599" s="152" t="s">
        <v>187</v>
      </c>
      <c r="L599" s="22" t="s">
        <v>2699</v>
      </c>
      <c r="M599" s="19">
        <v>3</v>
      </c>
      <c r="N599" s="19">
        <f>IFERROR(VLOOKUP(L599,Data!K:M,3,0),"0")</f>
        <v>10</v>
      </c>
      <c r="O599" s="19">
        <f t="shared" si="12"/>
        <v>30</v>
      </c>
      <c r="P599" s="132">
        <f>SUM(O599:O602)</f>
        <v>610</v>
      </c>
      <c r="Q599" s="140"/>
      <c r="R599" s="60" t="s">
        <v>2752</v>
      </c>
    </row>
    <row r="600" spans="1:18" x14ac:dyDescent="0.2">
      <c r="A600" s="133"/>
      <c r="B600" s="150"/>
      <c r="C600" s="151"/>
      <c r="D600" s="151"/>
      <c r="E600" s="133"/>
      <c r="F600" s="133"/>
      <c r="G600" s="153"/>
      <c r="H600" s="153"/>
      <c r="I600" s="153"/>
      <c r="J600" s="141"/>
      <c r="K600" s="153"/>
      <c r="L600" s="22" t="s">
        <v>2703</v>
      </c>
      <c r="M600" s="19">
        <v>1</v>
      </c>
      <c r="N600" s="19">
        <f>IFERROR(VLOOKUP(L600,Data!K:M,3,0),"0")</f>
        <v>80</v>
      </c>
      <c r="O600" s="19">
        <f>PRODUCT(M600:N600)</f>
        <v>80</v>
      </c>
      <c r="P600" s="133"/>
      <c r="Q600" s="141"/>
      <c r="R600" s="61" t="s">
        <v>2717</v>
      </c>
    </row>
    <row r="601" spans="1:18" x14ac:dyDescent="0.2">
      <c r="A601" s="133"/>
      <c r="B601" s="150"/>
      <c r="C601" s="151"/>
      <c r="D601" s="151"/>
      <c r="E601" s="133"/>
      <c r="F601" s="133"/>
      <c r="G601" s="153"/>
      <c r="H601" s="153"/>
      <c r="I601" s="153"/>
      <c r="J601" s="141"/>
      <c r="K601" s="153"/>
      <c r="L601" s="22" t="s">
        <v>62</v>
      </c>
      <c r="M601" s="19">
        <v>1</v>
      </c>
      <c r="N601" s="19">
        <f>IFERROR(VLOOKUP(L601,Data!K:M,3,0),"0")</f>
        <v>500</v>
      </c>
      <c r="O601" s="19">
        <f>PRODUCT(M601:N601)</f>
        <v>500</v>
      </c>
      <c r="P601" s="133"/>
      <c r="Q601" s="141"/>
      <c r="R601" s="61"/>
    </row>
    <row r="602" spans="1:18" x14ac:dyDescent="0.2">
      <c r="A602" s="133"/>
      <c r="B602" s="150"/>
      <c r="C602" s="151"/>
      <c r="D602" s="151"/>
      <c r="E602" s="133"/>
      <c r="F602" s="133"/>
      <c r="G602" s="153"/>
      <c r="H602" s="153"/>
      <c r="I602" s="153"/>
      <c r="J602" s="141"/>
      <c r="K602" s="153"/>
      <c r="L602" s="22"/>
      <c r="M602" s="19"/>
      <c r="N602" s="19"/>
      <c r="O602" s="19"/>
      <c r="P602" s="133"/>
      <c r="Q602" s="141"/>
      <c r="R602" s="61"/>
    </row>
    <row r="603" spans="1:18" x14ac:dyDescent="0.2">
      <c r="A603" s="132">
        <f>IF(G603="","",COUNTA($G$3:G604))</f>
        <v>182</v>
      </c>
      <c r="B603" s="164">
        <v>45046</v>
      </c>
      <c r="C603" s="149" t="s">
        <v>188</v>
      </c>
      <c r="D603" s="149" t="s">
        <v>163</v>
      </c>
      <c r="E603" s="132">
        <v>202807</v>
      </c>
      <c r="F603" s="132">
        <v>111777</v>
      </c>
      <c r="G603" s="152" t="s">
        <v>738</v>
      </c>
      <c r="H603" s="152" t="s">
        <v>738</v>
      </c>
      <c r="I603" s="152" t="s">
        <v>739</v>
      </c>
      <c r="J603" s="140" t="s">
        <v>740</v>
      </c>
      <c r="K603" s="152" t="s">
        <v>187</v>
      </c>
      <c r="L603" s="22" t="s">
        <v>2699</v>
      </c>
      <c r="M603" s="19">
        <v>2</v>
      </c>
      <c r="N603" s="19">
        <f>IFERROR(VLOOKUP(L603,Data!K:M,3,0),"0")</f>
        <v>10</v>
      </c>
      <c r="O603" s="19">
        <f t="shared" si="12"/>
        <v>20</v>
      </c>
      <c r="P603" s="132">
        <f>SUM(O603:O604)</f>
        <v>520</v>
      </c>
      <c r="Q603" s="140"/>
      <c r="R603" s="60" t="s">
        <v>2752</v>
      </c>
    </row>
    <row r="604" spans="1:18" x14ac:dyDescent="0.2">
      <c r="A604" s="133"/>
      <c r="B604" s="150"/>
      <c r="C604" s="151"/>
      <c r="D604" s="151"/>
      <c r="E604" s="133"/>
      <c r="F604" s="133"/>
      <c r="G604" s="153"/>
      <c r="H604" s="153"/>
      <c r="I604" s="153"/>
      <c r="J604" s="141"/>
      <c r="K604" s="153"/>
      <c r="L604" s="22" t="s">
        <v>62</v>
      </c>
      <c r="M604" s="19">
        <v>1</v>
      </c>
      <c r="N604" s="19">
        <f>IFERROR(VLOOKUP(L604,Data!K:M,3,0),"0")</f>
        <v>500</v>
      </c>
      <c r="O604" s="19">
        <f t="shared" si="12"/>
        <v>500</v>
      </c>
      <c r="P604" s="133"/>
      <c r="Q604" s="141"/>
      <c r="R604" s="61" t="s">
        <v>2717</v>
      </c>
    </row>
    <row r="605" spans="1:18" x14ac:dyDescent="0.2">
      <c r="A605" s="132">
        <f>IF(G605="","",COUNTA($G$3:G606))</f>
        <v>183</v>
      </c>
      <c r="B605" s="164">
        <v>45046</v>
      </c>
      <c r="C605" s="149" t="s">
        <v>160</v>
      </c>
      <c r="D605" s="149" t="s">
        <v>163</v>
      </c>
      <c r="E605" s="132">
        <v>210324</v>
      </c>
      <c r="F605" s="132">
        <v>170337</v>
      </c>
      <c r="G605" s="152" t="s">
        <v>741</v>
      </c>
      <c r="H605" s="152" t="s">
        <v>741</v>
      </c>
      <c r="I605" s="152" t="s">
        <v>742</v>
      </c>
      <c r="J605" s="140" t="s">
        <v>743</v>
      </c>
      <c r="K605" s="152" t="s">
        <v>231</v>
      </c>
      <c r="L605" s="22" t="s">
        <v>62</v>
      </c>
      <c r="M605" s="19">
        <v>1</v>
      </c>
      <c r="N605" s="19">
        <f>IFERROR(VLOOKUP(L605,Data!K:M,3,0),"0")</f>
        <v>500</v>
      </c>
      <c r="O605" s="19">
        <f t="shared" si="12"/>
        <v>500</v>
      </c>
      <c r="P605" s="132">
        <f>SUM(O605:O606)</f>
        <v>500</v>
      </c>
      <c r="Q605" s="140"/>
      <c r="R605" s="60" t="s">
        <v>2743</v>
      </c>
    </row>
    <row r="606" spans="1:18" x14ac:dyDescent="0.2">
      <c r="A606" s="133"/>
      <c r="B606" s="150"/>
      <c r="C606" s="151"/>
      <c r="D606" s="151"/>
      <c r="E606" s="133"/>
      <c r="F606" s="133"/>
      <c r="G606" s="153"/>
      <c r="H606" s="153"/>
      <c r="I606" s="153"/>
      <c r="J606" s="141"/>
      <c r="K606" s="153"/>
      <c r="L606" s="22"/>
      <c r="M606" s="19"/>
      <c r="N606" s="19" t="str">
        <f>IFERROR(VLOOKUP(L606,Data!K:M,3,0),"0")</f>
        <v>0</v>
      </c>
      <c r="O606" s="19">
        <f t="shared" si="12"/>
        <v>0</v>
      </c>
      <c r="P606" s="133"/>
      <c r="Q606" s="141"/>
      <c r="R606" s="61"/>
    </row>
    <row r="607" spans="1:18" x14ac:dyDescent="0.2">
      <c r="A607" s="132">
        <f>IF(G607="","",COUNTA($G$3:G608))</f>
        <v>184</v>
      </c>
      <c r="B607" s="164">
        <v>45046</v>
      </c>
      <c r="C607" s="149" t="s">
        <v>160</v>
      </c>
      <c r="D607" s="149" t="s">
        <v>163</v>
      </c>
      <c r="E607" s="132">
        <v>36786</v>
      </c>
      <c r="F607" s="132">
        <v>187819</v>
      </c>
      <c r="G607" s="152" t="s">
        <v>744</v>
      </c>
      <c r="H607" s="152" t="s">
        <v>744</v>
      </c>
      <c r="I607" s="152" t="s">
        <v>310</v>
      </c>
      <c r="J607" s="140" t="s">
        <v>745</v>
      </c>
      <c r="K607" s="152" t="s">
        <v>486</v>
      </c>
      <c r="L607" s="22" t="s">
        <v>149</v>
      </c>
      <c r="M607" s="19">
        <v>1</v>
      </c>
      <c r="N607" s="19">
        <f>IFERROR(VLOOKUP(L607,Data!K:M,3,0),"0")</f>
        <v>350</v>
      </c>
      <c r="O607" s="19">
        <f>PRODUCT(M607:N607)</f>
        <v>350</v>
      </c>
      <c r="P607" s="132">
        <f>SUM(O607:O608)</f>
        <v>850</v>
      </c>
      <c r="Q607" s="140"/>
      <c r="R607" s="60"/>
    </row>
    <row r="608" spans="1:18" x14ac:dyDescent="0.2">
      <c r="A608" s="133"/>
      <c r="B608" s="150"/>
      <c r="C608" s="151"/>
      <c r="D608" s="151"/>
      <c r="E608" s="133"/>
      <c r="F608" s="133"/>
      <c r="G608" s="153"/>
      <c r="H608" s="153"/>
      <c r="I608" s="153"/>
      <c r="J608" s="141"/>
      <c r="K608" s="153"/>
      <c r="L608" s="22" t="s">
        <v>62</v>
      </c>
      <c r="M608" s="19">
        <v>1</v>
      </c>
      <c r="N608" s="19">
        <f>IFERROR(VLOOKUP(L608,Data!K:M,3,0),"0")</f>
        <v>500</v>
      </c>
      <c r="O608" s="19">
        <f>PRODUCT(M608:N608)</f>
        <v>500</v>
      </c>
      <c r="P608" s="133"/>
      <c r="Q608" s="141"/>
      <c r="R608" s="61"/>
    </row>
    <row r="609" spans="1:18" x14ac:dyDescent="0.2">
      <c r="A609" s="132">
        <f>IF(G609="","",COUNTA($G$3:G618))</f>
        <v>185</v>
      </c>
      <c r="B609" s="164">
        <v>45046</v>
      </c>
      <c r="C609" s="149" t="s">
        <v>54</v>
      </c>
      <c r="D609" s="149" t="s">
        <v>77</v>
      </c>
      <c r="E609" s="132">
        <v>59599</v>
      </c>
      <c r="F609" s="132">
        <v>172269</v>
      </c>
      <c r="G609" s="152" t="s">
        <v>746</v>
      </c>
      <c r="H609" s="152" t="s">
        <v>746</v>
      </c>
      <c r="I609" s="152" t="s">
        <v>747</v>
      </c>
      <c r="J609" s="140" t="s">
        <v>748</v>
      </c>
      <c r="K609" s="152" t="s">
        <v>320</v>
      </c>
      <c r="L609" s="22" t="s">
        <v>149</v>
      </c>
      <c r="M609" s="19">
        <v>1</v>
      </c>
      <c r="N609" s="19">
        <f>IFERROR(VLOOKUP(L609,Data!K:M,3,0),"0")</f>
        <v>350</v>
      </c>
      <c r="O609" s="19">
        <f>PRODUCT(M609:N609)</f>
        <v>350</v>
      </c>
      <c r="P609" s="132">
        <f>SUM(O609:O610)</f>
        <v>850</v>
      </c>
      <c r="Q609" s="140"/>
      <c r="R609" s="60"/>
    </row>
    <row r="610" spans="1:18" x14ac:dyDescent="0.2">
      <c r="A610" s="133"/>
      <c r="B610" s="150"/>
      <c r="C610" s="151"/>
      <c r="D610" s="151"/>
      <c r="E610" s="133"/>
      <c r="F610" s="133"/>
      <c r="G610" s="153"/>
      <c r="H610" s="153"/>
      <c r="I610" s="153"/>
      <c r="J610" s="141"/>
      <c r="K610" s="153"/>
      <c r="L610" s="22" t="s">
        <v>62</v>
      </c>
      <c r="M610" s="19">
        <v>1</v>
      </c>
      <c r="N610" s="19">
        <f>IFERROR(VLOOKUP(L610,Data!K:M,3,0),"0")</f>
        <v>500</v>
      </c>
      <c r="O610" s="19">
        <f>PRODUCT(M610:N610)</f>
        <v>500</v>
      </c>
      <c r="P610" s="133"/>
      <c r="Q610" s="141"/>
      <c r="R610" s="61"/>
    </row>
    <row r="611" spans="1:18" s="43" customFormat="1" ht="18" customHeight="1" x14ac:dyDescent="0.25">
      <c r="A611" s="116" t="s">
        <v>3193</v>
      </c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8"/>
      <c r="P611" s="119">
        <f>SUM(P531:P610)</f>
        <v>28805</v>
      </c>
      <c r="Q611" s="120"/>
      <c r="R611" s="121"/>
    </row>
    <row r="612" spans="1:18" s="47" customFormat="1" ht="18" customHeight="1" x14ac:dyDescent="0.25">
      <c r="A612" s="122" t="s">
        <v>3194</v>
      </c>
      <c r="B612" s="122"/>
      <c r="C612" s="44" t="e">
        <f ca="1">[3]!NumberToWordEN(P611)</f>
        <v>#NAME?</v>
      </c>
      <c r="D612" s="44"/>
      <c r="E612" s="45"/>
      <c r="F612" s="45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6"/>
      <c r="R612" s="62"/>
    </row>
    <row r="613" spans="1:18" s="47" customFormat="1" ht="18" customHeight="1" x14ac:dyDescent="0.25">
      <c r="A613" s="48"/>
      <c r="B613" s="49"/>
      <c r="C613" s="50"/>
      <c r="D613" s="48"/>
      <c r="E613" s="48"/>
      <c r="F613" s="48"/>
      <c r="G613" s="48"/>
      <c r="H613" s="48"/>
      <c r="I613" s="48"/>
      <c r="J613" s="50"/>
      <c r="K613" s="48"/>
      <c r="M613" s="51"/>
      <c r="P613" s="48"/>
      <c r="Q613" s="52"/>
      <c r="R613" s="62"/>
    </row>
    <row r="614" spans="1:18" s="47" customFormat="1" ht="18" customHeight="1" x14ac:dyDescent="0.25">
      <c r="A614" s="48"/>
      <c r="B614" s="49"/>
      <c r="C614" s="50"/>
      <c r="D614" s="48"/>
      <c r="E614" s="48"/>
      <c r="F614" s="48"/>
      <c r="G614" s="48"/>
      <c r="H614" s="48"/>
      <c r="I614" s="48"/>
      <c r="J614" s="50"/>
      <c r="K614" s="48"/>
      <c r="M614" s="51"/>
      <c r="P614" s="48"/>
      <c r="Q614" s="52"/>
      <c r="R614" s="62"/>
    </row>
    <row r="615" spans="1:18" s="57" customFormat="1" ht="18" customHeight="1" x14ac:dyDescent="0.25">
      <c r="A615" s="53"/>
      <c r="B615" s="53"/>
      <c r="C615" s="54"/>
      <c r="D615" s="54"/>
      <c r="E615" s="53"/>
      <c r="F615" s="53"/>
      <c r="G615" s="53"/>
      <c r="H615" s="53"/>
      <c r="I615" s="53"/>
      <c r="J615" s="54"/>
      <c r="K615" s="54"/>
      <c r="L615" s="54"/>
      <c r="M615" s="55"/>
      <c r="N615" s="55"/>
      <c r="O615" s="55"/>
      <c r="P615" s="55"/>
      <c r="Q615" s="56"/>
      <c r="R615" s="63"/>
    </row>
    <row r="616" spans="1:18" s="57" customFormat="1" ht="18" customHeight="1" x14ac:dyDescent="0.25">
      <c r="A616" s="53"/>
      <c r="B616" s="53"/>
      <c r="C616" s="54"/>
      <c r="D616" s="54"/>
      <c r="E616" s="53"/>
      <c r="F616" s="53"/>
      <c r="G616" s="53"/>
      <c r="H616" s="53"/>
      <c r="I616" s="53"/>
      <c r="J616" s="54"/>
      <c r="K616" s="54"/>
      <c r="L616" s="54"/>
      <c r="M616" s="55"/>
      <c r="N616" s="55"/>
      <c r="O616" s="55"/>
      <c r="P616" s="123" t="s">
        <v>3195</v>
      </c>
      <c r="Q616" s="123"/>
      <c r="R616" s="63"/>
    </row>
    <row r="617" spans="1:18" s="41" customFormat="1" ht="24" customHeight="1" x14ac:dyDescent="0.25">
      <c r="A617" s="124" t="s">
        <v>3204</v>
      </c>
      <c r="B617" s="125"/>
      <c r="C617" s="124" t="s">
        <v>21</v>
      </c>
      <c r="D617" s="126"/>
      <c r="E617" s="125"/>
      <c r="F617" s="124" t="s">
        <v>3192</v>
      </c>
      <c r="G617" s="126"/>
      <c r="H617" s="126"/>
      <c r="I617" s="126"/>
      <c r="J617" s="126"/>
      <c r="K617" s="126"/>
      <c r="L617" s="126"/>
      <c r="M617" s="126"/>
      <c r="N617" s="126"/>
      <c r="O617" s="126"/>
      <c r="P617" s="126"/>
      <c r="Q617" s="126"/>
      <c r="R617" s="125"/>
    </row>
    <row r="618" spans="1:18" s="40" customFormat="1" ht="41.25" customHeight="1" x14ac:dyDescent="0.3">
      <c r="A618" s="34" t="s">
        <v>3197</v>
      </c>
      <c r="B618" s="35" t="s">
        <v>81</v>
      </c>
      <c r="C618" s="35" t="s">
        <v>10</v>
      </c>
      <c r="D618" s="36" t="s">
        <v>11</v>
      </c>
      <c r="E618" s="34" t="s">
        <v>12</v>
      </c>
      <c r="F618" s="34" t="s">
        <v>0</v>
      </c>
      <c r="G618" s="34"/>
      <c r="H618" s="34" t="s">
        <v>1</v>
      </c>
      <c r="I618" s="37"/>
      <c r="J618" s="35" t="s">
        <v>13</v>
      </c>
      <c r="K618" s="38" t="s">
        <v>148</v>
      </c>
      <c r="L618" s="37" t="s">
        <v>82</v>
      </c>
      <c r="M618" s="34" t="s">
        <v>14</v>
      </c>
      <c r="N618" s="34" t="s">
        <v>2</v>
      </c>
      <c r="O618" s="34" t="s">
        <v>83</v>
      </c>
      <c r="P618" s="34" t="s">
        <v>3198</v>
      </c>
      <c r="Q618" s="39" t="s">
        <v>84</v>
      </c>
      <c r="R618" s="59" t="s">
        <v>5</v>
      </c>
    </row>
    <row r="619" spans="1:18" x14ac:dyDescent="0.2">
      <c r="A619" s="132">
        <f>IF(G619="","",COUNTA($G$3:G620))</f>
        <v>186</v>
      </c>
      <c r="B619" s="164">
        <v>45071</v>
      </c>
      <c r="C619" s="149" t="s">
        <v>188</v>
      </c>
      <c r="D619" s="149" t="s">
        <v>163</v>
      </c>
      <c r="E619" s="132">
        <v>21992</v>
      </c>
      <c r="F619" s="132">
        <v>542679</v>
      </c>
      <c r="G619" s="152" t="s">
        <v>749</v>
      </c>
      <c r="H619" s="152" t="s">
        <v>749</v>
      </c>
      <c r="I619" s="152" t="s">
        <v>750</v>
      </c>
      <c r="J619" s="140" t="s">
        <v>751</v>
      </c>
      <c r="K619" s="152" t="s">
        <v>346</v>
      </c>
      <c r="L619" s="22" t="s">
        <v>2915</v>
      </c>
      <c r="M619" s="19">
        <v>1</v>
      </c>
      <c r="N619" s="19">
        <f>IFERROR(VLOOKUP(L619,Data!K:M,3,0),"0")</f>
        <v>1000</v>
      </c>
      <c r="O619" s="19">
        <f t="shared" si="12"/>
        <v>1000</v>
      </c>
      <c r="P619" s="132">
        <f>SUM(O619:O624)</f>
        <v>3670</v>
      </c>
      <c r="Q619" s="140" t="s">
        <v>2795</v>
      </c>
      <c r="R619" s="60"/>
    </row>
    <row r="620" spans="1:18" x14ac:dyDescent="0.2">
      <c r="A620" s="133"/>
      <c r="B620" s="150"/>
      <c r="C620" s="151"/>
      <c r="D620" s="151"/>
      <c r="E620" s="133"/>
      <c r="F620" s="133"/>
      <c r="G620" s="153"/>
      <c r="H620" s="153"/>
      <c r="I620" s="153"/>
      <c r="J620" s="141"/>
      <c r="K620" s="153"/>
      <c r="L620" s="22" t="s">
        <v>138</v>
      </c>
      <c r="M620" s="19">
        <v>1</v>
      </c>
      <c r="N620" s="19">
        <f>IFERROR(VLOOKUP(L620,Data!K:M,3,0),"0")</f>
        <v>70</v>
      </c>
      <c r="O620" s="19">
        <f t="shared" si="12"/>
        <v>70</v>
      </c>
      <c r="P620" s="133"/>
      <c r="Q620" s="141"/>
      <c r="R620" s="61"/>
    </row>
    <row r="621" spans="1:18" x14ac:dyDescent="0.2">
      <c r="A621" s="133"/>
      <c r="B621" s="150"/>
      <c r="C621" s="151"/>
      <c r="D621" s="151"/>
      <c r="E621" s="133"/>
      <c r="F621" s="133"/>
      <c r="G621" s="153"/>
      <c r="H621" s="153"/>
      <c r="I621" s="153"/>
      <c r="J621" s="141"/>
      <c r="K621" s="153"/>
      <c r="L621" s="22" t="s">
        <v>1648</v>
      </c>
      <c r="M621" s="19">
        <v>1</v>
      </c>
      <c r="N621" s="19">
        <v>700</v>
      </c>
      <c r="O621" s="19">
        <f t="shared" si="12"/>
        <v>700</v>
      </c>
      <c r="P621" s="133"/>
      <c r="Q621" s="141"/>
      <c r="R621" s="61" t="s">
        <v>2796</v>
      </c>
    </row>
    <row r="622" spans="1:18" ht="15.6" customHeight="1" x14ac:dyDescent="0.2">
      <c r="A622" s="133"/>
      <c r="B622" s="150"/>
      <c r="C622" s="151"/>
      <c r="D622" s="151"/>
      <c r="E622" s="133"/>
      <c r="F622" s="133"/>
      <c r="G622" s="153"/>
      <c r="H622" s="153"/>
      <c r="I622" s="153"/>
      <c r="J622" s="141"/>
      <c r="K622" s="153"/>
      <c r="L622" s="22" t="s">
        <v>2699</v>
      </c>
      <c r="M622" s="19">
        <v>2</v>
      </c>
      <c r="N622" s="19">
        <f>IFERROR(VLOOKUP(L622,Data!K:M,3,0),"0")</f>
        <v>10</v>
      </c>
      <c r="O622" s="19">
        <f t="shared" si="12"/>
        <v>20</v>
      </c>
      <c r="P622" s="133"/>
      <c r="Q622" s="141"/>
      <c r="R622" s="127" t="s">
        <v>2918</v>
      </c>
    </row>
    <row r="623" spans="1:18" x14ac:dyDescent="0.2">
      <c r="A623" s="133"/>
      <c r="B623" s="150"/>
      <c r="C623" s="151"/>
      <c r="D623" s="151"/>
      <c r="E623" s="133"/>
      <c r="F623" s="133"/>
      <c r="G623" s="153"/>
      <c r="H623" s="153"/>
      <c r="I623" s="153"/>
      <c r="J623" s="141"/>
      <c r="K623" s="153"/>
      <c r="L623" s="22" t="s">
        <v>145</v>
      </c>
      <c r="M623" s="19">
        <v>1</v>
      </c>
      <c r="N623" s="19">
        <v>1380</v>
      </c>
      <c r="O623" s="19">
        <f t="shared" ref="O623:O679" si="13">PRODUCT(M623:N623)</f>
        <v>1380</v>
      </c>
      <c r="P623" s="133"/>
      <c r="Q623" s="141"/>
      <c r="R623" s="127"/>
    </row>
    <row r="624" spans="1:18" x14ac:dyDescent="0.2">
      <c r="A624" s="133"/>
      <c r="B624" s="150"/>
      <c r="C624" s="151"/>
      <c r="D624" s="151"/>
      <c r="E624" s="133"/>
      <c r="F624" s="133"/>
      <c r="G624" s="153"/>
      <c r="H624" s="153"/>
      <c r="I624" s="153"/>
      <c r="J624" s="141"/>
      <c r="K624" s="153"/>
      <c r="L624" s="22" t="s">
        <v>62</v>
      </c>
      <c r="M624" s="19">
        <v>1</v>
      </c>
      <c r="N624" s="19">
        <f>IFERROR(VLOOKUP(L624,Data!K:M,3,0),"0")</f>
        <v>500</v>
      </c>
      <c r="O624" s="19">
        <f t="shared" si="13"/>
        <v>500</v>
      </c>
      <c r="P624" s="133"/>
      <c r="Q624" s="141"/>
      <c r="R624" s="61"/>
    </row>
    <row r="625" spans="1:18" x14ac:dyDescent="0.2">
      <c r="A625" s="132">
        <f>IF(G625="","",COUNTA($G$3:G626))</f>
        <v>187</v>
      </c>
      <c r="B625" s="164">
        <v>45047</v>
      </c>
      <c r="C625" s="149" t="s">
        <v>188</v>
      </c>
      <c r="D625" s="149" t="s">
        <v>163</v>
      </c>
      <c r="E625" s="132">
        <v>60076</v>
      </c>
      <c r="F625" s="132">
        <v>425170</v>
      </c>
      <c r="G625" s="152" t="s">
        <v>752</v>
      </c>
      <c r="H625" s="152" t="s">
        <v>752</v>
      </c>
      <c r="I625" s="152" t="s">
        <v>753</v>
      </c>
      <c r="J625" s="140" t="s">
        <v>754</v>
      </c>
      <c r="K625" s="152" t="s">
        <v>298</v>
      </c>
      <c r="L625" s="22" t="s">
        <v>62</v>
      </c>
      <c r="M625" s="19">
        <v>1</v>
      </c>
      <c r="N625" s="19">
        <f>IFERROR(VLOOKUP(L625,Data!K:M,3,0),"0")</f>
        <v>500</v>
      </c>
      <c r="O625" s="19">
        <f t="shared" si="13"/>
        <v>500</v>
      </c>
      <c r="P625" s="132">
        <f>SUM(O625:O626)</f>
        <v>500</v>
      </c>
      <c r="Q625" s="140"/>
      <c r="R625" s="60" t="s">
        <v>2727</v>
      </c>
    </row>
    <row r="626" spans="1:18" x14ac:dyDescent="0.2">
      <c r="A626" s="133"/>
      <c r="B626" s="150"/>
      <c r="C626" s="151"/>
      <c r="D626" s="151"/>
      <c r="E626" s="133"/>
      <c r="F626" s="133"/>
      <c r="G626" s="153"/>
      <c r="H626" s="153"/>
      <c r="I626" s="153"/>
      <c r="J626" s="141"/>
      <c r="K626" s="153"/>
      <c r="L626" s="22"/>
      <c r="M626" s="19"/>
      <c r="N626" s="19" t="str">
        <f>IFERROR(VLOOKUP(L626,Data!K:M,3,0),"0")</f>
        <v>0</v>
      </c>
      <c r="O626" s="19">
        <f t="shared" si="13"/>
        <v>0</v>
      </c>
      <c r="P626" s="133"/>
      <c r="Q626" s="141"/>
      <c r="R626" s="61"/>
    </row>
    <row r="627" spans="1:18" x14ac:dyDescent="0.2">
      <c r="A627" s="132">
        <f>IF(G627="","",COUNTA($G$3:G628))</f>
        <v>188</v>
      </c>
      <c r="B627" s="164">
        <v>45047</v>
      </c>
      <c r="C627" s="149" t="s">
        <v>160</v>
      </c>
      <c r="D627" s="149" t="s">
        <v>163</v>
      </c>
      <c r="E627" s="132">
        <v>54476</v>
      </c>
      <c r="F627" s="132">
        <v>110744</v>
      </c>
      <c r="G627" s="152" t="s">
        <v>755</v>
      </c>
      <c r="H627" s="152" t="s">
        <v>755</v>
      </c>
      <c r="I627" s="152" t="s">
        <v>756</v>
      </c>
      <c r="J627" s="140" t="s">
        <v>757</v>
      </c>
      <c r="K627" s="152" t="s">
        <v>298</v>
      </c>
      <c r="L627" s="22" t="s">
        <v>149</v>
      </c>
      <c r="M627" s="19">
        <v>1</v>
      </c>
      <c r="N627" s="19">
        <f>IFERROR(VLOOKUP(L627,Data!K:M,3,0),"0")</f>
        <v>350</v>
      </c>
      <c r="O627" s="19">
        <f t="shared" si="13"/>
        <v>350</v>
      </c>
      <c r="P627" s="132">
        <f>SUM(O627:O628)</f>
        <v>850</v>
      </c>
      <c r="Q627" s="140"/>
      <c r="R627" s="60"/>
    </row>
    <row r="628" spans="1:18" x14ac:dyDescent="0.2">
      <c r="A628" s="133"/>
      <c r="B628" s="150"/>
      <c r="C628" s="151"/>
      <c r="D628" s="151"/>
      <c r="E628" s="133"/>
      <c r="F628" s="133"/>
      <c r="G628" s="153"/>
      <c r="H628" s="153"/>
      <c r="I628" s="153"/>
      <c r="J628" s="141"/>
      <c r="K628" s="153"/>
      <c r="L628" s="22" t="s">
        <v>62</v>
      </c>
      <c r="M628" s="19">
        <v>1</v>
      </c>
      <c r="N628" s="19">
        <f>IFERROR(VLOOKUP(L628,Data!K:M,3,0),"0")</f>
        <v>500</v>
      </c>
      <c r="O628" s="19">
        <f t="shared" si="13"/>
        <v>500</v>
      </c>
      <c r="P628" s="133"/>
      <c r="Q628" s="141"/>
      <c r="R628" s="61"/>
    </row>
    <row r="629" spans="1:18" x14ac:dyDescent="0.2">
      <c r="A629" s="132">
        <f>IF(G629="","",COUNTA($G$3:G630))</f>
        <v>189</v>
      </c>
      <c r="B629" s="164">
        <v>45047</v>
      </c>
      <c r="C629" s="149" t="s">
        <v>54</v>
      </c>
      <c r="D629" s="149" t="s">
        <v>61</v>
      </c>
      <c r="E629" s="132">
        <v>42041</v>
      </c>
      <c r="F629" s="132">
        <v>111259</v>
      </c>
      <c r="G629" s="152" t="s">
        <v>758</v>
      </c>
      <c r="H629" s="152" t="s">
        <v>758</v>
      </c>
      <c r="I629" s="152" t="s">
        <v>759</v>
      </c>
      <c r="J629" s="140" t="s">
        <v>760</v>
      </c>
      <c r="K629" s="152" t="s">
        <v>298</v>
      </c>
      <c r="L629" s="22" t="s">
        <v>99</v>
      </c>
      <c r="M629" s="19">
        <v>1</v>
      </c>
      <c r="N629" s="19">
        <f>IFERROR(VLOOKUP(L629,Data!K:M,3,0),"0")</f>
        <v>900</v>
      </c>
      <c r="O629" s="19">
        <f t="shared" si="13"/>
        <v>900</v>
      </c>
      <c r="P629" s="132">
        <f>SUM(O629:O630)</f>
        <v>1400</v>
      </c>
      <c r="Q629" s="140"/>
      <c r="R629" s="60"/>
    </row>
    <row r="630" spans="1:18" x14ac:dyDescent="0.2">
      <c r="A630" s="133"/>
      <c r="B630" s="150"/>
      <c r="C630" s="151"/>
      <c r="D630" s="151"/>
      <c r="E630" s="133"/>
      <c r="F630" s="133"/>
      <c r="G630" s="153"/>
      <c r="H630" s="153"/>
      <c r="I630" s="153"/>
      <c r="J630" s="141"/>
      <c r="K630" s="153"/>
      <c r="L630" s="22" t="s">
        <v>62</v>
      </c>
      <c r="M630" s="19">
        <v>1</v>
      </c>
      <c r="N630" s="19">
        <f>IFERROR(VLOOKUP(L630,Data!K:M,3,0),"0")</f>
        <v>500</v>
      </c>
      <c r="O630" s="19">
        <f t="shared" si="13"/>
        <v>500</v>
      </c>
      <c r="P630" s="133"/>
      <c r="Q630" s="141"/>
      <c r="R630" s="61"/>
    </row>
    <row r="631" spans="1:18" x14ac:dyDescent="0.2">
      <c r="A631" s="132">
        <f>IF(G631="","",COUNTA($G$3:G632))</f>
        <v>190</v>
      </c>
      <c r="B631" s="164">
        <v>45047</v>
      </c>
      <c r="C631" s="149" t="s">
        <v>448</v>
      </c>
      <c r="D631" s="149" t="s">
        <v>163</v>
      </c>
      <c r="E631" s="132">
        <v>44024</v>
      </c>
      <c r="F631" s="132">
        <v>330262</v>
      </c>
      <c r="G631" s="152" t="s">
        <v>761</v>
      </c>
      <c r="H631" s="152" t="s">
        <v>761</v>
      </c>
      <c r="I631" s="152" t="s">
        <v>383</v>
      </c>
      <c r="J631" s="140" t="s">
        <v>762</v>
      </c>
      <c r="K631" s="152" t="s">
        <v>183</v>
      </c>
      <c r="L631" s="22" t="s">
        <v>99</v>
      </c>
      <c r="M631" s="19">
        <v>1</v>
      </c>
      <c r="N631" s="19">
        <f>IFERROR(VLOOKUP(L631,Data!K:M,3,0),"0")</f>
        <v>900</v>
      </c>
      <c r="O631" s="19">
        <f t="shared" si="13"/>
        <v>900</v>
      </c>
      <c r="P631" s="132">
        <f>SUM(O631:O632)</f>
        <v>1400</v>
      </c>
      <c r="Q631" s="140"/>
      <c r="R631" s="60"/>
    </row>
    <row r="632" spans="1:18" x14ac:dyDescent="0.2">
      <c r="A632" s="133"/>
      <c r="B632" s="150"/>
      <c r="C632" s="151"/>
      <c r="D632" s="151"/>
      <c r="E632" s="133"/>
      <c r="F632" s="133"/>
      <c r="G632" s="153"/>
      <c r="H632" s="153"/>
      <c r="I632" s="153"/>
      <c r="J632" s="141"/>
      <c r="K632" s="153"/>
      <c r="L632" s="22" t="s">
        <v>62</v>
      </c>
      <c r="M632" s="19">
        <v>1</v>
      </c>
      <c r="N632" s="19">
        <f>IFERROR(VLOOKUP(L632,Data!K:M,3,0),"0")</f>
        <v>500</v>
      </c>
      <c r="O632" s="19">
        <f t="shared" si="13"/>
        <v>500</v>
      </c>
      <c r="P632" s="133"/>
      <c r="Q632" s="141"/>
      <c r="R632" s="61"/>
    </row>
    <row r="633" spans="1:18" x14ac:dyDescent="0.2">
      <c r="A633" s="132">
        <f>IF(G633="","",COUNTA($G$3:G634))</f>
        <v>191</v>
      </c>
      <c r="B633" s="164">
        <v>45047</v>
      </c>
      <c r="C633" s="149" t="s">
        <v>160</v>
      </c>
      <c r="D633" s="149" t="s">
        <v>163</v>
      </c>
      <c r="E633" s="132">
        <v>209222</v>
      </c>
      <c r="F633" s="132">
        <v>311929</v>
      </c>
      <c r="G633" s="152" t="s">
        <v>763</v>
      </c>
      <c r="H633" s="152" t="s">
        <v>763</v>
      </c>
      <c r="I633" s="152" t="s">
        <v>764</v>
      </c>
      <c r="J633" s="140" t="s">
        <v>765</v>
      </c>
      <c r="K633" s="152" t="s">
        <v>196</v>
      </c>
      <c r="L633" s="22" t="s">
        <v>2699</v>
      </c>
      <c r="M633" s="19">
        <v>2</v>
      </c>
      <c r="N633" s="19">
        <f>IFERROR(VLOOKUP(L633,Data!K:M,3,0),"0")</f>
        <v>10</v>
      </c>
      <c r="O633" s="19">
        <f t="shared" si="13"/>
        <v>20</v>
      </c>
      <c r="P633" s="132">
        <f>SUM(O633:O634)</f>
        <v>520</v>
      </c>
      <c r="Q633" s="140"/>
      <c r="R633" s="60" t="s">
        <v>2727</v>
      </c>
    </row>
    <row r="634" spans="1:18" x14ac:dyDescent="0.2">
      <c r="A634" s="133"/>
      <c r="B634" s="150"/>
      <c r="C634" s="151"/>
      <c r="D634" s="151"/>
      <c r="E634" s="133"/>
      <c r="F634" s="133"/>
      <c r="G634" s="153"/>
      <c r="H634" s="153"/>
      <c r="I634" s="153"/>
      <c r="J634" s="141"/>
      <c r="K634" s="153"/>
      <c r="L634" s="22" t="s">
        <v>62</v>
      </c>
      <c r="M634" s="19">
        <v>1</v>
      </c>
      <c r="N634" s="19">
        <f>IFERROR(VLOOKUP(L634,Data!K:M,3,0),"0")</f>
        <v>500</v>
      </c>
      <c r="O634" s="19">
        <f t="shared" si="13"/>
        <v>500</v>
      </c>
      <c r="P634" s="133"/>
      <c r="Q634" s="141"/>
      <c r="R634" s="61"/>
    </row>
    <row r="635" spans="1:18" x14ac:dyDescent="0.2">
      <c r="A635" s="132">
        <f>IF(G635="","",COUNTA($G$3:G636))</f>
        <v>192</v>
      </c>
      <c r="B635" s="164">
        <v>45047</v>
      </c>
      <c r="C635" s="149" t="s">
        <v>448</v>
      </c>
      <c r="D635" s="149" t="s">
        <v>161</v>
      </c>
      <c r="E635" s="132">
        <v>51499</v>
      </c>
      <c r="F635" s="132">
        <v>334459</v>
      </c>
      <c r="G635" s="152" t="s">
        <v>766</v>
      </c>
      <c r="H635" s="152" t="s">
        <v>766</v>
      </c>
      <c r="I635" s="152" t="s">
        <v>767</v>
      </c>
      <c r="J635" s="140" t="s">
        <v>768</v>
      </c>
      <c r="K635" s="152" t="s">
        <v>769</v>
      </c>
      <c r="L635" s="22" t="s">
        <v>62</v>
      </c>
      <c r="M635" s="19">
        <v>1</v>
      </c>
      <c r="N635" s="19">
        <f>IFERROR(VLOOKUP(L635,Data!K:M,3,0),"0")</f>
        <v>500</v>
      </c>
      <c r="O635" s="19">
        <f t="shared" si="13"/>
        <v>500</v>
      </c>
      <c r="P635" s="132">
        <f>SUM(O635:O636)</f>
        <v>500</v>
      </c>
      <c r="Q635" s="140"/>
      <c r="R635" s="60" t="s">
        <v>2797</v>
      </c>
    </row>
    <row r="636" spans="1:18" x14ac:dyDescent="0.2">
      <c r="A636" s="133"/>
      <c r="B636" s="150"/>
      <c r="C636" s="151"/>
      <c r="D636" s="151"/>
      <c r="E636" s="133"/>
      <c r="F636" s="133"/>
      <c r="G636" s="153"/>
      <c r="H636" s="153"/>
      <c r="I636" s="153"/>
      <c r="J636" s="141"/>
      <c r="K636" s="153"/>
      <c r="L636" s="22"/>
      <c r="M636" s="19"/>
      <c r="N636" s="19" t="str">
        <f>IFERROR(VLOOKUP(L636,Data!K:M,3,0),"0")</f>
        <v>0</v>
      </c>
      <c r="O636" s="19">
        <f t="shared" si="13"/>
        <v>0</v>
      </c>
      <c r="P636" s="133"/>
      <c r="Q636" s="141"/>
      <c r="R636" s="61"/>
    </row>
    <row r="637" spans="1:18" x14ac:dyDescent="0.2">
      <c r="A637" s="132">
        <f>IF(G637="","",COUNTA($G$3:G638))</f>
        <v>193</v>
      </c>
      <c r="B637" s="164">
        <v>45047</v>
      </c>
      <c r="C637" s="149" t="s">
        <v>160</v>
      </c>
      <c r="D637" s="149" t="s">
        <v>161</v>
      </c>
      <c r="E637" s="132">
        <v>39345</v>
      </c>
      <c r="F637" s="132">
        <v>449593</v>
      </c>
      <c r="G637" s="152" t="s">
        <v>770</v>
      </c>
      <c r="H637" s="152" t="s">
        <v>770</v>
      </c>
      <c r="I637" s="152" t="s">
        <v>771</v>
      </c>
      <c r="J637" s="140" t="s">
        <v>772</v>
      </c>
      <c r="K637" s="152" t="s">
        <v>769</v>
      </c>
      <c r="L637" s="22" t="s">
        <v>62</v>
      </c>
      <c r="M637" s="19">
        <v>1</v>
      </c>
      <c r="N637" s="19">
        <f>IFERROR(VLOOKUP(L637,Data!K:M,3,0),"0")</f>
        <v>500</v>
      </c>
      <c r="O637" s="19">
        <f t="shared" si="13"/>
        <v>500</v>
      </c>
      <c r="P637" s="132">
        <f>SUM(O637:O638)</f>
        <v>500</v>
      </c>
      <c r="Q637" s="140"/>
      <c r="R637" s="60" t="s">
        <v>2733</v>
      </c>
    </row>
    <row r="638" spans="1:18" x14ac:dyDescent="0.2">
      <c r="A638" s="133"/>
      <c r="B638" s="150"/>
      <c r="C638" s="151"/>
      <c r="D638" s="151"/>
      <c r="E638" s="133"/>
      <c r="F638" s="133"/>
      <c r="G638" s="153"/>
      <c r="H638" s="153"/>
      <c r="I638" s="153"/>
      <c r="J638" s="141"/>
      <c r="K638" s="153"/>
      <c r="L638" s="22"/>
      <c r="M638" s="19"/>
      <c r="N638" s="19" t="str">
        <f>IFERROR(VLOOKUP(L638,Data!K:M,3,0),"0")</f>
        <v>0</v>
      </c>
      <c r="O638" s="19">
        <f t="shared" si="13"/>
        <v>0</v>
      </c>
      <c r="P638" s="133"/>
      <c r="Q638" s="141"/>
      <c r="R638" s="61"/>
    </row>
    <row r="639" spans="1:18" x14ac:dyDescent="0.2">
      <c r="A639" s="132">
        <f>IF(G639="","",COUNTA($G$3:G640))</f>
        <v>194</v>
      </c>
      <c r="B639" s="164">
        <v>45047</v>
      </c>
      <c r="C639" s="149" t="s">
        <v>188</v>
      </c>
      <c r="D639" s="149" t="s">
        <v>161</v>
      </c>
      <c r="E639" s="132">
        <v>41001</v>
      </c>
      <c r="F639" s="132">
        <v>322502</v>
      </c>
      <c r="G639" s="152" t="s">
        <v>773</v>
      </c>
      <c r="H639" s="152" t="s">
        <v>773</v>
      </c>
      <c r="I639" s="152" t="s">
        <v>774</v>
      </c>
      <c r="J639" s="140" t="s">
        <v>775</v>
      </c>
      <c r="K639" s="152" t="s">
        <v>490</v>
      </c>
      <c r="L639" s="22" t="s">
        <v>2699</v>
      </c>
      <c r="M639" s="19">
        <v>2</v>
      </c>
      <c r="N639" s="19">
        <f>IFERROR(VLOOKUP(L639,Data!K:M,3,0),"0")</f>
        <v>10</v>
      </c>
      <c r="O639" s="19">
        <f t="shared" si="13"/>
        <v>20</v>
      </c>
      <c r="P639" s="132">
        <f>SUM(O639:O640)</f>
        <v>520</v>
      </c>
      <c r="Q639" s="140"/>
      <c r="R639" s="60" t="s">
        <v>2752</v>
      </c>
    </row>
    <row r="640" spans="1:18" x14ac:dyDescent="0.2">
      <c r="A640" s="133"/>
      <c r="B640" s="150"/>
      <c r="C640" s="151"/>
      <c r="D640" s="151"/>
      <c r="E640" s="133"/>
      <c r="F640" s="133"/>
      <c r="G640" s="153"/>
      <c r="H640" s="153"/>
      <c r="I640" s="153"/>
      <c r="J640" s="141"/>
      <c r="K640" s="153"/>
      <c r="L640" s="22" t="s">
        <v>62</v>
      </c>
      <c r="M640" s="19">
        <v>1</v>
      </c>
      <c r="N640" s="19">
        <f>IFERROR(VLOOKUP(L640,Data!K:M,3,0),"0")</f>
        <v>500</v>
      </c>
      <c r="O640" s="19">
        <f t="shared" si="13"/>
        <v>500</v>
      </c>
      <c r="P640" s="133"/>
      <c r="Q640" s="141"/>
      <c r="R640" s="61"/>
    </row>
    <row r="641" spans="1:18" x14ac:dyDescent="0.2">
      <c r="A641" s="132">
        <f>IF(G641="","",COUNTA($G$3:G642))</f>
        <v>195</v>
      </c>
      <c r="B641" s="164">
        <v>45047</v>
      </c>
      <c r="C641" s="149" t="s">
        <v>160</v>
      </c>
      <c r="D641" s="149" t="s">
        <v>161</v>
      </c>
      <c r="E641" s="132">
        <v>62054</v>
      </c>
      <c r="F641" s="132">
        <v>527190</v>
      </c>
      <c r="G641" s="152" t="s">
        <v>776</v>
      </c>
      <c r="H641" s="152" t="s">
        <v>776</v>
      </c>
      <c r="I641" s="152" t="s">
        <v>777</v>
      </c>
      <c r="J641" s="140" t="s">
        <v>778</v>
      </c>
      <c r="K641" s="152" t="s">
        <v>361</v>
      </c>
      <c r="L641" s="22" t="s">
        <v>62</v>
      </c>
      <c r="M641" s="19">
        <v>1</v>
      </c>
      <c r="N641" s="19">
        <f>IFERROR(VLOOKUP(L641,Data!K:M,3,0),"0")</f>
        <v>500</v>
      </c>
      <c r="O641" s="19">
        <f t="shared" si="13"/>
        <v>500</v>
      </c>
      <c r="P641" s="132">
        <f>SUM(O641:O642)</f>
        <v>500</v>
      </c>
      <c r="Q641" s="140"/>
      <c r="R641" s="60" t="s">
        <v>2727</v>
      </c>
    </row>
    <row r="642" spans="1:18" x14ac:dyDescent="0.2">
      <c r="A642" s="133"/>
      <c r="B642" s="150"/>
      <c r="C642" s="151"/>
      <c r="D642" s="151"/>
      <c r="E642" s="133"/>
      <c r="F642" s="133"/>
      <c r="G642" s="153"/>
      <c r="H642" s="153"/>
      <c r="I642" s="153"/>
      <c r="J642" s="141"/>
      <c r="K642" s="153"/>
      <c r="L642" s="22"/>
      <c r="M642" s="19"/>
      <c r="N642" s="19" t="str">
        <f>IFERROR(VLOOKUP(L642,Data!K:M,3,0),"0")</f>
        <v>0</v>
      </c>
      <c r="O642" s="19">
        <f t="shared" si="13"/>
        <v>0</v>
      </c>
      <c r="P642" s="133"/>
      <c r="Q642" s="141"/>
      <c r="R642" s="61"/>
    </row>
    <row r="643" spans="1:18" x14ac:dyDescent="0.2">
      <c r="A643" s="132">
        <f>IF(G643="","",COUNTA($G$3:G644))</f>
        <v>196</v>
      </c>
      <c r="B643" s="164">
        <v>45047</v>
      </c>
      <c r="C643" s="149" t="s">
        <v>448</v>
      </c>
      <c r="D643" s="149" t="s">
        <v>163</v>
      </c>
      <c r="E643" s="132">
        <v>44583</v>
      </c>
      <c r="F643" s="132">
        <v>473242</v>
      </c>
      <c r="G643" s="152" t="s">
        <v>779</v>
      </c>
      <c r="H643" s="152" t="s">
        <v>779</v>
      </c>
      <c r="I643" s="152" t="s">
        <v>780</v>
      </c>
      <c r="J643" s="140" t="s">
        <v>781</v>
      </c>
      <c r="K643" s="152" t="s">
        <v>361</v>
      </c>
      <c r="L643" s="22" t="s">
        <v>62</v>
      </c>
      <c r="M643" s="19">
        <v>1</v>
      </c>
      <c r="N643" s="19">
        <f>IFERROR(VLOOKUP(L643,Data!K:M,3,0),"0")</f>
        <v>500</v>
      </c>
      <c r="O643" s="19">
        <f t="shared" si="13"/>
        <v>500</v>
      </c>
      <c r="P643" s="132">
        <f>SUM(O643:O644)</f>
        <v>500</v>
      </c>
      <c r="Q643" s="140"/>
      <c r="R643" s="60" t="s">
        <v>2752</v>
      </c>
    </row>
    <row r="644" spans="1:18" x14ac:dyDescent="0.2">
      <c r="A644" s="133"/>
      <c r="B644" s="150"/>
      <c r="C644" s="151"/>
      <c r="D644" s="151"/>
      <c r="E644" s="133"/>
      <c r="F644" s="133"/>
      <c r="G644" s="153"/>
      <c r="H644" s="153"/>
      <c r="I644" s="153"/>
      <c r="J644" s="141"/>
      <c r="K644" s="153"/>
      <c r="L644" s="22"/>
      <c r="M644" s="19"/>
      <c r="N644" s="19" t="str">
        <f>IFERROR(VLOOKUP(L644,Data!K:M,3,0),"0")</f>
        <v>0</v>
      </c>
      <c r="O644" s="19">
        <f t="shared" si="13"/>
        <v>0</v>
      </c>
      <c r="P644" s="133"/>
      <c r="Q644" s="141"/>
      <c r="R644" s="61"/>
    </row>
    <row r="645" spans="1:18" x14ac:dyDescent="0.2">
      <c r="A645" s="132">
        <f>IF(G645="","",COUNTA($G$3:G646))</f>
        <v>197</v>
      </c>
      <c r="B645" s="164">
        <v>45047</v>
      </c>
      <c r="C645" s="149" t="s">
        <v>448</v>
      </c>
      <c r="D645" s="149" t="s">
        <v>161</v>
      </c>
      <c r="E645" s="132">
        <v>43879</v>
      </c>
      <c r="F645" s="132">
        <v>318352</v>
      </c>
      <c r="G645" s="152" t="s">
        <v>782</v>
      </c>
      <c r="H645" s="152" t="s">
        <v>782</v>
      </c>
      <c r="I645" s="152" t="s">
        <v>783</v>
      </c>
      <c r="J645" s="140" t="s">
        <v>784</v>
      </c>
      <c r="K645" s="152" t="s">
        <v>446</v>
      </c>
      <c r="L645" s="22" t="s">
        <v>99</v>
      </c>
      <c r="M645" s="19">
        <v>1</v>
      </c>
      <c r="N645" s="19">
        <f>IFERROR(VLOOKUP(L645,Data!K:M,3,0),"0")</f>
        <v>900</v>
      </c>
      <c r="O645" s="19">
        <f t="shared" si="13"/>
        <v>900</v>
      </c>
      <c r="P645" s="132">
        <f>SUM(O645:O647)</f>
        <v>1540</v>
      </c>
      <c r="Q645" s="140"/>
      <c r="R645" s="60" t="s">
        <v>2738</v>
      </c>
    </row>
    <row r="646" spans="1:18" x14ac:dyDescent="0.2">
      <c r="A646" s="133"/>
      <c r="B646" s="150"/>
      <c r="C646" s="151"/>
      <c r="D646" s="151"/>
      <c r="E646" s="133"/>
      <c r="F646" s="133"/>
      <c r="G646" s="153"/>
      <c r="H646" s="153"/>
      <c r="I646" s="153"/>
      <c r="J646" s="141"/>
      <c r="K646" s="153"/>
      <c r="L646" s="22" t="s">
        <v>141</v>
      </c>
      <c r="M646" s="19">
        <v>2</v>
      </c>
      <c r="N646" s="19">
        <f>IFERROR(VLOOKUP(L646,Data!K:M,3,0),"0")</f>
        <v>70</v>
      </c>
      <c r="O646" s="19">
        <f t="shared" si="13"/>
        <v>140</v>
      </c>
      <c r="P646" s="133"/>
      <c r="Q646" s="141"/>
      <c r="R646" s="61"/>
    </row>
    <row r="647" spans="1:18" x14ac:dyDescent="0.2">
      <c r="A647" s="133"/>
      <c r="B647" s="150"/>
      <c r="C647" s="151"/>
      <c r="D647" s="151"/>
      <c r="E647" s="133"/>
      <c r="F647" s="133"/>
      <c r="G647" s="153"/>
      <c r="H647" s="153"/>
      <c r="I647" s="153"/>
      <c r="J647" s="141"/>
      <c r="K647" s="153"/>
      <c r="L647" s="22" t="s">
        <v>62</v>
      </c>
      <c r="M647" s="19">
        <v>1</v>
      </c>
      <c r="N647" s="19">
        <f>IFERROR(VLOOKUP(L647,Data!K:M,3,0),"0")</f>
        <v>500</v>
      </c>
      <c r="O647" s="19">
        <f t="shared" si="13"/>
        <v>500</v>
      </c>
      <c r="P647" s="133"/>
      <c r="Q647" s="141"/>
      <c r="R647" s="61"/>
    </row>
    <row r="648" spans="1:18" x14ac:dyDescent="0.2">
      <c r="A648" s="132">
        <f>IF(G648="","",COUNTA($G$3:G649))</f>
        <v>198</v>
      </c>
      <c r="B648" s="164">
        <v>45047</v>
      </c>
      <c r="C648" s="149" t="s">
        <v>448</v>
      </c>
      <c r="D648" s="149" t="s">
        <v>161</v>
      </c>
      <c r="E648" s="132">
        <v>36764</v>
      </c>
      <c r="F648" s="132">
        <v>318352</v>
      </c>
      <c r="G648" s="152" t="s">
        <v>782</v>
      </c>
      <c r="H648" s="152" t="s">
        <v>782</v>
      </c>
      <c r="I648" s="152" t="s">
        <v>783</v>
      </c>
      <c r="J648" s="140" t="s">
        <v>784</v>
      </c>
      <c r="K648" s="152" t="s">
        <v>446</v>
      </c>
      <c r="L648" s="22" t="s">
        <v>149</v>
      </c>
      <c r="M648" s="19">
        <v>1</v>
      </c>
      <c r="N648" s="19">
        <f>IFERROR(VLOOKUP(L648,Data!K:M,3,0),"0")</f>
        <v>350</v>
      </c>
      <c r="O648" s="19">
        <f t="shared" si="13"/>
        <v>350</v>
      </c>
      <c r="P648" s="132">
        <f>SUM(O648:O650)</f>
        <v>850</v>
      </c>
      <c r="Q648" s="140"/>
      <c r="R648" s="60" t="s">
        <v>2798</v>
      </c>
    </row>
    <row r="649" spans="1:18" x14ac:dyDescent="0.2">
      <c r="A649" s="133"/>
      <c r="B649" s="150"/>
      <c r="C649" s="151"/>
      <c r="D649" s="151"/>
      <c r="E649" s="133"/>
      <c r="F649" s="133"/>
      <c r="G649" s="153"/>
      <c r="H649" s="153"/>
      <c r="I649" s="153"/>
      <c r="J649" s="141"/>
      <c r="K649" s="153"/>
      <c r="L649" s="22" t="s">
        <v>62</v>
      </c>
      <c r="M649" s="19">
        <v>1</v>
      </c>
      <c r="N649" s="19">
        <f>IFERROR(VLOOKUP(L649,Data!K:M,3,0),"0")</f>
        <v>500</v>
      </c>
      <c r="O649" s="19">
        <f t="shared" si="13"/>
        <v>500</v>
      </c>
      <c r="P649" s="133"/>
      <c r="Q649" s="141"/>
      <c r="R649" s="61"/>
    </row>
    <row r="650" spans="1:18" x14ac:dyDescent="0.2">
      <c r="A650" s="133"/>
      <c r="B650" s="150"/>
      <c r="C650" s="151"/>
      <c r="D650" s="151"/>
      <c r="E650" s="133"/>
      <c r="F650" s="133"/>
      <c r="G650" s="153"/>
      <c r="H650" s="153"/>
      <c r="I650" s="153"/>
      <c r="J650" s="141"/>
      <c r="K650" s="153"/>
      <c r="L650" s="22"/>
      <c r="M650" s="19"/>
      <c r="N650" s="19" t="str">
        <f>IFERROR(VLOOKUP(L650,Data!K:M,3,0),"0")</f>
        <v>0</v>
      </c>
      <c r="O650" s="19">
        <f t="shared" si="13"/>
        <v>0</v>
      </c>
      <c r="P650" s="133"/>
      <c r="Q650" s="141"/>
      <c r="R650" s="61"/>
    </row>
    <row r="651" spans="1:18" x14ac:dyDescent="0.2">
      <c r="A651" s="132">
        <f>IF(G651="","",COUNTA($G$3:G652))</f>
        <v>199</v>
      </c>
      <c r="B651" s="164">
        <v>45047</v>
      </c>
      <c r="C651" s="149" t="s">
        <v>188</v>
      </c>
      <c r="D651" s="149" t="s">
        <v>163</v>
      </c>
      <c r="E651" s="132">
        <v>207628</v>
      </c>
      <c r="F651" s="132">
        <v>466064</v>
      </c>
      <c r="G651" s="152" t="s">
        <v>785</v>
      </c>
      <c r="H651" s="152" t="s">
        <v>785</v>
      </c>
      <c r="I651" s="152" t="s">
        <v>786</v>
      </c>
      <c r="J651" s="140" t="s">
        <v>787</v>
      </c>
      <c r="K651" s="152" t="s">
        <v>361</v>
      </c>
      <c r="L651" s="22" t="s">
        <v>2915</v>
      </c>
      <c r="M651" s="19">
        <v>1</v>
      </c>
      <c r="N651" s="19">
        <f>IFERROR(VLOOKUP(L651,Data!K:M,3,0),"0")</f>
        <v>1000</v>
      </c>
      <c r="O651" s="19">
        <f t="shared" si="13"/>
        <v>1000</v>
      </c>
      <c r="P651" s="132">
        <f>SUM(O651:O654)</f>
        <v>2250</v>
      </c>
      <c r="Q651" s="140" t="s">
        <v>2729</v>
      </c>
      <c r="R651" s="60"/>
    </row>
    <row r="652" spans="1:18" x14ac:dyDescent="0.2">
      <c r="A652" s="133"/>
      <c r="B652" s="150"/>
      <c r="C652" s="151"/>
      <c r="D652" s="151"/>
      <c r="E652" s="133"/>
      <c r="F652" s="133"/>
      <c r="G652" s="153"/>
      <c r="H652" s="153"/>
      <c r="I652" s="153"/>
      <c r="J652" s="141"/>
      <c r="K652" s="153"/>
      <c r="L652" s="22" t="s">
        <v>138</v>
      </c>
      <c r="M652" s="19">
        <v>1</v>
      </c>
      <c r="N652" s="19">
        <f>IFERROR(VLOOKUP(L652,Data!K:M,3,0),"0")</f>
        <v>70</v>
      </c>
      <c r="O652" s="19">
        <f t="shared" si="13"/>
        <v>70</v>
      </c>
      <c r="P652" s="133"/>
      <c r="Q652" s="141"/>
      <c r="R652" s="61"/>
    </row>
    <row r="653" spans="1:18" x14ac:dyDescent="0.2">
      <c r="A653" s="133"/>
      <c r="B653" s="150"/>
      <c r="C653" s="151"/>
      <c r="D653" s="151"/>
      <c r="E653" s="133"/>
      <c r="F653" s="133"/>
      <c r="G653" s="153"/>
      <c r="H653" s="153"/>
      <c r="I653" s="153"/>
      <c r="J653" s="141"/>
      <c r="K653" s="153"/>
      <c r="L653" s="22" t="s">
        <v>145</v>
      </c>
      <c r="M653" s="19">
        <v>1</v>
      </c>
      <c r="N653" s="19">
        <v>680</v>
      </c>
      <c r="O653" s="19">
        <f t="shared" si="13"/>
        <v>680</v>
      </c>
      <c r="P653" s="133"/>
      <c r="Q653" s="141"/>
      <c r="R653" s="61"/>
    </row>
    <row r="654" spans="1:18" x14ac:dyDescent="0.2">
      <c r="A654" s="133"/>
      <c r="B654" s="150"/>
      <c r="C654" s="151"/>
      <c r="D654" s="151"/>
      <c r="E654" s="133"/>
      <c r="F654" s="133"/>
      <c r="G654" s="153"/>
      <c r="H654" s="153"/>
      <c r="I654" s="153"/>
      <c r="J654" s="141"/>
      <c r="K654" s="153"/>
      <c r="L654" s="22" t="s">
        <v>62</v>
      </c>
      <c r="M654" s="19">
        <v>1</v>
      </c>
      <c r="N654" s="19">
        <f>IFERROR(VLOOKUP(L654,Data!K:M,3,0),"0")</f>
        <v>500</v>
      </c>
      <c r="O654" s="19">
        <f t="shared" si="13"/>
        <v>500</v>
      </c>
      <c r="P654" s="133"/>
      <c r="Q654" s="141"/>
      <c r="R654" s="61"/>
    </row>
    <row r="655" spans="1:18" x14ac:dyDescent="0.2">
      <c r="A655" s="132">
        <f>IF(G655="","",COUNTA($G$3:G656))</f>
        <v>200</v>
      </c>
      <c r="B655" s="164">
        <v>45047</v>
      </c>
      <c r="C655" s="149" t="s">
        <v>160</v>
      </c>
      <c r="D655" s="149" t="s">
        <v>163</v>
      </c>
      <c r="E655" s="132">
        <v>33006</v>
      </c>
      <c r="F655" s="132">
        <v>172906</v>
      </c>
      <c r="G655" s="152" t="s">
        <v>788</v>
      </c>
      <c r="H655" s="152" t="s">
        <v>788</v>
      </c>
      <c r="I655" s="152" t="s">
        <v>789</v>
      </c>
      <c r="J655" s="140" t="s">
        <v>790</v>
      </c>
      <c r="K655" s="152" t="s">
        <v>281</v>
      </c>
      <c r="L655" s="22" t="s">
        <v>62</v>
      </c>
      <c r="M655" s="19">
        <v>1</v>
      </c>
      <c r="N655" s="19">
        <f>IFERROR(VLOOKUP(L655,Data!K:M,3,0),"0")</f>
        <v>500</v>
      </c>
      <c r="O655" s="19">
        <f t="shared" si="13"/>
        <v>500</v>
      </c>
      <c r="P655" s="132">
        <f>SUM(O655:O656)</f>
        <v>500</v>
      </c>
      <c r="Q655" s="140"/>
      <c r="R655" s="60" t="s">
        <v>2717</v>
      </c>
    </row>
    <row r="656" spans="1:18" x14ac:dyDescent="0.2">
      <c r="A656" s="133"/>
      <c r="B656" s="150"/>
      <c r="C656" s="151"/>
      <c r="D656" s="151"/>
      <c r="E656" s="133"/>
      <c r="F656" s="133"/>
      <c r="G656" s="153"/>
      <c r="H656" s="153"/>
      <c r="I656" s="153"/>
      <c r="J656" s="141"/>
      <c r="K656" s="153"/>
      <c r="L656" s="22"/>
      <c r="M656" s="19"/>
      <c r="N656" s="19" t="str">
        <f>IFERROR(VLOOKUP(L656,Data!K:M,3,0),"0")</f>
        <v>0</v>
      </c>
      <c r="O656" s="19">
        <f t="shared" si="13"/>
        <v>0</v>
      </c>
      <c r="P656" s="133"/>
      <c r="Q656" s="141"/>
      <c r="R656" s="61"/>
    </row>
    <row r="657" spans="1:18" x14ac:dyDescent="0.2">
      <c r="A657" s="132">
        <f>IF(G657="","",COUNTA($G$3:G658))</f>
        <v>201</v>
      </c>
      <c r="B657" s="164">
        <v>45047</v>
      </c>
      <c r="C657" s="149" t="s">
        <v>448</v>
      </c>
      <c r="D657" s="149" t="s">
        <v>163</v>
      </c>
      <c r="E657" s="132">
        <v>44127</v>
      </c>
      <c r="F657" s="132">
        <v>100224</v>
      </c>
      <c r="G657" s="152" t="s">
        <v>791</v>
      </c>
      <c r="H657" s="152" t="s">
        <v>791</v>
      </c>
      <c r="I657" s="152" t="s">
        <v>792</v>
      </c>
      <c r="J657" s="140" t="s">
        <v>793</v>
      </c>
      <c r="K657" s="152" t="s">
        <v>769</v>
      </c>
      <c r="L657" s="22" t="s">
        <v>2699</v>
      </c>
      <c r="M657" s="19">
        <v>2</v>
      </c>
      <c r="N657" s="19">
        <f>IFERROR(VLOOKUP(L657,Data!K:M,3,0),"0")</f>
        <v>10</v>
      </c>
      <c r="O657" s="19">
        <f t="shared" si="13"/>
        <v>20</v>
      </c>
      <c r="P657" s="132">
        <f>SUM(O657:O658)</f>
        <v>520</v>
      </c>
      <c r="Q657" s="140"/>
      <c r="R657" s="60"/>
    </row>
    <row r="658" spans="1:18" x14ac:dyDescent="0.2">
      <c r="A658" s="133"/>
      <c r="B658" s="150"/>
      <c r="C658" s="151"/>
      <c r="D658" s="151"/>
      <c r="E658" s="133"/>
      <c r="F658" s="133"/>
      <c r="G658" s="153"/>
      <c r="H658" s="153"/>
      <c r="I658" s="153"/>
      <c r="J658" s="141"/>
      <c r="K658" s="153"/>
      <c r="L658" s="22" t="s">
        <v>62</v>
      </c>
      <c r="M658" s="19">
        <v>1</v>
      </c>
      <c r="N658" s="19">
        <f>IFERROR(VLOOKUP(L658,Data!K:M,3,0),"0")</f>
        <v>500</v>
      </c>
      <c r="O658" s="19">
        <f t="shared" si="13"/>
        <v>500</v>
      </c>
      <c r="P658" s="133"/>
      <c r="Q658" s="141"/>
      <c r="R658" s="61"/>
    </row>
    <row r="659" spans="1:18" x14ac:dyDescent="0.2">
      <c r="A659" s="132">
        <f>IF(G659="","",COUNTA($G$3:G660))</f>
        <v>202</v>
      </c>
      <c r="B659" s="164">
        <v>45071</v>
      </c>
      <c r="C659" s="149" t="s">
        <v>160</v>
      </c>
      <c r="D659" s="149" t="s">
        <v>163</v>
      </c>
      <c r="E659" s="132">
        <v>22822</v>
      </c>
      <c r="F659" s="132">
        <v>170777</v>
      </c>
      <c r="G659" s="152" t="s">
        <v>802</v>
      </c>
      <c r="H659" s="152" t="s">
        <v>802</v>
      </c>
      <c r="I659" s="152" t="s">
        <v>243</v>
      </c>
      <c r="J659" s="140" t="s">
        <v>803</v>
      </c>
      <c r="K659" s="152" t="s">
        <v>231</v>
      </c>
      <c r="L659" s="22" t="s">
        <v>2915</v>
      </c>
      <c r="M659" s="19">
        <v>1</v>
      </c>
      <c r="N659" s="19">
        <f>IFERROR(VLOOKUP(L659,Data!K:M,3,0),"0")</f>
        <v>1000</v>
      </c>
      <c r="O659" s="19">
        <f t="shared" si="13"/>
        <v>1000</v>
      </c>
      <c r="P659" s="132">
        <f>SUM(O659:O668)</f>
        <v>4035</v>
      </c>
      <c r="Q659" s="140" t="s">
        <v>2729</v>
      </c>
      <c r="R659" s="61" t="s">
        <v>2740</v>
      </c>
    </row>
    <row r="660" spans="1:18" x14ac:dyDescent="0.2">
      <c r="A660" s="133"/>
      <c r="B660" s="150"/>
      <c r="C660" s="151"/>
      <c r="D660" s="151"/>
      <c r="E660" s="133"/>
      <c r="F660" s="133"/>
      <c r="G660" s="153"/>
      <c r="H660" s="153"/>
      <c r="I660" s="153"/>
      <c r="J660" s="141"/>
      <c r="K660" s="153"/>
      <c r="L660" s="22" t="s">
        <v>138</v>
      </c>
      <c r="M660" s="19">
        <v>1</v>
      </c>
      <c r="N660" s="19">
        <f>IFERROR(VLOOKUP(L660,Data!K:M,3,0),"0")</f>
        <v>70</v>
      </c>
      <c r="O660" s="19">
        <f t="shared" si="13"/>
        <v>70</v>
      </c>
      <c r="P660" s="133"/>
      <c r="Q660" s="141"/>
      <c r="R660" s="61"/>
    </row>
    <row r="661" spans="1:18" x14ac:dyDescent="0.2">
      <c r="A661" s="133"/>
      <c r="B661" s="150"/>
      <c r="C661" s="151"/>
      <c r="D661" s="151"/>
      <c r="E661" s="133"/>
      <c r="F661" s="133"/>
      <c r="G661" s="153"/>
      <c r="H661" s="153"/>
      <c r="I661" s="153"/>
      <c r="J661" s="141"/>
      <c r="K661" s="153"/>
      <c r="L661" s="22" t="s">
        <v>113</v>
      </c>
      <c r="M661" s="19">
        <v>1</v>
      </c>
      <c r="N661" s="19">
        <f>IFERROR(VLOOKUP(L661,Data!K:M,3,0),"0")</f>
        <v>800</v>
      </c>
      <c r="O661" s="19">
        <f t="shared" si="13"/>
        <v>800</v>
      </c>
      <c r="P661" s="133"/>
      <c r="Q661" s="141"/>
      <c r="R661" s="61"/>
    </row>
    <row r="662" spans="1:18" x14ac:dyDescent="0.2">
      <c r="A662" s="133"/>
      <c r="B662" s="150"/>
      <c r="C662" s="151"/>
      <c r="D662" s="151"/>
      <c r="E662" s="133"/>
      <c r="F662" s="133"/>
      <c r="G662" s="153"/>
      <c r="H662" s="153"/>
      <c r="I662" s="153"/>
      <c r="J662" s="141"/>
      <c r="K662" s="153"/>
      <c r="L662" s="22" t="s">
        <v>2699</v>
      </c>
      <c r="M662" s="19">
        <v>2</v>
      </c>
      <c r="N662" s="19">
        <f>IFERROR(VLOOKUP(L662,Data!K:M,3,0),"0")</f>
        <v>10</v>
      </c>
      <c r="O662" s="19">
        <f t="shared" si="13"/>
        <v>20</v>
      </c>
      <c r="P662" s="133"/>
      <c r="Q662" s="141"/>
      <c r="R662" s="61"/>
    </row>
    <row r="663" spans="1:18" x14ac:dyDescent="0.2">
      <c r="A663" s="133"/>
      <c r="B663" s="150"/>
      <c r="C663" s="151"/>
      <c r="D663" s="151"/>
      <c r="E663" s="133"/>
      <c r="F663" s="133"/>
      <c r="G663" s="153"/>
      <c r="H663" s="153"/>
      <c r="I663" s="153"/>
      <c r="J663" s="141"/>
      <c r="K663" s="153"/>
      <c r="L663" s="22" t="s">
        <v>1648</v>
      </c>
      <c r="M663" s="19">
        <v>1</v>
      </c>
      <c r="N663" s="19">
        <v>125</v>
      </c>
      <c r="O663" s="19">
        <f t="shared" si="13"/>
        <v>125</v>
      </c>
      <c r="P663" s="133"/>
      <c r="Q663" s="141"/>
      <c r="R663" s="61" t="s">
        <v>2720</v>
      </c>
    </row>
    <row r="664" spans="1:18" x14ac:dyDescent="0.2">
      <c r="A664" s="133"/>
      <c r="B664" s="150"/>
      <c r="C664" s="151"/>
      <c r="D664" s="151"/>
      <c r="E664" s="133"/>
      <c r="F664" s="133"/>
      <c r="G664" s="153"/>
      <c r="H664" s="153"/>
      <c r="I664" s="153"/>
      <c r="J664" s="141"/>
      <c r="K664" s="153"/>
      <c r="L664" s="22" t="s">
        <v>1648</v>
      </c>
      <c r="M664" s="19">
        <v>1</v>
      </c>
      <c r="N664" s="19">
        <v>20</v>
      </c>
      <c r="O664" s="19">
        <f t="shared" si="13"/>
        <v>20</v>
      </c>
      <c r="P664" s="133"/>
      <c r="Q664" s="141"/>
      <c r="R664" s="61" t="s">
        <v>2746</v>
      </c>
    </row>
    <row r="665" spans="1:18" x14ac:dyDescent="0.2">
      <c r="A665" s="133"/>
      <c r="B665" s="150"/>
      <c r="C665" s="151"/>
      <c r="D665" s="151"/>
      <c r="E665" s="133"/>
      <c r="F665" s="133"/>
      <c r="G665" s="153"/>
      <c r="H665" s="153"/>
      <c r="I665" s="153"/>
      <c r="J665" s="141"/>
      <c r="K665" s="153"/>
      <c r="L665" s="22" t="s">
        <v>2700</v>
      </c>
      <c r="M665" s="19">
        <v>1</v>
      </c>
      <c r="N665" s="19">
        <f>IFERROR(VLOOKUP(L665,Data!K:M,3,0),"0")</f>
        <v>60</v>
      </c>
      <c r="O665" s="19">
        <f t="shared" si="13"/>
        <v>60</v>
      </c>
      <c r="P665" s="133"/>
      <c r="Q665" s="141"/>
      <c r="R665" s="61"/>
    </row>
    <row r="666" spans="1:18" x14ac:dyDescent="0.2">
      <c r="A666" s="133"/>
      <c r="B666" s="150"/>
      <c r="C666" s="151"/>
      <c r="D666" s="151"/>
      <c r="E666" s="133"/>
      <c r="F666" s="133"/>
      <c r="G666" s="153"/>
      <c r="H666" s="153"/>
      <c r="I666" s="153"/>
      <c r="J666" s="141"/>
      <c r="K666" s="153"/>
      <c r="L666" s="22" t="s">
        <v>135</v>
      </c>
      <c r="M666" s="19">
        <v>4</v>
      </c>
      <c r="N666" s="19">
        <f>IFERROR(VLOOKUP(L666,Data!K:M,3,0),"0")</f>
        <v>140</v>
      </c>
      <c r="O666" s="19">
        <f t="shared" si="13"/>
        <v>560</v>
      </c>
      <c r="P666" s="133"/>
      <c r="Q666" s="141"/>
      <c r="R666" s="61" t="s">
        <v>2737</v>
      </c>
    </row>
    <row r="667" spans="1:18" x14ac:dyDescent="0.2">
      <c r="A667" s="133"/>
      <c r="B667" s="150"/>
      <c r="C667" s="151"/>
      <c r="D667" s="151"/>
      <c r="E667" s="133"/>
      <c r="F667" s="133"/>
      <c r="G667" s="153"/>
      <c r="H667" s="153"/>
      <c r="I667" s="153"/>
      <c r="J667" s="141"/>
      <c r="K667" s="153"/>
      <c r="L667" s="22" t="s">
        <v>145</v>
      </c>
      <c r="M667" s="19">
        <v>1</v>
      </c>
      <c r="N667" s="19">
        <v>880</v>
      </c>
      <c r="O667" s="19">
        <f t="shared" si="13"/>
        <v>880</v>
      </c>
      <c r="P667" s="133"/>
      <c r="Q667" s="141"/>
      <c r="R667" s="127" t="s">
        <v>2919</v>
      </c>
    </row>
    <row r="668" spans="1:18" x14ac:dyDescent="0.2">
      <c r="A668" s="133"/>
      <c r="B668" s="150"/>
      <c r="C668" s="151"/>
      <c r="D668" s="151"/>
      <c r="E668" s="133"/>
      <c r="F668" s="133"/>
      <c r="G668" s="153"/>
      <c r="H668" s="153"/>
      <c r="I668" s="153"/>
      <c r="J668" s="141"/>
      <c r="K668" s="153"/>
      <c r="L668" s="22" t="s">
        <v>62</v>
      </c>
      <c r="M668" s="19">
        <v>1</v>
      </c>
      <c r="N668" s="19">
        <f>IFERROR(VLOOKUP(L668,Data!K:M,3,0),"0")</f>
        <v>500</v>
      </c>
      <c r="O668" s="19">
        <f t="shared" si="13"/>
        <v>500</v>
      </c>
      <c r="P668" s="133"/>
      <c r="Q668" s="141"/>
      <c r="R668" s="128"/>
    </row>
    <row r="669" spans="1:18" x14ac:dyDescent="0.2">
      <c r="A669" s="132">
        <f>IF(G669="","",COUNTA($G$3:G670))</f>
        <v>203</v>
      </c>
      <c r="B669" s="164">
        <v>45047</v>
      </c>
      <c r="C669" s="149" t="s">
        <v>54</v>
      </c>
      <c r="D669" s="149" t="s">
        <v>61</v>
      </c>
      <c r="E669" s="132">
        <v>37054</v>
      </c>
      <c r="F669" s="132">
        <v>456617</v>
      </c>
      <c r="G669" s="152" t="s">
        <v>164</v>
      </c>
      <c r="H669" s="152" t="s">
        <v>164</v>
      </c>
      <c r="I669" s="152" t="s">
        <v>804</v>
      </c>
      <c r="J669" s="140" t="s">
        <v>805</v>
      </c>
      <c r="K669" s="152" t="s">
        <v>320</v>
      </c>
      <c r="L669" s="22" t="s">
        <v>2706</v>
      </c>
      <c r="M669" s="19">
        <v>1</v>
      </c>
      <c r="N669" s="19">
        <f>IFERROR(VLOOKUP(L669,Data!K:M,3,0),"0")</f>
        <v>250</v>
      </c>
      <c r="O669" s="19">
        <f t="shared" si="13"/>
        <v>250</v>
      </c>
      <c r="P669" s="132">
        <f>SUM(O669:O671)</f>
        <v>750</v>
      </c>
      <c r="Q669" s="140"/>
      <c r="R669" s="131" t="s">
        <v>2939</v>
      </c>
    </row>
    <row r="670" spans="1:18" x14ac:dyDescent="0.2">
      <c r="A670" s="133"/>
      <c r="B670" s="150"/>
      <c r="C670" s="151"/>
      <c r="D670" s="151"/>
      <c r="E670" s="133"/>
      <c r="F670" s="133"/>
      <c r="G670" s="153"/>
      <c r="H670" s="153"/>
      <c r="I670" s="153"/>
      <c r="J670" s="141"/>
      <c r="K670" s="153"/>
      <c r="L670" s="22" t="s">
        <v>62</v>
      </c>
      <c r="M670" s="19">
        <v>1</v>
      </c>
      <c r="N670" s="19">
        <f>IFERROR(VLOOKUP(L670,Data!K:M,3,0),"0")</f>
        <v>500</v>
      </c>
      <c r="O670" s="19">
        <f t="shared" si="13"/>
        <v>500</v>
      </c>
      <c r="P670" s="133"/>
      <c r="Q670" s="141"/>
      <c r="R670" s="127"/>
    </row>
    <row r="671" spans="1:18" x14ac:dyDescent="0.2">
      <c r="A671" s="133"/>
      <c r="B671" s="150"/>
      <c r="C671" s="151"/>
      <c r="D671" s="151"/>
      <c r="E671" s="133"/>
      <c r="F671" s="133"/>
      <c r="G671" s="153"/>
      <c r="H671" s="153"/>
      <c r="I671" s="153"/>
      <c r="J671" s="141"/>
      <c r="K671" s="153"/>
      <c r="L671" s="22"/>
      <c r="M671" s="19"/>
      <c r="N671" s="19" t="str">
        <f>IFERROR(VLOOKUP(L671,Data!K:M,3,0),"0")</f>
        <v>0</v>
      </c>
      <c r="O671" s="19">
        <f t="shared" si="13"/>
        <v>0</v>
      </c>
      <c r="P671" s="133"/>
      <c r="Q671" s="141"/>
      <c r="R671" s="61"/>
    </row>
    <row r="672" spans="1:18" x14ac:dyDescent="0.2">
      <c r="A672" s="132">
        <f>IF(G672="","",COUNTA($G$3:G673))</f>
        <v>204</v>
      </c>
      <c r="B672" s="164">
        <v>45047</v>
      </c>
      <c r="C672" s="149" t="s">
        <v>160</v>
      </c>
      <c r="D672" s="149" t="s">
        <v>202</v>
      </c>
      <c r="E672" s="132">
        <v>8923</v>
      </c>
      <c r="F672" s="132">
        <v>83569</v>
      </c>
      <c r="G672" s="152" t="s">
        <v>806</v>
      </c>
      <c r="H672" s="152" t="s">
        <v>806</v>
      </c>
      <c r="I672" s="152" t="s">
        <v>807</v>
      </c>
      <c r="J672" s="140" t="s">
        <v>808</v>
      </c>
      <c r="K672" s="152" t="s">
        <v>164</v>
      </c>
      <c r="L672" s="22" t="s">
        <v>62</v>
      </c>
      <c r="M672" s="19">
        <v>1</v>
      </c>
      <c r="N672" s="19">
        <f>IFERROR(VLOOKUP(L672,Data!K:M,3,0),"0")</f>
        <v>500</v>
      </c>
      <c r="O672" s="19">
        <f t="shared" si="13"/>
        <v>500</v>
      </c>
      <c r="P672" s="132">
        <f>SUM(O672:O673)</f>
        <v>500</v>
      </c>
      <c r="Q672" s="140"/>
      <c r="R672" s="60" t="s">
        <v>2734</v>
      </c>
    </row>
    <row r="673" spans="1:18" x14ac:dyDescent="0.2">
      <c r="A673" s="133"/>
      <c r="B673" s="150"/>
      <c r="C673" s="151"/>
      <c r="D673" s="151"/>
      <c r="E673" s="133"/>
      <c r="F673" s="133"/>
      <c r="G673" s="153"/>
      <c r="H673" s="153"/>
      <c r="I673" s="153"/>
      <c r="J673" s="141"/>
      <c r="K673" s="153"/>
      <c r="L673" s="22"/>
      <c r="M673" s="19"/>
      <c r="N673" s="19" t="str">
        <f>IFERROR(VLOOKUP(L673,Data!K:M,3,0),"0")</f>
        <v>0</v>
      </c>
      <c r="O673" s="19">
        <f t="shared" si="13"/>
        <v>0</v>
      </c>
      <c r="P673" s="133"/>
      <c r="Q673" s="141"/>
      <c r="R673" s="61"/>
    </row>
    <row r="674" spans="1:18" x14ac:dyDescent="0.2">
      <c r="A674" s="132">
        <f>IF(G674="","",COUNTA($G$3:G676))</f>
        <v>205</v>
      </c>
      <c r="B674" s="164">
        <v>45047</v>
      </c>
      <c r="C674" s="149" t="s">
        <v>160</v>
      </c>
      <c r="D674" s="149" t="s">
        <v>163</v>
      </c>
      <c r="E674" s="132">
        <v>59423</v>
      </c>
      <c r="F674" s="132">
        <v>427394</v>
      </c>
      <c r="G674" s="152" t="s">
        <v>809</v>
      </c>
      <c r="H674" s="152" t="s">
        <v>809</v>
      </c>
      <c r="I674" s="152" t="s">
        <v>810</v>
      </c>
      <c r="J674" s="140" t="s">
        <v>811</v>
      </c>
      <c r="K674" s="152" t="s">
        <v>812</v>
      </c>
      <c r="L674" s="22" t="s">
        <v>62</v>
      </c>
      <c r="M674" s="19">
        <v>1</v>
      </c>
      <c r="N674" s="19">
        <f>IFERROR(VLOOKUP(L674,Data!K:M,3,0),"0")</f>
        <v>500</v>
      </c>
      <c r="O674" s="19">
        <f t="shared" si="13"/>
        <v>500</v>
      </c>
      <c r="P674" s="132">
        <f>SUM(O674:O676)</f>
        <v>500</v>
      </c>
      <c r="Q674" s="140"/>
      <c r="R674" s="60" t="s">
        <v>2799</v>
      </c>
    </row>
    <row r="675" spans="1:18" x14ac:dyDescent="0.2">
      <c r="A675" s="133"/>
      <c r="B675" s="150"/>
      <c r="C675" s="151"/>
      <c r="D675" s="151"/>
      <c r="E675" s="133"/>
      <c r="F675" s="133"/>
      <c r="G675" s="153"/>
      <c r="H675" s="153"/>
      <c r="I675" s="153"/>
      <c r="J675" s="141"/>
      <c r="K675" s="153"/>
      <c r="L675" s="22"/>
      <c r="M675" s="19"/>
      <c r="N675" s="19"/>
      <c r="O675" s="19"/>
      <c r="P675" s="133"/>
      <c r="Q675" s="141"/>
      <c r="R675" s="61"/>
    </row>
    <row r="676" spans="1:18" x14ac:dyDescent="0.2">
      <c r="A676" s="133"/>
      <c r="B676" s="150"/>
      <c r="C676" s="151"/>
      <c r="D676" s="151"/>
      <c r="E676" s="133"/>
      <c r="F676" s="133"/>
      <c r="G676" s="153"/>
      <c r="H676" s="153"/>
      <c r="I676" s="153"/>
      <c r="J676" s="141"/>
      <c r="K676" s="153"/>
      <c r="L676" s="22"/>
      <c r="M676" s="19"/>
      <c r="N676" s="19" t="str">
        <f>IFERROR(VLOOKUP(L676,Data!K:M,3,0),"0")</f>
        <v>0</v>
      </c>
      <c r="O676" s="19">
        <f t="shared" si="13"/>
        <v>0</v>
      </c>
      <c r="P676" s="133"/>
      <c r="Q676" s="141"/>
      <c r="R676" s="61"/>
    </row>
    <row r="677" spans="1:18" x14ac:dyDescent="0.2">
      <c r="A677" s="132">
        <f>IF(G677="","",COUNTA($G$3:G678))</f>
        <v>206</v>
      </c>
      <c r="B677" s="164">
        <v>45047</v>
      </c>
      <c r="C677" s="149" t="s">
        <v>160</v>
      </c>
      <c r="D677" s="149" t="s">
        <v>202</v>
      </c>
      <c r="E677" s="132">
        <v>1551</v>
      </c>
      <c r="F677" s="132">
        <v>393947</v>
      </c>
      <c r="G677" s="152" t="s">
        <v>813</v>
      </c>
      <c r="H677" s="152" t="s">
        <v>813</v>
      </c>
      <c r="I677" s="152" t="s">
        <v>814</v>
      </c>
      <c r="J677" s="140" t="s">
        <v>815</v>
      </c>
      <c r="K677" s="152" t="s">
        <v>175</v>
      </c>
      <c r="L677" s="22" t="s">
        <v>2915</v>
      </c>
      <c r="M677" s="19">
        <v>1</v>
      </c>
      <c r="N677" s="19">
        <f>IFERROR(VLOOKUP(L677,Data!K:M,3,0),"0")</f>
        <v>1000</v>
      </c>
      <c r="O677" s="19">
        <f t="shared" si="13"/>
        <v>1000</v>
      </c>
      <c r="P677" s="132">
        <f>SUM(O677:O684)</f>
        <v>3370</v>
      </c>
      <c r="Q677" s="140" t="s">
        <v>2775</v>
      </c>
      <c r="R677" s="60"/>
    </row>
    <row r="678" spans="1:18" x14ac:dyDescent="0.2">
      <c r="A678" s="133"/>
      <c r="B678" s="150"/>
      <c r="C678" s="151"/>
      <c r="D678" s="151"/>
      <c r="E678" s="133"/>
      <c r="F678" s="133"/>
      <c r="G678" s="153"/>
      <c r="H678" s="153"/>
      <c r="I678" s="153"/>
      <c r="J678" s="141"/>
      <c r="K678" s="153"/>
      <c r="L678" s="22" t="s">
        <v>138</v>
      </c>
      <c r="M678" s="19">
        <v>1</v>
      </c>
      <c r="N678" s="19">
        <f>IFERROR(VLOOKUP(L678,Data!K:M,3,0),"0")</f>
        <v>70</v>
      </c>
      <c r="O678" s="19">
        <f t="shared" si="13"/>
        <v>70</v>
      </c>
      <c r="P678" s="133"/>
      <c r="Q678" s="141"/>
      <c r="R678" s="61"/>
    </row>
    <row r="679" spans="1:18" x14ac:dyDescent="0.2">
      <c r="A679" s="133"/>
      <c r="B679" s="150"/>
      <c r="C679" s="151"/>
      <c r="D679" s="151"/>
      <c r="E679" s="133"/>
      <c r="F679" s="133"/>
      <c r="G679" s="153"/>
      <c r="H679" s="153"/>
      <c r="I679" s="153"/>
      <c r="J679" s="141"/>
      <c r="K679" s="153"/>
      <c r="L679" s="22" t="s">
        <v>89</v>
      </c>
      <c r="M679" s="19">
        <v>8</v>
      </c>
      <c r="N679" s="19">
        <f>IFERROR(VLOOKUP(L679,Data!K:M,3,0),"0")</f>
        <v>35</v>
      </c>
      <c r="O679" s="19">
        <f t="shared" si="13"/>
        <v>280</v>
      </c>
      <c r="P679" s="133"/>
      <c r="Q679" s="141"/>
      <c r="R679" s="61"/>
    </row>
    <row r="680" spans="1:18" x14ac:dyDescent="0.2">
      <c r="A680" s="133"/>
      <c r="B680" s="150"/>
      <c r="C680" s="151"/>
      <c r="D680" s="151"/>
      <c r="E680" s="133"/>
      <c r="F680" s="133"/>
      <c r="G680" s="153"/>
      <c r="H680" s="153"/>
      <c r="I680" s="153"/>
      <c r="J680" s="141"/>
      <c r="K680" s="153"/>
      <c r="L680" s="22" t="s">
        <v>2699</v>
      </c>
      <c r="M680" s="19">
        <v>3</v>
      </c>
      <c r="N680" s="19">
        <f>IFERROR(VLOOKUP(L680,Data!K:M,3,0),"0")</f>
        <v>10</v>
      </c>
      <c r="O680" s="19">
        <f t="shared" ref="O680:O759" si="14">PRODUCT(M680:N680)</f>
        <v>30</v>
      </c>
      <c r="P680" s="133"/>
      <c r="Q680" s="141"/>
      <c r="R680" s="61"/>
    </row>
    <row r="681" spans="1:18" x14ac:dyDescent="0.2">
      <c r="A681" s="133"/>
      <c r="B681" s="150"/>
      <c r="C681" s="151"/>
      <c r="D681" s="151"/>
      <c r="E681" s="133"/>
      <c r="F681" s="133"/>
      <c r="G681" s="153"/>
      <c r="H681" s="153"/>
      <c r="I681" s="153"/>
      <c r="J681" s="141"/>
      <c r="K681" s="153"/>
      <c r="L681" s="22" t="s">
        <v>119</v>
      </c>
      <c r="M681" s="19">
        <v>1</v>
      </c>
      <c r="N681" s="19">
        <f>IFERROR(VLOOKUP(L681,Data!K:M,3,0),"0")</f>
        <v>150</v>
      </c>
      <c r="O681" s="19">
        <f t="shared" si="14"/>
        <v>150</v>
      </c>
      <c r="P681" s="133"/>
      <c r="Q681" s="141"/>
      <c r="R681" s="61"/>
    </row>
    <row r="682" spans="1:18" x14ac:dyDescent="0.2">
      <c r="A682" s="133"/>
      <c r="B682" s="150"/>
      <c r="C682" s="151"/>
      <c r="D682" s="151"/>
      <c r="E682" s="133"/>
      <c r="F682" s="133"/>
      <c r="G682" s="153"/>
      <c r="H682" s="153"/>
      <c r="I682" s="153"/>
      <c r="J682" s="141"/>
      <c r="K682" s="153"/>
      <c r="L682" s="22" t="s">
        <v>135</v>
      </c>
      <c r="M682" s="19">
        <v>4</v>
      </c>
      <c r="N682" s="19">
        <f>IFERROR(VLOOKUP(L682,Data!K:M,3,0),"0")</f>
        <v>140</v>
      </c>
      <c r="O682" s="19">
        <f t="shared" si="14"/>
        <v>560</v>
      </c>
      <c r="P682" s="133"/>
      <c r="Q682" s="141"/>
      <c r="R682" s="61" t="s">
        <v>2800</v>
      </c>
    </row>
    <row r="683" spans="1:18" x14ac:dyDescent="0.2">
      <c r="A683" s="133"/>
      <c r="B683" s="150"/>
      <c r="C683" s="151"/>
      <c r="D683" s="151"/>
      <c r="E683" s="133"/>
      <c r="F683" s="133"/>
      <c r="G683" s="153"/>
      <c r="H683" s="153"/>
      <c r="I683" s="153"/>
      <c r="J683" s="141"/>
      <c r="K683" s="153"/>
      <c r="L683" s="22" t="s">
        <v>145</v>
      </c>
      <c r="M683" s="19">
        <v>1</v>
      </c>
      <c r="N683" s="19">
        <v>780</v>
      </c>
      <c r="O683" s="19">
        <f t="shared" si="14"/>
        <v>780</v>
      </c>
      <c r="P683" s="133"/>
      <c r="Q683" s="141"/>
      <c r="R683" s="61"/>
    </row>
    <row r="684" spans="1:18" x14ac:dyDescent="0.2">
      <c r="A684" s="133"/>
      <c r="B684" s="150"/>
      <c r="C684" s="151"/>
      <c r="D684" s="151"/>
      <c r="E684" s="133"/>
      <c r="F684" s="133"/>
      <c r="G684" s="153"/>
      <c r="H684" s="153"/>
      <c r="I684" s="153"/>
      <c r="J684" s="141"/>
      <c r="K684" s="153"/>
      <c r="L684" s="22" t="s">
        <v>62</v>
      </c>
      <c r="M684" s="19">
        <v>1</v>
      </c>
      <c r="N684" s="19">
        <f>IFERROR(VLOOKUP(L684,Data!K:M,3,0),"0")</f>
        <v>500</v>
      </c>
      <c r="O684" s="19">
        <f t="shared" si="14"/>
        <v>500</v>
      </c>
      <c r="P684" s="133"/>
      <c r="Q684" s="141"/>
      <c r="R684" s="61"/>
    </row>
    <row r="685" spans="1:18" x14ac:dyDescent="0.2">
      <c r="A685" s="132">
        <f>IF(G685="","",COUNTA($G$3:G686))</f>
        <v>207</v>
      </c>
      <c r="B685" s="164">
        <v>45048</v>
      </c>
      <c r="C685" s="149" t="s">
        <v>160</v>
      </c>
      <c r="D685" s="149" t="s">
        <v>163</v>
      </c>
      <c r="E685" s="132">
        <v>44136</v>
      </c>
      <c r="F685" s="132">
        <v>391058</v>
      </c>
      <c r="G685" s="152" t="s">
        <v>816</v>
      </c>
      <c r="H685" s="152" t="s">
        <v>816</v>
      </c>
      <c r="I685" s="152" t="s">
        <v>817</v>
      </c>
      <c r="J685" s="140" t="s">
        <v>818</v>
      </c>
      <c r="K685" s="152" t="s">
        <v>271</v>
      </c>
      <c r="L685" s="22" t="s">
        <v>2699</v>
      </c>
      <c r="M685" s="19">
        <v>2</v>
      </c>
      <c r="N685" s="19">
        <f>IFERROR(VLOOKUP(L685,Data!K:M,3,0),"0")</f>
        <v>10</v>
      </c>
      <c r="O685" s="19">
        <f t="shared" si="14"/>
        <v>20</v>
      </c>
      <c r="P685" s="132">
        <f>SUM(O685:O687)</f>
        <v>870</v>
      </c>
      <c r="Q685" s="140"/>
      <c r="R685" s="60" t="s">
        <v>2801</v>
      </c>
    </row>
    <row r="686" spans="1:18" x14ac:dyDescent="0.2">
      <c r="A686" s="133"/>
      <c r="B686" s="150"/>
      <c r="C686" s="151"/>
      <c r="D686" s="151"/>
      <c r="E686" s="133"/>
      <c r="F686" s="133"/>
      <c r="G686" s="153"/>
      <c r="H686" s="153"/>
      <c r="I686" s="153"/>
      <c r="J686" s="141"/>
      <c r="K686" s="153"/>
      <c r="L686" s="22" t="s">
        <v>149</v>
      </c>
      <c r="M686" s="19">
        <v>1</v>
      </c>
      <c r="N686" s="19">
        <f>IFERROR(VLOOKUP(L686,Data!K:M,3,0),"0")</f>
        <v>350</v>
      </c>
      <c r="O686" s="19">
        <f>PRODUCT(M686:N686)</f>
        <v>350</v>
      </c>
      <c r="P686" s="133"/>
      <c r="Q686" s="141"/>
      <c r="R686" s="61"/>
    </row>
    <row r="687" spans="1:18" x14ac:dyDescent="0.2">
      <c r="A687" s="133"/>
      <c r="B687" s="150"/>
      <c r="C687" s="151"/>
      <c r="D687" s="151"/>
      <c r="E687" s="133"/>
      <c r="F687" s="133"/>
      <c r="G687" s="153"/>
      <c r="H687" s="153"/>
      <c r="I687" s="153"/>
      <c r="J687" s="141"/>
      <c r="K687" s="153"/>
      <c r="L687" s="22" t="s">
        <v>62</v>
      </c>
      <c r="M687" s="19">
        <v>1</v>
      </c>
      <c r="N687" s="19">
        <f>IFERROR(VLOOKUP(L687,Data!K:M,3,0),"0")</f>
        <v>500</v>
      </c>
      <c r="O687" s="19">
        <f t="shared" si="14"/>
        <v>500</v>
      </c>
      <c r="P687" s="133"/>
      <c r="Q687" s="141"/>
      <c r="R687" s="61"/>
    </row>
    <row r="688" spans="1:18" x14ac:dyDescent="0.2">
      <c r="A688" s="132">
        <f>IF(G688="","",COUNTA($G$3:G689))</f>
        <v>208</v>
      </c>
      <c r="B688" s="164">
        <v>45048</v>
      </c>
      <c r="C688" s="149" t="s">
        <v>160</v>
      </c>
      <c r="D688" s="149" t="s">
        <v>163</v>
      </c>
      <c r="E688" s="132">
        <v>14385</v>
      </c>
      <c r="F688" s="132">
        <v>61498</v>
      </c>
      <c r="G688" s="152" t="s">
        <v>819</v>
      </c>
      <c r="H688" s="152" t="s">
        <v>819</v>
      </c>
      <c r="I688" s="152" t="s">
        <v>820</v>
      </c>
      <c r="J688" s="140" t="s">
        <v>821</v>
      </c>
      <c r="K688" s="152" t="s">
        <v>822</v>
      </c>
      <c r="L688" s="22" t="s">
        <v>2915</v>
      </c>
      <c r="M688" s="19">
        <v>1</v>
      </c>
      <c r="N688" s="19">
        <f>IFERROR(VLOOKUP(L688,Data!K:M,3,0),"0")</f>
        <v>1000</v>
      </c>
      <c r="O688" s="19">
        <f t="shared" ref="O688:O697" si="15">PRODUCT(M688:N688)</f>
        <v>1000</v>
      </c>
      <c r="P688" s="132">
        <f>SUM(O688:O697)</f>
        <v>3395</v>
      </c>
      <c r="Q688" s="140" t="s">
        <v>2715</v>
      </c>
      <c r="R688" s="60"/>
    </row>
    <row r="689" spans="1:18" x14ac:dyDescent="0.2">
      <c r="A689" s="133"/>
      <c r="B689" s="150"/>
      <c r="C689" s="151"/>
      <c r="D689" s="151"/>
      <c r="E689" s="133"/>
      <c r="F689" s="133"/>
      <c r="G689" s="153"/>
      <c r="H689" s="153"/>
      <c r="I689" s="153"/>
      <c r="J689" s="141"/>
      <c r="K689" s="153"/>
      <c r="L689" s="22" t="s">
        <v>138</v>
      </c>
      <c r="M689" s="19">
        <v>1</v>
      </c>
      <c r="N689" s="19">
        <f>IFERROR(VLOOKUP(L689,Data!K:M,3,0),"0")</f>
        <v>70</v>
      </c>
      <c r="O689" s="19">
        <f t="shared" si="15"/>
        <v>70</v>
      </c>
      <c r="P689" s="133"/>
      <c r="Q689" s="141"/>
      <c r="R689" s="61" t="s">
        <v>2801</v>
      </c>
    </row>
    <row r="690" spans="1:18" x14ac:dyDescent="0.2">
      <c r="A690" s="133"/>
      <c r="B690" s="150"/>
      <c r="C690" s="151"/>
      <c r="D690" s="151"/>
      <c r="E690" s="133"/>
      <c r="F690" s="133"/>
      <c r="G690" s="153"/>
      <c r="H690" s="153"/>
      <c r="I690" s="153"/>
      <c r="J690" s="141"/>
      <c r="K690" s="153"/>
      <c r="L690" s="22" t="s">
        <v>2702</v>
      </c>
      <c r="M690" s="19">
        <v>1</v>
      </c>
      <c r="N690" s="19">
        <f>IFERROR(VLOOKUP(L690,Data!K:M,3,0),"0")</f>
        <v>200</v>
      </c>
      <c r="O690" s="19">
        <f t="shared" si="15"/>
        <v>200</v>
      </c>
      <c r="P690" s="133"/>
      <c r="Q690" s="141"/>
      <c r="R690" s="61"/>
    </row>
    <row r="691" spans="1:18" x14ac:dyDescent="0.2">
      <c r="A691" s="133"/>
      <c r="B691" s="150"/>
      <c r="C691" s="151"/>
      <c r="D691" s="151"/>
      <c r="E691" s="133"/>
      <c r="F691" s="133"/>
      <c r="G691" s="153"/>
      <c r="H691" s="153"/>
      <c r="I691" s="153"/>
      <c r="J691" s="141"/>
      <c r="K691" s="153"/>
      <c r="L691" s="22" t="s">
        <v>89</v>
      </c>
      <c r="M691" s="19">
        <v>2</v>
      </c>
      <c r="N691" s="19">
        <f>IFERROR(VLOOKUP(L691,Data!K:M,3,0),"0")</f>
        <v>35</v>
      </c>
      <c r="O691" s="19">
        <f t="shared" si="15"/>
        <v>70</v>
      </c>
      <c r="P691" s="133"/>
      <c r="Q691" s="141"/>
      <c r="R691" s="61"/>
    </row>
    <row r="692" spans="1:18" x14ac:dyDescent="0.2">
      <c r="A692" s="133"/>
      <c r="B692" s="150"/>
      <c r="C692" s="151"/>
      <c r="D692" s="151"/>
      <c r="E692" s="133"/>
      <c r="F692" s="133"/>
      <c r="G692" s="153"/>
      <c r="H692" s="153"/>
      <c r="I692" s="153"/>
      <c r="J692" s="141"/>
      <c r="K692" s="153"/>
      <c r="L692" s="22" t="s">
        <v>1648</v>
      </c>
      <c r="M692" s="19">
        <v>1</v>
      </c>
      <c r="N692" s="19">
        <v>125</v>
      </c>
      <c r="O692" s="19">
        <f t="shared" si="15"/>
        <v>125</v>
      </c>
      <c r="P692" s="133"/>
      <c r="Q692" s="141"/>
      <c r="R692" s="61" t="s">
        <v>2720</v>
      </c>
    </row>
    <row r="693" spans="1:18" x14ac:dyDescent="0.2">
      <c r="A693" s="133"/>
      <c r="B693" s="150"/>
      <c r="C693" s="151"/>
      <c r="D693" s="151"/>
      <c r="E693" s="133"/>
      <c r="F693" s="133"/>
      <c r="G693" s="153"/>
      <c r="H693" s="153"/>
      <c r="I693" s="153"/>
      <c r="J693" s="141"/>
      <c r="K693" s="153"/>
      <c r="L693" s="22" t="s">
        <v>1648</v>
      </c>
      <c r="M693" s="19">
        <v>1</v>
      </c>
      <c r="N693" s="19">
        <v>20</v>
      </c>
      <c r="O693" s="19">
        <f t="shared" si="15"/>
        <v>20</v>
      </c>
      <c r="P693" s="133"/>
      <c r="Q693" s="141"/>
      <c r="R693" s="61" t="s">
        <v>2746</v>
      </c>
    </row>
    <row r="694" spans="1:18" x14ac:dyDescent="0.2">
      <c r="A694" s="133"/>
      <c r="B694" s="150"/>
      <c r="C694" s="151"/>
      <c r="D694" s="151"/>
      <c r="E694" s="133"/>
      <c r="F694" s="133"/>
      <c r="G694" s="153"/>
      <c r="H694" s="153"/>
      <c r="I694" s="153"/>
      <c r="J694" s="141"/>
      <c r="K694" s="153"/>
      <c r="L694" s="22" t="s">
        <v>2698</v>
      </c>
      <c r="M694" s="19">
        <v>1</v>
      </c>
      <c r="N694" s="19">
        <f>IFERROR(VLOOKUP(L694,Data!K:M,3,0),"0")</f>
        <v>400</v>
      </c>
      <c r="O694" s="19">
        <f t="shared" si="15"/>
        <v>400</v>
      </c>
      <c r="P694" s="133"/>
      <c r="Q694" s="141"/>
      <c r="R694" s="61"/>
    </row>
    <row r="695" spans="1:18" x14ac:dyDescent="0.2">
      <c r="A695" s="133"/>
      <c r="B695" s="150"/>
      <c r="C695" s="151"/>
      <c r="D695" s="151"/>
      <c r="E695" s="133"/>
      <c r="F695" s="133"/>
      <c r="G695" s="153"/>
      <c r="H695" s="153"/>
      <c r="I695" s="153"/>
      <c r="J695" s="141"/>
      <c r="K695" s="153"/>
      <c r="L695" s="22" t="s">
        <v>2699</v>
      </c>
      <c r="M695" s="19">
        <v>3</v>
      </c>
      <c r="N695" s="19">
        <f>IFERROR(VLOOKUP(L695,Data!K:M,3,0),"0")</f>
        <v>10</v>
      </c>
      <c r="O695" s="19">
        <f t="shared" si="15"/>
        <v>30</v>
      </c>
      <c r="P695" s="133"/>
      <c r="Q695" s="141"/>
      <c r="R695" s="61"/>
    </row>
    <row r="696" spans="1:18" x14ac:dyDescent="0.2">
      <c r="A696" s="133"/>
      <c r="B696" s="150"/>
      <c r="C696" s="151"/>
      <c r="D696" s="151"/>
      <c r="E696" s="133"/>
      <c r="F696" s="133"/>
      <c r="G696" s="153"/>
      <c r="H696" s="153"/>
      <c r="I696" s="153"/>
      <c r="J696" s="141"/>
      <c r="K696" s="153"/>
      <c r="L696" s="22" t="s">
        <v>145</v>
      </c>
      <c r="M696" s="19">
        <v>1</v>
      </c>
      <c r="N696" s="19">
        <v>980</v>
      </c>
      <c r="O696" s="19">
        <f t="shared" si="15"/>
        <v>980</v>
      </c>
      <c r="P696" s="133"/>
      <c r="Q696" s="141"/>
      <c r="R696" s="127" t="s">
        <v>3206</v>
      </c>
    </row>
    <row r="697" spans="1:18" x14ac:dyDescent="0.2">
      <c r="A697" s="133"/>
      <c r="B697" s="150"/>
      <c r="C697" s="151"/>
      <c r="D697" s="151"/>
      <c r="E697" s="133"/>
      <c r="F697" s="133"/>
      <c r="G697" s="153"/>
      <c r="H697" s="153"/>
      <c r="I697" s="153"/>
      <c r="J697" s="141"/>
      <c r="K697" s="153"/>
      <c r="L697" s="22" t="s">
        <v>62</v>
      </c>
      <c r="M697" s="19">
        <v>1</v>
      </c>
      <c r="N697" s="19">
        <f>IFERROR(VLOOKUP(L697,Data!K:M,3,0),"0")</f>
        <v>500</v>
      </c>
      <c r="O697" s="19">
        <f t="shared" si="15"/>
        <v>500</v>
      </c>
      <c r="P697" s="133"/>
      <c r="Q697" s="141"/>
      <c r="R697" s="128"/>
    </row>
    <row r="698" spans="1:18" s="43" customFormat="1" ht="18" customHeight="1" x14ac:dyDescent="0.25">
      <c r="A698" s="116" t="s">
        <v>3193</v>
      </c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8"/>
      <c r="P698" s="119">
        <f>SUM(P619:P697)</f>
        <v>29940</v>
      </c>
      <c r="Q698" s="120"/>
      <c r="R698" s="121"/>
    </row>
    <row r="699" spans="1:18" s="47" customFormat="1" ht="18" customHeight="1" x14ac:dyDescent="0.25">
      <c r="A699" s="122" t="s">
        <v>3194</v>
      </c>
      <c r="B699" s="122"/>
      <c r="C699" s="44" t="e">
        <f ca="1">[3]!NumberToWordEN(P698)</f>
        <v>#NAME?</v>
      </c>
      <c r="D699" s="44"/>
      <c r="E699" s="45"/>
      <c r="F699" s="45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6"/>
      <c r="R699" s="62"/>
    </row>
    <row r="700" spans="1:18" s="47" customFormat="1" ht="18" customHeight="1" x14ac:dyDescent="0.25">
      <c r="A700" s="48"/>
      <c r="B700" s="49"/>
      <c r="C700" s="50"/>
      <c r="D700" s="48"/>
      <c r="E700" s="48"/>
      <c r="F700" s="48"/>
      <c r="G700" s="48"/>
      <c r="H700" s="48"/>
      <c r="I700" s="48"/>
      <c r="J700" s="50"/>
      <c r="K700" s="48"/>
      <c r="M700" s="51"/>
      <c r="P700" s="48"/>
      <c r="Q700" s="52"/>
      <c r="R700" s="62"/>
    </row>
    <row r="701" spans="1:18" s="47" customFormat="1" ht="18" customHeight="1" x14ac:dyDescent="0.25">
      <c r="A701" s="48"/>
      <c r="B701" s="49"/>
      <c r="C701" s="50"/>
      <c r="D701" s="48"/>
      <c r="E701" s="48"/>
      <c r="F701" s="48"/>
      <c r="G701" s="48"/>
      <c r="H701" s="48"/>
      <c r="I701" s="48"/>
      <c r="J701" s="50"/>
      <c r="K701" s="48"/>
      <c r="M701" s="51"/>
      <c r="P701" s="48"/>
      <c r="Q701" s="52"/>
      <c r="R701" s="62"/>
    </row>
    <row r="702" spans="1:18" s="57" customFormat="1" ht="18" customHeight="1" x14ac:dyDescent="0.25">
      <c r="A702" s="53"/>
      <c r="B702" s="53"/>
      <c r="C702" s="54"/>
      <c r="D702" s="54"/>
      <c r="E702" s="53"/>
      <c r="F702" s="53"/>
      <c r="G702" s="53"/>
      <c r="H702" s="53"/>
      <c r="I702" s="53"/>
      <c r="J702" s="54"/>
      <c r="K702" s="54"/>
      <c r="L702" s="54"/>
      <c r="M702" s="55"/>
      <c r="N702" s="55"/>
      <c r="O702" s="55"/>
      <c r="P702" s="55"/>
      <c r="Q702" s="56"/>
      <c r="R702" s="63"/>
    </row>
    <row r="703" spans="1:18" s="57" customFormat="1" ht="18" customHeight="1" x14ac:dyDescent="0.25">
      <c r="A703" s="53"/>
      <c r="B703" s="53"/>
      <c r="C703" s="54"/>
      <c r="D703" s="54"/>
      <c r="E703" s="53"/>
      <c r="F703" s="53"/>
      <c r="G703" s="53"/>
      <c r="H703" s="53"/>
      <c r="I703" s="53"/>
      <c r="J703" s="54"/>
      <c r="K703" s="54"/>
      <c r="L703" s="54"/>
      <c r="M703" s="55"/>
      <c r="N703" s="55"/>
      <c r="O703" s="55"/>
      <c r="P703" s="123" t="s">
        <v>3195</v>
      </c>
      <c r="Q703" s="123"/>
      <c r="R703" s="63"/>
    </row>
    <row r="704" spans="1:18" s="57" customFormat="1" ht="18" customHeight="1" x14ac:dyDescent="0.25">
      <c r="A704" s="53"/>
      <c r="B704" s="53"/>
      <c r="C704" s="54"/>
      <c r="D704" s="54"/>
      <c r="E704" s="53"/>
      <c r="F704" s="53"/>
      <c r="G704" s="53"/>
      <c r="H704" s="53"/>
      <c r="I704" s="53"/>
      <c r="J704" s="54"/>
      <c r="K704" s="54"/>
      <c r="L704" s="54"/>
      <c r="M704" s="55"/>
      <c r="N704" s="55"/>
      <c r="O704" s="55"/>
      <c r="P704" s="53"/>
      <c r="Q704" s="58"/>
      <c r="R704" s="63"/>
    </row>
    <row r="705" spans="1:18" s="41" customFormat="1" ht="24" customHeight="1" x14ac:dyDescent="0.25">
      <c r="A705" s="124" t="s">
        <v>3205</v>
      </c>
      <c r="B705" s="125"/>
      <c r="C705" s="124" t="s">
        <v>21</v>
      </c>
      <c r="D705" s="126"/>
      <c r="E705" s="125"/>
      <c r="F705" s="124" t="s">
        <v>3192</v>
      </c>
      <c r="G705" s="126"/>
      <c r="H705" s="126"/>
      <c r="I705" s="126"/>
      <c r="J705" s="126"/>
      <c r="K705" s="126"/>
      <c r="L705" s="126"/>
      <c r="M705" s="126"/>
      <c r="N705" s="126"/>
      <c r="O705" s="126"/>
      <c r="P705" s="126"/>
      <c r="Q705" s="126"/>
      <c r="R705" s="125"/>
    </row>
    <row r="706" spans="1:18" s="40" customFormat="1" ht="41.25" customHeight="1" x14ac:dyDescent="0.3">
      <c r="A706" s="34" t="s">
        <v>3197</v>
      </c>
      <c r="B706" s="35" t="s">
        <v>81</v>
      </c>
      <c r="C706" s="35" t="s">
        <v>10</v>
      </c>
      <c r="D706" s="36" t="s">
        <v>11</v>
      </c>
      <c r="E706" s="34" t="s">
        <v>12</v>
      </c>
      <c r="F706" s="34" t="s">
        <v>0</v>
      </c>
      <c r="G706" s="34"/>
      <c r="H706" s="34" t="s">
        <v>1</v>
      </c>
      <c r="I706" s="37"/>
      <c r="J706" s="35" t="s">
        <v>13</v>
      </c>
      <c r="K706" s="38" t="s">
        <v>148</v>
      </c>
      <c r="L706" s="37" t="s">
        <v>82</v>
      </c>
      <c r="M706" s="34" t="s">
        <v>14</v>
      </c>
      <c r="N706" s="34" t="s">
        <v>2</v>
      </c>
      <c r="O706" s="34" t="s">
        <v>83</v>
      </c>
      <c r="P706" s="34" t="s">
        <v>3198</v>
      </c>
      <c r="Q706" s="39" t="s">
        <v>84</v>
      </c>
      <c r="R706" s="59" t="s">
        <v>5</v>
      </c>
    </row>
    <row r="707" spans="1:18" x14ac:dyDescent="0.2">
      <c r="A707" s="132">
        <f>IF(G707="","",COUNTA($G$3:G708))</f>
        <v>209</v>
      </c>
      <c r="B707" s="164">
        <v>45047</v>
      </c>
      <c r="C707" s="149" t="s">
        <v>448</v>
      </c>
      <c r="D707" s="149" t="s">
        <v>163</v>
      </c>
      <c r="E707" s="132">
        <v>44358</v>
      </c>
      <c r="F707" s="132">
        <v>355123</v>
      </c>
      <c r="G707" s="152" t="s">
        <v>794</v>
      </c>
      <c r="H707" s="152" t="s">
        <v>794</v>
      </c>
      <c r="I707" s="152" t="s">
        <v>795</v>
      </c>
      <c r="J707" s="140" t="s">
        <v>796</v>
      </c>
      <c r="K707" s="152" t="s">
        <v>464</v>
      </c>
      <c r="L707" s="22" t="s">
        <v>94</v>
      </c>
      <c r="M707" s="19">
        <v>1</v>
      </c>
      <c r="N707" s="19">
        <f>IFERROR(VLOOKUP(L707,Data!K:M,3,0),"0")</f>
        <v>70</v>
      </c>
      <c r="O707" s="19">
        <f t="shared" ref="O707:O712" si="16">PRODUCT(M707:N707)</f>
        <v>70</v>
      </c>
      <c r="P707" s="132">
        <f>SUM(O707:O708)</f>
        <v>570</v>
      </c>
      <c r="Q707" s="140"/>
      <c r="R707" s="60" t="s">
        <v>2799</v>
      </c>
    </row>
    <row r="708" spans="1:18" x14ac:dyDescent="0.2">
      <c r="A708" s="133"/>
      <c r="B708" s="150"/>
      <c r="C708" s="151"/>
      <c r="D708" s="151"/>
      <c r="E708" s="133"/>
      <c r="F708" s="133"/>
      <c r="G708" s="153"/>
      <c r="H708" s="153"/>
      <c r="I708" s="153"/>
      <c r="J708" s="141"/>
      <c r="K708" s="153"/>
      <c r="L708" s="22" t="s">
        <v>62</v>
      </c>
      <c r="M708" s="19">
        <v>1</v>
      </c>
      <c r="N708" s="19">
        <f>IFERROR(VLOOKUP(L708,Data!K:M,3,0),"0")</f>
        <v>500</v>
      </c>
      <c r="O708" s="19">
        <f t="shared" si="16"/>
        <v>500</v>
      </c>
      <c r="P708" s="133"/>
      <c r="Q708" s="141"/>
      <c r="R708" s="61"/>
    </row>
    <row r="709" spans="1:18" x14ac:dyDescent="0.2">
      <c r="A709" s="132">
        <f>IF(G709="","",COUNTA($G$3:G710))</f>
        <v>210</v>
      </c>
      <c r="B709" s="164">
        <v>45047</v>
      </c>
      <c r="C709" s="149" t="s">
        <v>160</v>
      </c>
      <c r="D709" s="149" t="s">
        <v>163</v>
      </c>
      <c r="E709" s="132">
        <v>211173</v>
      </c>
      <c r="F709" s="132">
        <v>581555</v>
      </c>
      <c r="G709" s="152" t="s">
        <v>797</v>
      </c>
      <c r="H709" s="152" t="s">
        <v>797</v>
      </c>
      <c r="I709" s="152" t="s">
        <v>798</v>
      </c>
      <c r="J709" s="140" t="s">
        <v>799</v>
      </c>
      <c r="K709" s="152" t="s">
        <v>464</v>
      </c>
      <c r="L709" s="22" t="s">
        <v>62</v>
      </c>
      <c r="M709" s="19">
        <v>1</v>
      </c>
      <c r="N709" s="19">
        <f>IFERROR(VLOOKUP(L709,Data!K:M,3,0),"0")</f>
        <v>500</v>
      </c>
      <c r="O709" s="19">
        <f t="shared" si="16"/>
        <v>500</v>
      </c>
      <c r="P709" s="132">
        <f>SUM(O709:O710)</f>
        <v>500</v>
      </c>
      <c r="Q709" s="140"/>
      <c r="R709" s="60" t="s">
        <v>2727</v>
      </c>
    </row>
    <row r="710" spans="1:18" x14ac:dyDescent="0.2">
      <c r="A710" s="133"/>
      <c r="B710" s="150"/>
      <c r="C710" s="151"/>
      <c r="D710" s="151"/>
      <c r="E710" s="133"/>
      <c r="F710" s="133"/>
      <c r="G710" s="153"/>
      <c r="H710" s="153"/>
      <c r="I710" s="153"/>
      <c r="J710" s="141"/>
      <c r="K710" s="153"/>
      <c r="L710" s="22"/>
      <c r="M710" s="19"/>
      <c r="N710" s="19" t="str">
        <f>IFERROR(VLOOKUP(L710,Data!K:M,3,0),"0")</f>
        <v>0</v>
      </c>
      <c r="O710" s="19">
        <f t="shared" si="16"/>
        <v>0</v>
      </c>
      <c r="P710" s="133"/>
      <c r="Q710" s="141"/>
      <c r="R710" s="61"/>
    </row>
    <row r="711" spans="1:18" x14ac:dyDescent="0.2">
      <c r="A711" s="132">
        <f>IF(G711="","",COUNTA($G$3:G712))</f>
        <v>211</v>
      </c>
      <c r="B711" s="164">
        <v>45047</v>
      </c>
      <c r="C711" s="149" t="s">
        <v>160</v>
      </c>
      <c r="D711" s="149" t="s">
        <v>163</v>
      </c>
      <c r="E711" s="132">
        <v>210018</v>
      </c>
      <c r="F711" s="132">
        <v>379114</v>
      </c>
      <c r="G711" s="152" t="s">
        <v>800</v>
      </c>
      <c r="H711" s="152" t="s">
        <v>800</v>
      </c>
      <c r="I711" s="152" t="s">
        <v>185</v>
      </c>
      <c r="J711" s="140" t="s">
        <v>801</v>
      </c>
      <c r="K711" s="152" t="s">
        <v>187</v>
      </c>
      <c r="L711" s="22" t="s">
        <v>62</v>
      </c>
      <c r="M711" s="19">
        <v>1</v>
      </c>
      <c r="N711" s="19">
        <f>IFERROR(VLOOKUP(L711,Data!K:M,3,0),"0")</f>
        <v>500</v>
      </c>
      <c r="O711" s="19">
        <f t="shared" si="16"/>
        <v>500</v>
      </c>
      <c r="P711" s="132">
        <f>SUM(O711:O712)</f>
        <v>500</v>
      </c>
      <c r="Q711" s="140"/>
      <c r="R711" s="60" t="s">
        <v>2727</v>
      </c>
    </row>
    <row r="712" spans="1:18" x14ac:dyDescent="0.2">
      <c r="A712" s="133"/>
      <c r="B712" s="150"/>
      <c r="C712" s="151"/>
      <c r="D712" s="151"/>
      <c r="E712" s="133"/>
      <c r="F712" s="133"/>
      <c r="G712" s="153"/>
      <c r="H712" s="153"/>
      <c r="I712" s="153"/>
      <c r="J712" s="141"/>
      <c r="K712" s="153"/>
      <c r="L712" s="22"/>
      <c r="M712" s="19"/>
      <c r="N712" s="19" t="str">
        <f>IFERROR(VLOOKUP(L712,Data!K:M,3,0),"0")</f>
        <v>0</v>
      </c>
      <c r="O712" s="19">
        <f t="shared" si="16"/>
        <v>0</v>
      </c>
      <c r="P712" s="133"/>
      <c r="Q712" s="141"/>
      <c r="R712" s="61"/>
    </row>
    <row r="713" spans="1:18" x14ac:dyDescent="0.2">
      <c r="A713" s="132">
        <f>IF(G713="","",COUNTA($G$3:G714))</f>
        <v>212</v>
      </c>
      <c r="B713" s="164">
        <v>45048</v>
      </c>
      <c r="C713" s="149" t="s">
        <v>188</v>
      </c>
      <c r="D713" s="149" t="s">
        <v>161</v>
      </c>
      <c r="E713" s="132">
        <v>52052</v>
      </c>
      <c r="F713" s="132">
        <v>459594</v>
      </c>
      <c r="G713" s="152" t="s">
        <v>823</v>
      </c>
      <c r="H713" s="152" t="s">
        <v>823</v>
      </c>
      <c r="I713" s="152" t="s">
        <v>824</v>
      </c>
      <c r="J713" s="140" t="s">
        <v>825</v>
      </c>
      <c r="K713" s="152" t="s">
        <v>210</v>
      </c>
      <c r="L713" s="22" t="s">
        <v>62</v>
      </c>
      <c r="M713" s="19">
        <v>1</v>
      </c>
      <c r="N713" s="19">
        <f>IFERROR(VLOOKUP(L713,Data!K:M,3,0),"0")</f>
        <v>500</v>
      </c>
      <c r="O713" s="19">
        <f t="shared" si="14"/>
        <v>500</v>
      </c>
      <c r="P713" s="132">
        <f>SUM(O713:O714)</f>
        <v>500</v>
      </c>
      <c r="Q713" s="140"/>
      <c r="R713" s="60" t="s">
        <v>2802</v>
      </c>
    </row>
    <row r="714" spans="1:18" x14ac:dyDescent="0.2">
      <c r="A714" s="133"/>
      <c r="B714" s="150"/>
      <c r="C714" s="151"/>
      <c r="D714" s="151"/>
      <c r="E714" s="133"/>
      <c r="F714" s="133"/>
      <c r="G714" s="153"/>
      <c r="H714" s="153"/>
      <c r="I714" s="153"/>
      <c r="J714" s="141"/>
      <c r="K714" s="153"/>
      <c r="L714" s="22"/>
      <c r="M714" s="19"/>
      <c r="N714" s="19" t="str">
        <f>IFERROR(VLOOKUP(L714,Data!K:M,3,0),"0")</f>
        <v>0</v>
      </c>
      <c r="O714" s="19">
        <f t="shared" si="14"/>
        <v>0</v>
      </c>
      <c r="P714" s="133"/>
      <c r="Q714" s="141"/>
      <c r="R714" s="61"/>
    </row>
    <row r="715" spans="1:18" x14ac:dyDescent="0.2">
      <c r="A715" s="132">
        <f>IF(G715="","",COUNTA($G$3:G716))</f>
        <v>213</v>
      </c>
      <c r="B715" s="164">
        <v>45048</v>
      </c>
      <c r="C715" s="149" t="s">
        <v>448</v>
      </c>
      <c r="D715" s="149" t="s">
        <v>161</v>
      </c>
      <c r="E715" s="132">
        <v>52606</v>
      </c>
      <c r="F715" s="132">
        <v>437595</v>
      </c>
      <c r="G715" s="152" t="s">
        <v>826</v>
      </c>
      <c r="H715" s="152" t="s">
        <v>826</v>
      </c>
      <c r="I715" s="152" t="s">
        <v>827</v>
      </c>
      <c r="J715" s="140" t="s">
        <v>828</v>
      </c>
      <c r="K715" s="152" t="s">
        <v>196</v>
      </c>
      <c r="L715" s="22" t="s">
        <v>99</v>
      </c>
      <c r="M715" s="19">
        <v>1</v>
      </c>
      <c r="N715" s="19">
        <f>IFERROR(VLOOKUP(L715,Data!K:M,3,0),"0")</f>
        <v>900</v>
      </c>
      <c r="O715" s="19">
        <f t="shared" si="14"/>
        <v>900</v>
      </c>
      <c r="P715" s="132">
        <f>SUM(O715:O716)</f>
        <v>1400</v>
      </c>
      <c r="Q715" s="140"/>
      <c r="R715" s="60" t="s">
        <v>2752</v>
      </c>
    </row>
    <row r="716" spans="1:18" x14ac:dyDescent="0.2">
      <c r="A716" s="133"/>
      <c r="B716" s="150"/>
      <c r="C716" s="151"/>
      <c r="D716" s="151"/>
      <c r="E716" s="133"/>
      <c r="F716" s="133"/>
      <c r="G716" s="153"/>
      <c r="H716" s="153"/>
      <c r="I716" s="153"/>
      <c r="J716" s="141"/>
      <c r="K716" s="153"/>
      <c r="L716" s="22" t="s">
        <v>62</v>
      </c>
      <c r="M716" s="19">
        <v>1</v>
      </c>
      <c r="N716" s="19">
        <f>IFERROR(VLOOKUP(L716,Data!K:M,3,0),"0")</f>
        <v>500</v>
      </c>
      <c r="O716" s="19">
        <f t="shared" si="14"/>
        <v>500</v>
      </c>
      <c r="P716" s="133"/>
      <c r="Q716" s="141"/>
      <c r="R716" s="61"/>
    </row>
    <row r="717" spans="1:18" x14ac:dyDescent="0.2">
      <c r="A717" s="132">
        <f>IF(G717="","",COUNTA($G$3:G718))</f>
        <v>214</v>
      </c>
      <c r="B717" s="164">
        <v>45048</v>
      </c>
      <c r="C717" s="149" t="s">
        <v>448</v>
      </c>
      <c r="D717" s="149" t="s">
        <v>163</v>
      </c>
      <c r="E717" s="132">
        <v>46664</v>
      </c>
      <c r="F717" s="132">
        <v>270965</v>
      </c>
      <c r="G717" s="152" t="s">
        <v>829</v>
      </c>
      <c r="H717" s="152" t="s">
        <v>829</v>
      </c>
      <c r="I717" s="152" t="s">
        <v>830</v>
      </c>
      <c r="J717" s="140" t="s">
        <v>831</v>
      </c>
      <c r="K717" s="152" t="s">
        <v>169</v>
      </c>
      <c r="L717" s="22" t="s">
        <v>62</v>
      </c>
      <c r="M717" s="19">
        <v>1</v>
      </c>
      <c r="N717" s="19">
        <f>IFERROR(VLOOKUP(L717,Data!K:M,3,0),"0")</f>
        <v>500</v>
      </c>
      <c r="O717" s="19">
        <f t="shared" si="14"/>
        <v>500</v>
      </c>
      <c r="P717" s="132">
        <f>SUM(O717:O718)</f>
        <v>500</v>
      </c>
      <c r="Q717" s="140"/>
      <c r="R717" s="60" t="s">
        <v>2727</v>
      </c>
    </row>
    <row r="718" spans="1:18" x14ac:dyDescent="0.2">
      <c r="A718" s="133"/>
      <c r="B718" s="150"/>
      <c r="C718" s="151"/>
      <c r="D718" s="151"/>
      <c r="E718" s="133"/>
      <c r="F718" s="133"/>
      <c r="G718" s="153"/>
      <c r="H718" s="153"/>
      <c r="I718" s="153"/>
      <c r="J718" s="141"/>
      <c r="K718" s="153"/>
      <c r="L718" s="22"/>
      <c r="M718" s="19"/>
      <c r="N718" s="19" t="str">
        <f>IFERROR(VLOOKUP(L718,Data!K:M,3,0),"0")</f>
        <v>0</v>
      </c>
      <c r="O718" s="19">
        <f t="shared" si="14"/>
        <v>0</v>
      </c>
      <c r="P718" s="133"/>
      <c r="Q718" s="141"/>
      <c r="R718" s="61"/>
    </row>
    <row r="719" spans="1:18" x14ac:dyDescent="0.2">
      <c r="A719" s="132">
        <f>IF(G719="","",COUNTA($G$3:G720))</f>
        <v>215</v>
      </c>
      <c r="B719" s="164">
        <v>45048</v>
      </c>
      <c r="C719" s="149" t="s">
        <v>188</v>
      </c>
      <c r="D719" s="149" t="s">
        <v>163</v>
      </c>
      <c r="E719" s="132">
        <v>50891</v>
      </c>
      <c r="F719" s="132">
        <v>435197</v>
      </c>
      <c r="G719" s="152" t="s">
        <v>832</v>
      </c>
      <c r="H719" s="152" t="s">
        <v>832</v>
      </c>
      <c r="I719" s="152" t="s">
        <v>833</v>
      </c>
      <c r="J719" s="140" t="s">
        <v>834</v>
      </c>
      <c r="K719" s="152" t="s">
        <v>231</v>
      </c>
      <c r="L719" s="22" t="s">
        <v>99</v>
      </c>
      <c r="M719" s="19">
        <v>1</v>
      </c>
      <c r="N719" s="19">
        <f>IFERROR(VLOOKUP(L719,Data!K:M,3,0),"0")</f>
        <v>900</v>
      </c>
      <c r="O719" s="19">
        <f t="shared" si="14"/>
        <v>900</v>
      </c>
      <c r="P719" s="132">
        <f>SUM(O719:O720)</f>
        <v>1400</v>
      </c>
      <c r="Q719" s="140"/>
      <c r="R719" s="60"/>
    </row>
    <row r="720" spans="1:18" x14ac:dyDescent="0.2">
      <c r="A720" s="133"/>
      <c r="B720" s="150"/>
      <c r="C720" s="151"/>
      <c r="D720" s="151"/>
      <c r="E720" s="133"/>
      <c r="F720" s="133"/>
      <c r="G720" s="153"/>
      <c r="H720" s="153"/>
      <c r="I720" s="153"/>
      <c r="J720" s="141"/>
      <c r="K720" s="153"/>
      <c r="L720" s="22" t="s">
        <v>62</v>
      </c>
      <c r="M720" s="19">
        <v>1</v>
      </c>
      <c r="N720" s="19">
        <f>IFERROR(VLOOKUP(L720,Data!K:M,3,0),"0")</f>
        <v>500</v>
      </c>
      <c r="O720" s="19">
        <f t="shared" si="14"/>
        <v>500</v>
      </c>
      <c r="P720" s="133"/>
      <c r="Q720" s="141"/>
      <c r="R720" s="61"/>
    </row>
    <row r="721" spans="1:18" x14ac:dyDescent="0.2">
      <c r="A721" s="132">
        <f>IF(G721="","",COUNTA($G$3:G722))</f>
        <v>216</v>
      </c>
      <c r="B721" s="164">
        <v>45048</v>
      </c>
      <c r="C721" s="149" t="s">
        <v>51</v>
      </c>
      <c r="D721" s="149" t="s">
        <v>77</v>
      </c>
      <c r="E721" s="132">
        <v>50845</v>
      </c>
      <c r="F721" s="132">
        <v>377763</v>
      </c>
      <c r="G721" s="152" t="s">
        <v>358</v>
      </c>
      <c r="H721" s="152" t="s">
        <v>358</v>
      </c>
      <c r="I721" s="152" t="s">
        <v>835</v>
      </c>
      <c r="J721" s="140" t="s">
        <v>836</v>
      </c>
      <c r="K721" s="152" t="s">
        <v>214</v>
      </c>
      <c r="L721" s="22" t="s">
        <v>149</v>
      </c>
      <c r="M721" s="19">
        <v>1</v>
      </c>
      <c r="N721" s="19">
        <f>IFERROR(VLOOKUP(L721,Data!K:M,3,0),"0")</f>
        <v>350</v>
      </c>
      <c r="O721" s="19">
        <f t="shared" si="14"/>
        <v>350</v>
      </c>
      <c r="P721" s="132">
        <f>SUM(O721:O722)</f>
        <v>850</v>
      </c>
      <c r="Q721" s="140"/>
      <c r="R721" s="60"/>
    </row>
    <row r="722" spans="1:18" x14ac:dyDescent="0.2">
      <c r="A722" s="133"/>
      <c r="B722" s="150"/>
      <c r="C722" s="151"/>
      <c r="D722" s="151"/>
      <c r="E722" s="133"/>
      <c r="F722" s="133"/>
      <c r="G722" s="153"/>
      <c r="H722" s="153"/>
      <c r="I722" s="153"/>
      <c r="J722" s="141"/>
      <c r="K722" s="153"/>
      <c r="L722" s="22" t="s">
        <v>62</v>
      </c>
      <c r="M722" s="19">
        <v>1</v>
      </c>
      <c r="N722" s="19">
        <f>IFERROR(VLOOKUP(L722,Data!K:M,3,0),"0")</f>
        <v>500</v>
      </c>
      <c r="O722" s="19">
        <f t="shared" si="14"/>
        <v>500</v>
      </c>
      <c r="P722" s="133"/>
      <c r="Q722" s="141"/>
      <c r="R722" s="61"/>
    </row>
    <row r="723" spans="1:18" x14ac:dyDescent="0.2">
      <c r="A723" s="132">
        <f>IF(G723="","",COUNTA($G$3:G724))</f>
        <v>217</v>
      </c>
      <c r="B723" s="164">
        <v>45048</v>
      </c>
      <c r="C723" s="149" t="s">
        <v>188</v>
      </c>
      <c r="D723" s="149" t="s">
        <v>161</v>
      </c>
      <c r="E723" s="132">
        <v>52039</v>
      </c>
      <c r="F723" s="132">
        <v>140193</v>
      </c>
      <c r="G723" s="152" t="s">
        <v>837</v>
      </c>
      <c r="H723" s="152" t="s">
        <v>837</v>
      </c>
      <c r="I723" s="152" t="s">
        <v>838</v>
      </c>
      <c r="J723" s="140" t="s">
        <v>839</v>
      </c>
      <c r="K723" s="152" t="s">
        <v>271</v>
      </c>
      <c r="L723" s="22" t="s">
        <v>2705</v>
      </c>
      <c r="M723" s="19">
        <v>2</v>
      </c>
      <c r="N723" s="19">
        <f>IFERROR(VLOOKUP(L723,Data!K:M,3,0),"0")</f>
        <v>380</v>
      </c>
      <c r="O723" s="19">
        <f t="shared" si="14"/>
        <v>760</v>
      </c>
      <c r="P723" s="132">
        <f>SUM(O723:O724)</f>
        <v>1260</v>
      </c>
      <c r="Q723" s="140"/>
      <c r="R723" s="60"/>
    </row>
    <row r="724" spans="1:18" x14ac:dyDescent="0.2">
      <c r="A724" s="133"/>
      <c r="B724" s="150"/>
      <c r="C724" s="151"/>
      <c r="D724" s="151"/>
      <c r="E724" s="133"/>
      <c r="F724" s="133"/>
      <c r="G724" s="153"/>
      <c r="H724" s="153"/>
      <c r="I724" s="153"/>
      <c r="J724" s="141"/>
      <c r="K724" s="153"/>
      <c r="L724" s="22" t="s">
        <v>62</v>
      </c>
      <c r="M724" s="19">
        <v>1</v>
      </c>
      <c r="N724" s="19">
        <f>IFERROR(VLOOKUP(L724,Data!K:M,3,0),"0")</f>
        <v>500</v>
      </c>
      <c r="O724" s="19">
        <f t="shared" si="14"/>
        <v>500</v>
      </c>
      <c r="P724" s="133"/>
      <c r="Q724" s="141"/>
      <c r="R724" s="61"/>
    </row>
    <row r="725" spans="1:18" x14ac:dyDescent="0.2">
      <c r="A725" s="132">
        <f>IF(G725="","",COUNTA($G$3:G726))</f>
        <v>218</v>
      </c>
      <c r="B725" s="164">
        <v>45048</v>
      </c>
      <c r="C725" s="149" t="s">
        <v>448</v>
      </c>
      <c r="D725" s="149" t="s">
        <v>161</v>
      </c>
      <c r="E725" s="132">
        <v>44974</v>
      </c>
      <c r="F725" s="132">
        <v>595778</v>
      </c>
      <c r="G725" s="152" t="s">
        <v>840</v>
      </c>
      <c r="H725" s="152" t="s">
        <v>840</v>
      </c>
      <c r="I725" s="152" t="s">
        <v>841</v>
      </c>
      <c r="J725" s="140" t="s">
        <v>842</v>
      </c>
      <c r="K725" s="152" t="s">
        <v>271</v>
      </c>
      <c r="L725" s="22" t="s">
        <v>62</v>
      </c>
      <c r="M725" s="19">
        <v>1</v>
      </c>
      <c r="N725" s="19">
        <f>IFERROR(VLOOKUP(L725,Data!K:M,3,0),"0")</f>
        <v>500</v>
      </c>
      <c r="O725" s="19">
        <f t="shared" si="14"/>
        <v>500</v>
      </c>
      <c r="P725" s="132">
        <f>SUM(O725:O726)</f>
        <v>500</v>
      </c>
      <c r="Q725" s="140"/>
      <c r="R725" s="60" t="s">
        <v>2799</v>
      </c>
    </row>
    <row r="726" spans="1:18" x14ac:dyDescent="0.2">
      <c r="A726" s="133"/>
      <c r="B726" s="150"/>
      <c r="C726" s="151"/>
      <c r="D726" s="151"/>
      <c r="E726" s="133"/>
      <c r="F726" s="133"/>
      <c r="G726" s="153"/>
      <c r="H726" s="153"/>
      <c r="I726" s="153"/>
      <c r="J726" s="141"/>
      <c r="K726" s="153"/>
      <c r="L726" s="22"/>
      <c r="M726" s="19"/>
      <c r="N726" s="19" t="str">
        <f>IFERROR(VLOOKUP(L726,Data!K:M,3,0),"0")</f>
        <v>0</v>
      </c>
      <c r="O726" s="19">
        <f t="shared" si="14"/>
        <v>0</v>
      </c>
      <c r="P726" s="133"/>
      <c r="Q726" s="141"/>
      <c r="R726" s="61"/>
    </row>
    <row r="727" spans="1:18" x14ac:dyDescent="0.2">
      <c r="A727" s="132">
        <f>IF(G727="","",COUNTA($G$3:G728))</f>
        <v>219</v>
      </c>
      <c r="B727" s="164">
        <v>45048</v>
      </c>
      <c r="C727" s="149" t="s">
        <v>160</v>
      </c>
      <c r="D727" s="149" t="s">
        <v>163</v>
      </c>
      <c r="E727" s="132">
        <v>36795</v>
      </c>
      <c r="F727" s="132">
        <v>315728</v>
      </c>
      <c r="G727" s="152" t="s">
        <v>843</v>
      </c>
      <c r="H727" s="152" t="s">
        <v>843</v>
      </c>
      <c r="I727" s="152" t="s">
        <v>844</v>
      </c>
      <c r="J727" s="140" t="s">
        <v>845</v>
      </c>
      <c r="K727" s="152" t="s">
        <v>271</v>
      </c>
      <c r="L727" s="22" t="s">
        <v>149</v>
      </c>
      <c r="M727" s="19">
        <v>1</v>
      </c>
      <c r="N727" s="19">
        <f>IFERROR(VLOOKUP(L727,Data!K:M,3,0),"0")</f>
        <v>350</v>
      </c>
      <c r="O727" s="19">
        <f t="shared" si="14"/>
        <v>350</v>
      </c>
      <c r="P727" s="132">
        <f>SUM(O727:O728)</f>
        <v>850</v>
      </c>
      <c r="Q727" s="140"/>
      <c r="R727" s="60"/>
    </row>
    <row r="728" spans="1:18" x14ac:dyDescent="0.2">
      <c r="A728" s="133"/>
      <c r="B728" s="150"/>
      <c r="C728" s="151"/>
      <c r="D728" s="151"/>
      <c r="E728" s="133"/>
      <c r="F728" s="133"/>
      <c r="G728" s="153"/>
      <c r="H728" s="153"/>
      <c r="I728" s="153"/>
      <c r="J728" s="141"/>
      <c r="K728" s="153"/>
      <c r="L728" s="22" t="s">
        <v>62</v>
      </c>
      <c r="M728" s="19">
        <v>1</v>
      </c>
      <c r="N728" s="19">
        <f>IFERROR(VLOOKUP(L728,Data!K:M,3,0),"0")</f>
        <v>500</v>
      </c>
      <c r="O728" s="19">
        <f t="shared" si="14"/>
        <v>500</v>
      </c>
      <c r="P728" s="133"/>
      <c r="Q728" s="141"/>
      <c r="R728" s="61"/>
    </row>
    <row r="729" spans="1:18" x14ac:dyDescent="0.2">
      <c r="A729" s="132">
        <f>IF(G729="","",COUNTA($G$3:G730))</f>
        <v>220</v>
      </c>
      <c r="B729" s="164">
        <v>45048</v>
      </c>
      <c r="C729" s="149" t="s">
        <v>448</v>
      </c>
      <c r="D729" s="149" t="s">
        <v>163</v>
      </c>
      <c r="E729" s="132">
        <v>48676</v>
      </c>
      <c r="F729" s="132">
        <v>364266</v>
      </c>
      <c r="G729" s="152" t="s">
        <v>846</v>
      </c>
      <c r="H729" s="152" t="s">
        <v>846</v>
      </c>
      <c r="I729" s="152" t="s">
        <v>847</v>
      </c>
      <c r="J729" s="140" t="s">
        <v>848</v>
      </c>
      <c r="K729" s="152" t="s">
        <v>394</v>
      </c>
      <c r="L729" s="22" t="s">
        <v>149</v>
      </c>
      <c r="M729" s="19">
        <v>1</v>
      </c>
      <c r="N729" s="19">
        <f>IFERROR(VLOOKUP(L729,Data!K:M,3,0),"0")</f>
        <v>350</v>
      </c>
      <c r="O729" s="19">
        <f t="shared" si="14"/>
        <v>350</v>
      </c>
      <c r="P729" s="132">
        <f>SUM(O729:O730)</f>
        <v>850</v>
      </c>
      <c r="Q729" s="140"/>
      <c r="R729" s="60" t="s">
        <v>2727</v>
      </c>
    </row>
    <row r="730" spans="1:18" x14ac:dyDescent="0.2">
      <c r="A730" s="133"/>
      <c r="B730" s="150"/>
      <c r="C730" s="151"/>
      <c r="D730" s="151"/>
      <c r="E730" s="133"/>
      <c r="F730" s="133"/>
      <c r="G730" s="153"/>
      <c r="H730" s="153"/>
      <c r="I730" s="153"/>
      <c r="J730" s="141"/>
      <c r="K730" s="153"/>
      <c r="L730" s="22" t="s">
        <v>62</v>
      </c>
      <c r="M730" s="19">
        <v>1</v>
      </c>
      <c r="N730" s="19">
        <f>IFERROR(VLOOKUP(L730,Data!K:M,3,0),"0")</f>
        <v>500</v>
      </c>
      <c r="O730" s="19">
        <f t="shared" si="14"/>
        <v>500</v>
      </c>
      <c r="P730" s="133"/>
      <c r="Q730" s="141"/>
      <c r="R730" s="61"/>
    </row>
    <row r="731" spans="1:18" x14ac:dyDescent="0.2">
      <c r="A731" s="132">
        <f>IF(G731="","",COUNTA($G$3:G732))</f>
        <v>221</v>
      </c>
      <c r="B731" s="164">
        <v>45048</v>
      </c>
      <c r="C731" s="149" t="s">
        <v>54</v>
      </c>
      <c r="D731" s="149" t="s">
        <v>77</v>
      </c>
      <c r="E731" s="132">
        <v>10599</v>
      </c>
      <c r="F731" s="132">
        <v>266384</v>
      </c>
      <c r="G731" s="152" t="s">
        <v>849</v>
      </c>
      <c r="H731" s="152" t="s">
        <v>849</v>
      </c>
      <c r="I731" s="152" t="s">
        <v>850</v>
      </c>
      <c r="J731" s="140" t="s">
        <v>851</v>
      </c>
      <c r="K731" s="152" t="s">
        <v>394</v>
      </c>
      <c r="L731" s="22" t="s">
        <v>149</v>
      </c>
      <c r="M731" s="19">
        <v>1</v>
      </c>
      <c r="N731" s="19">
        <f>IFERROR(VLOOKUP(L731,Data!K:M,3,0),"0")</f>
        <v>350</v>
      </c>
      <c r="O731" s="19">
        <f t="shared" si="14"/>
        <v>350</v>
      </c>
      <c r="P731" s="132">
        <f>SUM(O731:O733)</f>
        <v>890</v>
      </c>
      <c r="Q731" s="140"/>
      <c r="R731" s="60"/>
    </row>
    <row r="732" spans="1:18" x14ac:dyDescent="0.2">
      <c r="A732" s="133"/>
      <c r="B732" s="150"/>
      <c r="C732" s="151"/>
      <c r="D732" s="151"/>
      <c r="E732" s="133"/>
      <c r="F732" s="133"/>
      <c r="G732" s="153"/>
      <c r="H732" s="153"/>
      <c r="I732" s="153"/>
      <c r="J732" s="141"/>
      <c r="K732" s="153"/>
      <c r="L732" s="22" t="s">
        <v>1648</v>
      </c>
      <c r="M732" s="19">
        <v>2</v>
      </c>
      <c r="N732" s="19">
        <v>20</v>
      </c>
      <c r="O732" s="19">
        <f t="shared" si="14"/>
        <v>40</v>
      </c>
      <c r="P732" s="133"/>
      <c r="Q732" s="141"/>
      <c r="R732" s="61" t="s">
        <v>2721</v>
      </c>
    </row>
    <row r="733" spans="1:18" x14ac:dyDescent="0.2">
      <c r="A733" s="133"/>
      <c r="B733" s="150"/>
      <c r="C733" s="151"/>
      <c r="D733" s="151"/>
      <c r="E733" s="133"/>
      <c r="F733" s="133"/>
      <c r="G733" s="153"/>
      <c r="H733" s="153"/>
      <c r="I733" s="153"/>
      <c r="J733" s="141"/>
      <c r="K733" s="153"/>
      <c r="L733" s="22" t="s">
        <v>62</v>
      </c>
      <c r="M733" s="19">
        <v>1</v>
      </c>
      <c r="N733" s="19">
        <f>IFERROR(VLOOKUP(L733,Data!K:M,3,0),"0")</f>
        <v>500</v>
      </c>
      <c r="O733" s="19">
        <f t="shared" si="14"/>
        <v>500</v>
      </c>
      <c r="P733" s="133"/>
      <c r="Q733" s="141"/>
      <c r="R733" s="61"/>
    </row>
    <row r="734" spans="1:18" x14ac:dyDescent="0.2">
      <c r="A734" s="132">
        <f>IF(G734="","",COUNTA($G$3:G735))</f>
        <v>222</v>
      </c>
      <c r="B734" s="164">
        <v>45048</v>
      </c>
      <c r="C734" s="149" t="s">
        <v>160</v>
      </c>
      <c r="D734" s="149" t="s">
        <v>202</v>
      </c>
      <c r="E734" s="132">
        <v>12741</v>
      </c>
      <c r="F734" s="132">
        <v>219090</v>
      </c>
      <c r="G734" s="152" t="s">
        <v>852</v>
      </c>
      <c r="H734" s="152" t="s">
        <v>852</v>
      </c>
      <c r="I734" s="152" t="s">
        <v>853</v>
      </c>
      <c r="J734" s="140" t="s">
        <v>854</v>
      </c>
      <c r="K734" s="152" t="s">
        <v>251</v>
      </c>
      <c r="L734" s="22" t="s">
        <v>109</v>
      </c>
      <c r="M734" s="19">
        <v>1</v>
      </c>
      <c r="N734" s="19">
        <f>IFERROR(VLOOKUP(L734,Data!K:M,3,0),"0")</f>
        <v>350</v>
      </c>
      <c r="O734" s="19">
        <f t="shared" si="14"/>
        <v>350</v>
      </c>
      <c r="P734" s="132">
        <f>SUM(O734:O735)</f>
        <v>850</v>
      </c>
      <c r="Q734" s="140"/>
      <c r="R734" s="60"/>
    </row>
    <row r="735" spans="1:18" x14ac:dyDescent="0.2">
      <c r="A735" s="133"/>
      <c r="B735" s="150"/>
      <c r="C735" s="151"/>
      <c r="D735" s="151"/>
      <c r="E735" s="133"/>
      <c r="F735" s="133"/>
      <c r="G735" s="153"/>
      <c r="H735" s="153"/>
      <c r="I735" s="153"/>
      <c r="J735" s="141"/>
      <c r="K735" s="153"/>
      <c r="L735" s="22" t="s">
        <v>62</v>
      </c>
      <c r="M735" s="19">
        <v>1</v>
      </c>
      <c r="N735" s="19">
        <f>IFERROR(VLOOKUP(L735,Data!K:M,3,0),"0")</f>
        <v>500</v>
      </c>
      <c r="O735" s="19">
        <f t="shared" si="14"/>
        <v>500</v>
      </c>
      <c r="P735" s="133"/>
      <c r="Q735" s="141"/>
      <c r="R735" s="61"/>
    </row>
    <row r="736" spans="1:18" x14ac:dyDescent="0.2">
      <c r="A736" s="132">
        <f>IF(G736="","",COUNTA($G$3:G737))</f>
        <v>223</v>
      </c>
      <c r="B736" s="164">
        <v>45048</v>
      </c>
      <c r="C736" s="149" t="s">
        <v>53</v>
      </c>
      <c r="D736" s="149" t="s">
        <v>77</v>
      </c>
      <c r="E736" s="132">
        <v>46193</v>
      </c>
      <c r="F736" s="132">
        <v>360788</v>
      </c>
      <c r="G736" s="152" t="s">
        <v>855</v>
      </c>
      <c r="H736" s="152" t="s">
        <v>855</v>
      </c>
      <c r="I736" s="152" t="s">
        <v>856</v>
      </c>
      <c r="J736" s="140" t="s">
        <v>857</v>
      </c>
      <c r="K736" s="152" t="s">
        <v>490</v>
      </c>
      <c r="L736" s="22" t="s">
        <v>2915</v>
      </c>
      <c r="M736" s="19">
        <v>1</v>
      </c>
      <c r="N736" s="19">
        <f>IFERROR(VLOOKUP(L736,Data!K:M,3,0),"0")</f>
        <v>1000</v>
      </c>
      <c r="O736" s="19">
        <f t="shared" si="14"/>
        <v>1000</v>
      </c>
      <c r="P736" s="132">
        <f>SUM(O736:O739)</f>
        <v>2990</v>
      </c>
      <c r="Q736" s="140"/>
      <c r="R736" s="60"/>
    </row>
    <row r="737" spans="1:18" x14ac:dyDescent="0.2">
      <c r="A737" s="133"/>
      <c r="B737" s="150"/>
      <c r="C737" s="151"/>
      <c r="D737" s="151"/>
      <c r="E737" s="133"/>
      <c r="F737" s="133"/>
      <c r="G737" s="153"/>
      <c r="H737" s="153"/>
      <c r="I737" s="153"/>
      <c r="J737" s="141"/>
      <c r="K737" s="153"/>
      <c r="L737" s="22" t="s">
        <v>138</v>
      </c>
      <c r="M737" s="19">
        <v>1</v>
      </c>
      <c r="N737" s="19">
        <f>IFERROR(VLOOKUP(L737,Data!K:M,3,0),"0")</f>
        <v>70</v>
      </c>
      <c r="O737" s="19">
        <f t="shared" si="14"/>
        <v>70</v>
      </c>
      <c r="P737" s="133"/>
      <c r="Q737" s="141"/>
      <c r="R737" s="61"/>
    </row>
    <row r="738" spans="1:18" x14ac:dyDescent="0.2">
      <c r="A738" s="133"/>
      <c r="B738" s="150"/>
      <c r="C738" s="151"/>
      <c r="D738" s="151"/>
      <c r="E738" s="133"/>
      <c r="F738" s="133"/>
      <c r="G738" s="153"/>
      <c r="H738" s="153"/>
      <c r="I738" s="153"/>
      <c r="J738" s="141"/>
      <c r="K738" s="153"/>
      <c r="L738" s="22" t="s">
        <v>145</v>
      </c>
      <c r="M738" s="19">
        <v>1</v>
      </c>
      <c r="N738" s="19">
        <v>1420</v>
      </c>
      <c r="O738" s="19">
        <f t="shared" si="14"/>
        <v>1420</v>
      </c>
      <c r="P738" s="133"/>
      <c r="Q738" s="141"/>
      <c r="R738" s="61"/>
    </row>
    <row r="739" spans="1:18" x14ac:dyDescent="0.2">
      <c r="A739" s="133"/>
      <c r="B739" s="150"/>
      <c r="C739" s="151"/>
      <c r="D739" s="151"/>
      <c r="E739" s="133"/>
      <c r="F739" s="133"/>
      <c r="G739" s="153"/>
      <c r="H739" s="153"/>
      <c r="I739" s="153"/>
      <c r="J739" s="141"/>
      <c r="K739" s="153"/>
      <c r="L739" s="22" t="s">
        <v>62</v>
      </c>
      <c r="M739" s="19">
        <v>1</v>
      </c>
      <c r="N739" s="19">
        <f>IFERROR(VLOOKUP(L739,Data!K:M,3,0),"0")</f>
        <v>500</v>
      </c>
      <c r="O739" s="19">
        <f t="shared" si="14"/>
        <v>500</v>
      </c>
      <c r="P739" s="133"/>
      <c r="Q739" s="141"/>
      <c r="R739" s="61"/>
    </row>
    <row r="740" spans="1:18" x14ac:dyDescent="0.2">
      <c r="A740" s="132">
        <f>IF(G740="","",COUNTA($G$3:G741))</f>
        <v>224</v>
      </c>
      <c r="B740" s="164">
        <v>45048</v>
      </c>
      <c r="C740" s="149" t="s">
        <v>448</v>
      </c>
      <c r="D740" s="149" t="s">
        <v>163</v>
      </c>
      <c r="E740" s="132">
        <v>42927</v>
      </c>
      <c r="F740" s="132">
        <v>330647</v>
      </c>
      <c r="G740" s="152" t="s">
        <v>541</v>
      </c>
      <c r="H740" s="152" t="s">
        <v>541</v>
      </c>
      <c r="I740" s="152" t="s">
        <v>858</v>
      </c>
      <c r="J740" s="140" t="s">
        <v>859</v>
      </c>
      <c r="K740" s="152" t="s">
        <v>241</v>
      </c>
      <c r="L740" s="22" t="s">
        <v>2915</v>
      </c>
      <c r="M740" s="19">
        <v>1</v>
      </c>
      <c r="N740" s="19">
        <f>IFERROR(VLOOKUP(L740,Data!K:M,3,0),"0")</f>
        <v>1000</v>
      </c>
      <c r="O740" s="19">
        <f t="shared" si="14"/>
        <v>1000</v>
      </c>
      <c r="P740" s="132">
        <f>SUM(O740:O744)</f>
        <v>3230</v>
      </c>
      <c r="Q740" s="140" t="s">
        <v>2803</v>
      </c>
      <c r="R740" s="60"/>
    </row>
    <row r="741" spans="1:18" x14ac:dyDescent="0.2">
      <c r="A741" s="133"/>
      <c r="B741" s="150"/>
      <c r="C741" s="151"/>
      <c r="D741" s="151"/>
      <c r="E741" s="133"/>
      <c r="F741" s="133"/>
      <c r="G741" s="153"/>
      <c r="H741" s="153"/>
      <c r="I741" s="153"/>
      <c r="J741" s="141"/>
      <c r="K741" s="153"/>
      <c r="L741" s="22" t="s">
        <v>138</v>
      </c>
      <c r="M741" s="19">
        <v>1</v>
      </c>
      <c r="N741" s="19">
        <f>IFERROR(VLOOKUP(L741,Data!K:M,3,0),"0")</f>
        <v>70</v>
      </c>
      <c r="O741" s="19">
        <f t="shared" si="14"/>
        <v>70</v>
      </c>
      <c r="P741" s="133"/>
      <c r="Q741" s="141"/>
      <c r="R741" s="61"/>
    </row>
    <row r="742" spans="1:18" x14ac:dyDescent="0.2">
      <c r="A742" s="133"/>
      <c r="B742" s="150"/>
      <c r="C742" s="151"/>
      <c r="D742" s="151"/>
      <c r="E742" s="133"/>
      <c r="F742" s="133"/>
      <c r="G742" s="153"/>
      <c r="H742" s="153"/>
      <c r="I742" s="153"/>
      <c r="J742" s="141"/>
      <c r="K742" s="153"/>
      <c r="L742" s="22" t="s">
        <v>135</v>
      </c>
      <c r="M742" s="19">
        <v>2</v>
      </c>
      <c r="N742" s="19">
        <f>IFERROR(VLOOKUP(L742,Data!K:M,3,0),"0")</f>
        <v>140</v>
      </c>
      <c r="O742" s="19">
        <f t="shared" si="14"/>
        <v>280</v>
      </c>
      <c r="P742" s="133"/>
      <c r="Q742" s="141"/>
      <c r="R742" s="61" t="s">
        <v>2722</v>
      </c>
    </row>
    <row r="743" spans="1:18" x14ac:dyDescent="0.2">
      <c r="A743" s="133"/>
      <c r="B743" s="150"/>
      <c r="C743" s="151"/>
      <c r="D743" s="151"/>
      <c r="E743" s="133"/>
      <c r="F743" s="133"/>
      <c r="G743" s="153"/>
      <c r="H743" s="153"/>
      <c r="I743" s="153"/>
      <c r="J743" s="141"/>
      <c r="K743" s="153"/>
      <c r="L743" s="22" t="s">
        <v>145</v>
      </c>
      <c r="M743" s="19">
        <v>1</v>
      </c>
      <c r="N743" s="19">
        <v>1380</v>
      </c>
      <c r="O743" s="19">
        <f t="shared" si="14"/>
        <v>1380</v>
      </c>
      <c r="P743" s="133"/>
      <c r="Q743" s="141"/>
      <c r="R743" s="61"/>
    </row>
    <row r="744" spans="1:18" x14ac:dyDescent="0.2">
      <c r="A744" s="136"/>
      <c r="B744" s="161"/>
      <c r="C744" s="162"/>
      <c r="D744" s="162"/>
      <c r="E744" s="136"/>
      <c r="F744" s="136"/>
      <c r="G744" s="154"/>
      <c r="H744" s="154"/>
      <c r="I744" s="154"/>
      <c r="J744" s="142"/>
      <c r="K744" s="154"/>
      <c r="L744" s="22" t="s">
        <v>62</v>
      </c>
      <c r="M744" s="19">
        <v>1</v>
      </c>
      <c r="N744" s="19">
        <f>IFERROR(VLOOKUP(L744,Data!K:M,3,0),"0")</f>
        <v>500</v>
      </c>
      <c r="O744" s="19">
        <f t="shared" si="14"/>
        <v>500</v>
      </c>
      <c r="P744" s="136"/>
      <c r="Q744" s="142"/>
      <c r="R744" s="64"/>
    </row>
    <row r="745" spans="1:18" x14ac:dyDescent="0.2">
      <c r="A745" s="132">
        <f>IF(G745="","",COUNTA($G$3:G746))</f>
        <v>225</v>
      </c>
      <c r="B745" s="164">
        <v>45048</v>
      </c>
      <c r="C745" s="149" t="s">
        <v>160</v>
      </c>
      <c r="D745" s="149" t="s">
        <v>163</v>
      </c>
      <c r="E745" s="132">
        <v>36196</v>
      </c>
      <c r="F745" s="132">
        <v>314024</v>
      </c>
      <c r="G745" s="152" t="s">
        <v>816</v>
      </c>
      <c r="H745" s="152" t="s">
        <v>816</v>
      </c>
      <c r="I745" s="152" t="s">
        <v>860</v>
      </c>
      <c r="J745" s="140" t="s">
        <v>861</v>
      </c>
      <c r="K745" s="152" t="s">
        <v>637</v>
      </c>
      <c r="L745" s="22" t="s">
        <v>2915</v>
      </c>
      <c r="M745" s="19">
        <v>1</v>
      </c>
      <c r="N745" s="19">
        <f>IFERROR(VLOOKUP(L745,Data!K:M,3,0),"0")</f>
        <v>1000</v>
      </c>
      <c r="O745" s="19">
        <f t="shared" si="14"/>
        <v>1000</v>
      </c>
      <c r="P745" s="132">
        <f>SUM(O745:O756)</f>
        <v>6310</v>
      </c>
      <c r="Q745" s="140" t="s">
        <v>2778</v>
      </c>
      <c r="R745" s="60"/>
    </row>
    <row r="746" spans="1:18" x14ac:dyDescent="0.2">
      <c r="A746" s="133"/>
      <c r="B746" s="150"/>
      <c r="C746" s="151"/>
      <c r="D746" s="151"/>
      <c r="E746" s="133"/>
      <c r="F746" s="133"/>
      <c r="G746" s="153"/>
      <c r="H746" s="153"/>
      <c r="I746" s="153"/>
      <c r="J746" s="141"/>
      <c r="K746" s="153"/>
      <c r="L746" s="22" t="s">
        <v>138</v>
      </c>
      <c r="M746" s="19">
        <v>1</v>
      </c>
      <c r="N746" s="19">
        <f>IFERROR(VLOOKUP(L746,Data!K:M,3,0),"0")</f>
        <v>70</v>
      </c>
      <c r="O746" s="19">
        <f t="shared" si="14"/>
        <v>70</v>
      </c>
      <c r="P746" s="133"/>
      <c r="Q746" s="141"/>
      <c r="R746" s="61"/>
    </row>
    <row r="747" spans="1:18" x14ac:dyDescent="0.2">
      <c r="A747" s="133"/>
      <c r="B747" s="150"/>
      <c r="C747" s="151"/>
      <c r="D747" s="151"/>
      <c r="E747" s="133"/>
      <c r="F747" s="133"/>
      <c r="G747" s="153"/>
      <c r="H747" s="153"/>
      <c r="I747" s="153"/>
      <c r="J747" s="141"/>
      <c r="K747" s="153"/>
      <c r="L747" s="22" t="s">
        <v>2702</v>
      </c>
      <c r="M747" s="19">
        <v>1</v>
      </c>
      <c r="N747" s="19">
        <f>IFERROR(VLOOKUP(L747,Data!K:M,3,0),"0")</f>
        <v>200</v>
      </c>
      <c r="O747" s="19">
        <f t="shared" si="14"/>
        <v>200</v>
      </c>
      <c r="P747" s="133"/>
      <c r="Q747" s="141"/>
      <c r="R747" s="61"/>
    </row>
    <row r="748" spans="1:18" x14ac:dyDescent="0.2">
      <c r="A748" s="133"/>
      <c r="B748" s="150"/>
      <c r="C748" s="151"/>
      <c r="D748" s="151"/>
      <c r="E748" s="133"/>
      <c r="F748" s="133"/>
      <c r="G748" s="153"/>
      <c r="H748" s="153"/>
      <c r="I748" s="153"/>
      <c r="J748" s="141"/>
      <c r="K748" s="153"/>
      <c r="L748" s="22" t="s">
        <v>149</v>
      </c>
      <c r="M748" s="19">
        <v>1</v>
      </c>
      <c r="N748" s="19">
        <f>IFERROR(VLOOKUP(L748,Data!K:M,3,0),"0")</f>
        <v>350</v>
      </c>
      <c r="O748" s="19">
        <f t="shared" si="14"/>
        <v>350</v>
      </c>
      <c r="P748" s="133"/>
      <c r="Q748" s="141"/>
      <c r="R748" s="61"/>
    </row>
    <row r="749" spans="1:18" x14ac:dyDescent="0.2">
      <c r="A749" s="133"/>
      <c r="B749" s="150"/>
      <c r="C749" s="151"/>
      <c r="D749" s="151"/>
      <c r="E749" s="133"/>
      <c r="F749" s="133"/>
      <c r="G749" s="153"/>
      <c r="H749" s="153"/>
      <c r="I749" s="153"/>
      <c r="J749" s="141"/>
      <c r="K749" s="153"/>
      <c r="L749" s="22" t="s">
        <v>89</v>
      </c>
      <c r="M749" s="19">
        <v>8</v>
      </c>
      <c r="N749" s="19">
        <f>IFERROR(VLOOKUP(L749,Data!K:M,3,0),"0")</f>
        <v>35</v>
      </c>
      <c r="O749" s="19">
        <f t="shared" si="14"/>
        <v>280</v>
      </c>
      <c r="P749" s="133"/>
      <c r="Q749" s="141"/>
      <c r="R749" s="61"/>
    </row>
    <row r="750" spans="1:18" x14ac:dyDescent="0.2">
      <c r="A750" s="133"/>
      <c r="B750" s="150"/>
      <c r="C750" s="151"/>
      <c r="D750" s="151"/>
      <c r="E750" s="133"/>
      <c r="F750" s="133"/>
      <c r="G750" s="153"/>
      <c r="H750" s="153"/>
      <c r="I750" s="153"/>
      <c r="J750" s="141"/>
      <c r="K750" s="153"/>
      <c r="L750" s="22" t="s">
        <v>2699</v>
      </c>
      <c r="M750" s="19">
        <v>2</v>
      </c>
      <c r="N750" s="19">
        <f>IFERROR(VLOOKUP(L750,Data!K:M,3,0),"0")</f>
        <v>10</v>
      </c>
      <c r="O750" s="19">
        <f t="shared" si="14"/>
        <v>20</v>
      </c>
      <c r="P750" s="133"/>
      <c r="Q750" s="141"/>
      <c r="R750" s="61"/>
    </row>
    <row r="751" spans="1:18" x14ac:dyDescent="0.2">
      <c r="A751" s="133"/>
      <c r="B751" s="150"/>
      <c r="C751" s="151"/>
      <c r="D751" s="151"/>
      <c r="E751" s="133"/>
      <c r="F751" s="133"/>
      <c r="G751" s="153"/>
      <c r="H751" s="153"/>
      <c r="I751" s="153"/>
      <c r="J751" s="141"/>
      <c r="K751" s="153"/>
      <c r="L751" s="22" t="s">
        <v>113</v>
      </c>
      <c r="M751" s="19">
        <v>1</v>
      </c>
      <c r="N751" s="19">
        <f>IFERROR(VLOOKUP(L751,Data!K:M,3,0),"0")</f>
        <v>800</v>
      </c>
      <c r="O751" s="19">
        <f t="shared" si="14"/>
        <v>800</v>
      </c>
      <c r="P751" s="133"/>
      <c r="Q751" s="141"/>
      <c r="R751" s="61" t="s">
        <v>2769</v>
      </c>
    </row>
    <row r="752" spans="1:18" x14ac:dyDescent="0.2">
      <c r="A752" s="133"/>
      <c r="B752" s="150"/>
      <c r="C752" s="151"/>
      <c r="D752" s="151"/>
      <c r="E752" s="133"/>
      <c r="F752" s="133"/>
      <c r="G752" s="153"/>
      <c r="H752" s="153"/>
      <c r="I752" s="153"/>
      <c r="J752" s="141"/>
      <c r="K752" s="153"/>
      <c r="L752" s="22" t="s">
        <v>2704</v>
      </c>
      <c r="M752" s="19">
        <v>1</v>
      </c>
      <c r="N752" s="19">
        <f>IFERROR(VLOOKUP(L752,Data!K:M,3,0),"0")</f>
        <v>800</v>
      </c>
      <c r="O752" s="19">
        <f t="shared" si="14"/>
        <v>800</v>
      </c>
      <c r="P752" s="133"/>
      <c r="Q752" s="141"/>
      <c r="R752" s="61"/>
    </row>
    <row r="753" spans="1:18" x14ac:dyDescent="0.2">
      <c r="A753" s="133"/>
      <c r="B753" s="150"/>
      <c r="C753" s="151"/>
      <c r="D753" s="151"/>
      <c r="E753" s="133"/>
      <c r="F753" s="133"/>
      <c r="G753" s="153"/>
      <c r="H753" s="153"/>
      <c r="I753" s="153"/>
      <c r="J753" s="141"/>
      <c r="K753" s="153"/>
      <c r="L753" s="22" t="s">
        <v>135</v>
      </c>
      <c r="M753" s="19">
        <v>4</v>
      </c>
      <c r="N753" s="19">
        <f>IFERROR(VLOOKUP(L753,Data!K:M,3,0),"0")</f>
        <v>140</v>
      </c>
      <c r="O753" s="19">
        <f t="shared" si="14"/>
        <v>560</v>
      </c>
      <c r="P753" s="133"/>
      <c r="Q753" s="141"/>
      <c r="R753" s="61" t="s">
        <v>2737</v>
      </c>
    </row>
    <row r="754" spans="1:18" x14ac:dyDescent="0.2">
      <c r="A754" s="133"/>
      <c r="B754" s="150"/>
      <c r="C754" s="151"/>
      <c r="D754" s="151"/>
      <c r="E754" s="133"/>
      <c r="F754" s="133"/>
      <c r="G754" s="153"/>
      <c r="H754" s="153"/>
      <c r="I754" s="153"/>
      <c r="J754" s="141"/>
      <c r="K754" s="153"/>
      <c r="L754" s="22" t="s">
        <v>2706</v>
      </c>
      <c r="M754" s="19">
        <v>1</v>
      </c>
      <c r="N754" s="19">
        <f>IFERROR(VLOOKUP(L754,Data!K:M,3,0),"0")</f>
        <v>250</v>
      </c>
      <c r="O754" s="19">
        <f t="shared" si="14"/>
        <v>250</v>
      </c>
      <c r="P754" s="133"/>
      <c r="Q754" s="141"/>
      <c r="R754" s="61"/>
    </row>
    <row r="755" spans="1:18" x14ac:dyDescent="0.2">
      <c r="A755" s="133"/>
      <c r="B755" s="150"/>
      <c r="C755" s="151"/>
      <c r="D755" s="151"/>
      <c r="E755" s="133"/>
      <c r="F755" s="133"/>
      <c r="G755" s="153"/>
      <c r="H755" s="153"/>
      <c r="I755" s="153"/>
      <c r="J755" s="141"/>
      <c r="K755" s="153"/>
      <c r="L755" s="22" t="s">
        <v>145</v>
      </c>
      <c r="M755" s="19">
        <v>1</v>
      </c>
      <c r="N755" s="19">
        <v>1480</v>
      </c>
      <c r="O755" s="19">
        <f t="shared" si="14"/>
        <v>1480</v>
      </c>
      <c r="P755" s="133"/>
      <c r="Q755" s="141"/>
      <c r="R755" s="61"/>
    </row>
    <row r="756" spans="1:18" x14ac:dyDescent="0.2">
      <c r="A756" s="133"/>
      <c r="B756" s="150"/>
      <c r="C756" s="151"/>
      <c r="D756" s="151"/>
      <c r="E756" s="133"/>
      <c r="F756" s="133"/>
      <c r="G756" s="153"/>
      <c r="H756" s="153"/>
      <c r="I756" s="153"/>
      <c r="J756" s="141"/>
      <c r="K756" s="153"/>
      <c r="L756" s="22" t="s">
        <v>62</v>
      </c>
      <c r="M756" s="19">
        <v>1</v>
      </c>
      <c r="N756" s="19">
        <f>IFERROR(VLOOKUP(L756,Data!K:M,3,0),"0")</f>
        <v>500</v>
      </c>
      <c r="O756" s="19">
        <f t="shared" si="14"/>
        <v>500</v>
      </c>
      <c r="P756" s="133"/>
      <c r="Q756" s="141"/>
      <c r="R756" s="61"/>
    </row>
    <row r="757" spans="1:18" x14ac:dyDescent="0.2">
      <c r="A757" s="132">
        <f>IF(G757="","",COUNTA($G$3:G758))</f>
        <v>226</v>
      </c>
      <c r="B757" s="164">
        <v>45048</v>
      </c>
      <c r="C757" s="149" t="s">
        <v>160</v>
      </c>
      <c r="D757" s="149" t="s">
        <v>163</v>
      </c>
      <c r="E757" s="132">
        <v>21982</v>
      </c>
      <c r="F757" s="132">
        <v>277239</v>
      </c>
      <c r="G757" s="152" t="s">
        <v>862</v>
      </c>
      <c r="H757" s="152" t="s">
        <v>862</v>
      </c>
      <c r="I757" s="152" t="s">
        <v>863</v>
      </c>
      <c r="J757" s="140" t="s">
        <v>864</v>
      </c>
      <c r="K757" s="152" t="s">
        <v>457</v>
      </c>
      <c r="L757" s="22" t="s">
        <v>2699</v>
      </c>
      <c r="M757" s="19">
        <v>2</v>
      </c>
      <c r="N757" s="19">
        <f>IFERROR(VLOOKUP(L757,Data!K:M,3,0),"0")</f>
        <v>10</v>
      </c>
      <c r="O757" s="19">
        <f t="shared" si="14"/>
        <v>20</v>
      </c>
      <c r="P757" s="132">
        <f>SUM(O757:O759)</f>
        <v>870</v>
      </c>
      <c r="Q757" s="140"/>
      <c r="R757" s="60"/>
    </row>
    <row r="758" spans="1:18" x14ac:dyDescent="0.2">
      <c r="A758" s="133"/>
      <c r="B758" s="150"/>
      <c r="C758" s="151"/>
      <c r="D758" s="151"/>
      <c r="E758" s="133"/>
      <c r="F758" s="133"/>
      <c r="G758" s="153"/>
      <c r="H758" s="153"/>
      <c r="I758" s="153"/>
      <c r="J758" s="141"/>
      <c r="K758" s="153"/>
      <c r="L758" s="22" t="s">
        <v>149</v>
      </c>
      <c r="M758" s="19">
        <v>1</v>
      </c>
      <c r="N758" s="19">
        <f>IFERROR(VLOOKUP(L758,Data!K:M,3,0),"0")</f>
        <v>350</v>
      </c>
      <c r="O758" s="19">
        <f t="shared" si="14"/>
        <v>350</v>
      </c>
      <c r="P758" s="133"/>
      <c r="Q758" s="141"/>
      <c r="R758" s="61"/>
    </row>
    <row r="759" spans="1:18" x14ac:dyDescent="0.2">
      <c r="A759" s="133"/>
      <c r="B759" s="150"/>
      <c r="C759" s="151"/>
      <c r="D759" s="151"/>
      <c r="E759" s="133"/>
      <c r="F759" s="133"/>
      <c r="G759" s="153"/>
      <c r="H759" s="153"/>
      <c r="I759" s="153"/>
      <c r="J759" s="141"/>
      <c r="K759" s="153"/>
      <c r="L759" s="22" t="s">
        <v>62</v>
      </c>
      <c r="M759" s="19">
        <v>1</v>
      </c>
      <c r="N759" s="19">
        <f>IFERROR(VLOOKUP(L759,Data!K:M,3,0),"0")</f>
        <v>500</v>
      </c>
      <c r="O759" s="19">
        <f t="shared" si="14"/>
        <v>500</v>
      </c>
      <c r="P759" s="133"/>
      <c r="Q759" s="141"/>
      <c r="R759" s="61"/>
    </row>
    <row r="760" spans="1:18" x14ac:dyDescent="0.2">
      <c r="A760" s="132">
        <f>IF(G760="","",COUNTA($G$3:G761))</f>
        <v>227</v>
      </c>
      <c r="B760" s="164">
        <v>45048</v>
      </c>
      <c r="C760" s="149" t="s">
        <v>160</v>
      </c>
      <c r="D760" s="149" t="s">
        <v>163</v>
      </c>
      <c r="E760" s="132">
        <v>35714</v>
      </c>
      <c r="F760" s="132">
        <v>140088</v>
      </c>
      <c r="G760" s="152" t="s">
        <v>865</v>
      </c>
      <c r="H760" s="152" t="s">
        <v>865</v>
      </c>
      <c r="I760" s="152" t="s">
        <v>866</v>
      </c>
      <c r="J760" s="140" t="s">
        <v>867</v>
      </c>
      <c r="K760" s="152" t="s">
        <v>271</v>
      </c>
      <c r="L760" s="22" t="s">
        <v>62</v>
      </c>
      <c r="M760" s="19">
        <v>1</v>
      </c>
      <c r="N760" s="19">
        <f>IFERROR(VLOOKUP(L760,Data!K:M,3,0),"0")</f>
        <v>500</v>
      </c>
      <c r="O760" s="19">
        <f t="shared" ref="O760:O831" si="17">PRODUCT(M760:N760)</f>
        <v>500</v>
      </c>
      <c r="P760" s="132">
        <f>SUM(O760:O761)</f>
        <v>500</v>
      </c>
      <c r="Q760" s="140"/>
      <c r="R760" s="60" t="s">
        <v>2752</v>
      </c>
    </row>
    <row r="761" spans="1:18" x14ac:dyDescent="0.2">
      <c r="A761" s="133"/>
      <c r="B761" s="150"/>
      <c r="C761" s="151"/>
      <c r="D761" s="151"/>
      <c r="E761" s="133"/>
      <c r="F761" s="133"/>
      <c r="G761" s="153"/>
      <c r="H761" s="153"/>
      <c r="I761" s="153"/>
      <c r="J761" s="141"/>
      <c r="K761" s="153"/>
      <c r="L761" s="22"/>
      <c r="M761" s="19"/>
      <c r="N761" s="19" t="str">
        <f>IFERROR(VLOOKUP(L761,Data!K:M,3,0),"0")</f>
        <v>0</v>
      </c>
      <c r="O761" s="19">
        <f t="shared" si="17"/>
        <v>0</v>
      </c>
      <c r="P761" s="133"/>
      <c r="Q761" s="141"/>
      <c r="R761" s="61"/>
    </row>
    <row r="762" spans="1:18" x14ac:dyDescent="0.2">
      <c r="A762" s="132">
        <f>IF(G762="","",COUNTA($G$3:G763))</f>
        <v>228</v>
      </c>
      <c r="B762" s="164">
        <v>45048</v>
      </c>
      <c r="C762" s="149" t="s">
        <v>160</v>
      </c>
      <c r="D762" s="149" t="s">
        <v>202</v>
      </c>
      <c r="E762" s="132">
        <v>3731</v>
      </c>
      <c r="F762" s="132">
        <v>260543</v>
      </c>
      <c r="G762" s="152" t="s">
        <v>868</v>
      </c>
      <c r="H762" s="152" t="s">
        <v>868</v>
      </c>
      <c r="I762" s="152" t="s">
        <v>869</v>
      </c>
      <c r="J762" s="140" t="s">
        <v>870</v>
      </c>
      <c r="K762" s="152" t="s">
        <v>302</v>
      </c>
      <c r="L762" s="22" t="s">
        <v>62</v>
      </c>
      <c r="M762" s="19">
        <v>1</v>
      </c>
      <c r="N762" s="19">
        <f>IFERROR(VLOOKUP(L762,Data!K:M,3,0),"0")</f>
        <v>500</v>
      </c>
      <c r="O762" s="19">
        <f t="shared" si="17"/>
        <v>500</v>
      </c>
      <c r="P762" s="132">
        <f>SUM(O762:O763)</f>
        <v>500</v>
      </c>
      <c r="Q762" s="140"/>
      <c r="R762" s="60" t="s">
        <v>2734</v>
      </c>
    </row>
    <row r="763" spans="1:18" x14ac:dyDescent="0.2">
      <c r="A763" s="133"/>
      <c r="B763" s="150"/>
      <c r="C763" s="151"/>
      <c r="D763" s="151"/>
      <c r="E763" s="133"/>
      <c r="F763" s="133"/>
      <c r="G763" s="153"/>
      <c r="H763" s="153"/>
      <c r="I763" s="153"/>
      <c r="J763" s="141"/>
      <c r="K763" s="153"/>
      <c r="L763" s="22"/>
      <c r="M763" s="19"/>
      <c r="N763" s="19" t="str">
        <f>IFERROR(VLOOKUP(L763,Data!K:M,3,0),"0")</f>
        <v>0</v>
      </c>
      <c r="O763" s="19">
        <f t="shared" si="17"/>
        <v>0</v>
      </c>
      <c r="P763" s="133"/>
      <c r="Q763" s="141"/>
      <c r="R763" s="61"/>
    </row>
    <row r="764" spans="1:18" x14ac:dyDescent="0.2">
      <c r="A764" s="132">
        <f>IF(G764="","",COUNTA($G$3:G765))</f>
        <v>229</v>
      </c>
      <c r="B764" s="164">
        <v>45048</v>
      </c>
      <c r="C764" s="149" t="s">
        <v>160</v>
      </c>
      <c r="D764" s="149" t="s">
        <v>202</v>
      </c>
      <c r="E764" s="132">
        <v>8936</v>
      </c>
      <c r="F764" s="132">
        <v>428176</v>
      </c>
      <c r="G764" s="152" t="s">
        <v>871</v>
      </c>
      <c r="H764" s="152" t="s">
        <v>871</v>
      </c>
      <c r="I764" s="152" t="s">
        <v>872</v>
      </c>
      <c r="J764" s="140" t="s">
        <v>873</v>
      </c>
      <c r="K764" s="152" t="s">
        <v>218</v>
      </c>
      <c r="L764" s="22" t="s">
        <v>2701</v>
      </c>
      <c r="M764" s="19">
        <v>1</v>
      </c>
      <c r="N764" s="19">
        <f>IFERROR(VLOOKUP(L764,Data!K:M,3,0),"0")</f>
        <v>850</v>
      </c>
      <c r="O764" s="19">
        <f t="shared" si="17"/>
        <v>850</v>
      </c>
      <c r="P764" s="132">
        <f>SUM(O764:O765)</f>
        <v>1350</v>
      </c>
      <c r="Q764" s="140"/>
      <c r="R764" s="60"/>
    </row>
    <row r="765" spans="1:18" x14ac:dyDescent="0.2">
      <c r="A765" s="133"/>
      <c r="B765" s="150"/>
      <c r="C765" s="151"/>
      <c r="D765" s="151"/>
      <c r="E765" s="133"/>
      <c r="F765" s="133"/>
      <c r="G765" s="153"/>
      <c r="H765" s="153"/>
      <c r="I765" s="153"/>
      <c r="J765" s="141"/>
      <c r="K765" s="153"/>
      <c r="L765" s="22" t="s">
        <v>62</v>
      </c>
      <c r="M765" s="19">
        <v>1</v>
      </c>
      <c r="N765" s="19">
        <f>IFERROR(VLOOKUP(L765,Data!K:M,3,0),"0")</f>
        <v>500</v>
      </c>
      <c r="O765" s="19">
        <f t="shared" si="17"/>
        <v>500</v>
      </c>
      <c r="P765" s="133"/>
      <c r="Q765" s="141"/>
      <c r="R765" s="61"/>
    </row>
    <row r="766" spans="1:18" x14ac:dyDescent="0.2">
      <c r="A766" s="132">
        <f>IF(G766="","",COUNTA($G$3:G767))</f>
        <v>230</v>
      </c>
      <c r="B766" s="164">
        <v>45048</v>
      </c>
      <c r="C766" s="149" t="s">
        <v>160</v>
      </c>
      <c r="D766" s="149" t="s">
        <v>163</v>
      </c>
      <c r="E766" s="132">
        <v>21535</v>
      </c>
      <c r="F766" s="132">
        <v>470192</v>
      </c>
      <c r="G766" s="152" t="s">
        <v>874</v>
      </c>
      <c r="H766" s="152" t="s">
        <v>874</v>
      </c>
      <c r="I766" s="152" t="s">
        <v>872</v>
      </c>
      <c r="J766" s="140" t="s">
        <v>875</v>
      </c>
      <c r="K766" s="152" t="s">
        <v>218</v>
      </c>
      <c r="L766" s="22" t="s">
        <v>62</v>
      </c>
      <c r="M766" s="19">
        <v>1</v>
      </c>
      <c r="N766" s="19">
        <f>IFERROR(VLOOKUP(L766,Data!K:M,3,0),"0")</f>
        <v>500</v>
      </c>
      <c r="O766" s="19">
        <f t="shared" si="17"/>
        <v>500</v>
      </c>
      <c r="P766" s="132">
        <f>SUM(O766:O767)</f>
        <v>500</v>
      </c>
      <c r="Q766" s="140"/>
      <c r="R766" s="60" t="s">
        <v>2804</v>
      </c>
    </row>
    <row r="767" spans="1:18" x14ac:dyDescent="0.2">
      <c r="A767" s="133"/>
      <c r="B767" s="150"/>
      <c r="C767" s="151"/>
      <c r="D767" s="151"/>
      <c r="E767" s="133"/>
      <c r="F767" s="133"/>
      <c r="G767" s="153"/>
      <c r="H767" s="153"/>
      <c r="I767" s="153"/>
      <c r="J767" s="141"/>
      <c r="K767" s="153"/>
      <c r="L767" s="22"/>
      <c r="M767" s="19"/>
      <c r="N767" s="19" t="str">
        <f>IFERROR(VLOOKUP(L767,Data!K:M,3,0),"0")</f>
        <v>0</v>
      </c>
      <c r="O767" s="19">
        <f t="shared" si="17"/>
        <v>0</v>
      </c>
      <c r="P767" s="133"/>
      <c r="Q767" s="141"/>
      <c r="R767" s="61" t="s">
        <v>2799</v>
      </c>
    </row>
    <row r="768" spans="1:18" x14ac:dyDescent="0.2">
      <c r="A768" s="132">
        <f>IF(G768="","",COUNTA($G$3:G769))</f>
        <v>231</v>
      </c>
      <c r="B768" s="164">
        <v>45048</v>
      </c>
      <c r="C768" s="149" t="s">
        <v>448</v>
      </c>
      <c r="D768" s="149" t="s">
        <v>163</v>
      </c>
      <c r="E768" s="132">
        <v>42624</v>
      </c>
      <c r="F768" s="132">
        <v>263983</v>
      </c>
      <c r="G768" s="152" t="s">
        <v>876</v>
      </c>
      <c r="H768" s="152" t="s">
        <v>876</v>
      </c>
      <c r="I768" s="152" t="s">
        <v>877</v>
      </c>
      <c r="J768" s="140" t="s">
        <v>878</v>
      </c>
      <c r="K768" s="152" t="s">
        <v>447</v>
      </c>
      <c r="L768" s="22" t="s">
        <v>62</v>
      </c>
      <c r="M768" s="19">
        <v>1</v>
      </c>
      <c r="N768" s="19">
        <f>IFERROR(VLOOKUP(L768,Data!K:M,3,0),"0")</f>
        <v>500</v>
      </c>
      <c r="O768" s="19">
        <f t="shared" si="17"/>
        <v>500</v>
      </c>
      <c r="P768" s="132">
        <f>SUM(O768:O769)</f>
        <v>500</v>
      </c>
      <c r="Q768" s="140"/>
      <c r="R768" s="60" t="s">
        <v>2805</v>
      </c>
    </row>
    <row r="769" spans="1:18" x14ac:dyDescent="0.2">
      <c r="A769" s="133"/>
      <c r="B769" s="150"/>
      <c r="C769" s="151"/>
      <c r="D769" s="151"/>
      <c r="E769" s="133"/>
      <c r="F769" s="133"/>
      <c r="G769" s="153"/>
      <c r="H769" s="153"/>
      <c r="I769" s="153"/>
      <c r="J769" s="141"/>
      <c r="K769" s="153"/>
      <c r="L769" s="22"/>
      <c r="M769" s="19"/>
      <c r="N769" s="19" t="str">
        <f>IFERROR(VLOOKUP(L769,Data!K:M,3,0),"0")</f>
        <v>0</v>
      </c>
      <c r="O769" s="19">
        <f t="shared" si="17"/>
        <v>0</v>
      </c>
      <c r="P769" s="133"/>
      <c r="Q769" s="141"/>
      <c r="R769" s="61"/>
    </row>
    <row r="770" spans="1:18" x14ac:dyDescent="0.2">
      <c r="A770" s="132">
        <f>IF(G770="","",COUNTA($G$3:G771))</f>
        <v>232</v>
      </c>
      <c r="B770" s="164">
        <v>45048</v>
      </c>
      <c r="C770" s="149" t="s">
        <v>160</v>
      </c>
      <c r="D770" s="149" t="s">
        <v>163</v>
      </c>
      <c r="E770" s="132">
        <v>200307</v>
      </c>
      <c r="F770" s="132">
        <v>494153</v>
      </c>
      <c r="G770" s="152" t="s">
        <v>879</v>
      </c>
      <c r="H770" s="152" t="s">
        <v>879</v>
      </c>
      <c r="I770" s="152" t="s">
        <v>880</v>
      </c>
      <c r="J770" s="140" t="s">
        <v>881</v>
      </c>
      <c r="K770" s="152" t="s">
        <v>447</v>
      </c>
      <c r="L770" s="22" t="s">
        <v>149</v>
      </c>
      <c r="M770" s="19">
        <v>1</v>
      </c>
      <c r="N770" s="19">
        <f>IFERROR(VLOOKUP(L770,Data!K:M,3,0),"0")</f>
        <v>350</v>
      </c>
      <c r="O770" s="19">
        <f t="shared" si="17"/>
        <v>350</v>
      </c>
      <c r="P770" s="132">
        <f>SUM(O770:O771)</f>
        <v>850</v>
      </c>
      <c r="Q770" s="140"/>
      <c r="R770" s="60"/>
    </row>
    <row r="771" spans="1:18" x14ac:dyDescent="0.2">
      <c r="A771" s="133"/>
      <c r="B771" s="150"/>
      <c r="C771" s="151"/>
      <c r="D771" s="151"/>
      <c r="E771" s="133"/>
      <c r="F771" s="133"/>
      <c r="G771" s="153"/>
      <c r="H771" s="153"/>
      <c r="I771" s="153"/>
      <c r="J771" s="141"/>
      <c r="K771" s="153"/>
      <c r="L771" s="22" t="s">
        <v>62</v>
      </c>
      <c r="M771" s="19">
        <v>1</v>
      </c>
      <c r="N771" s="19">
        <f>IFERROR(VLOOKUP(L771,Data!K:M,3,0),"0")</f>
        <v>500</v>
      </c>
      <c r="O771" s="19">
        <f t="shared" si="17"/>
        <v>500</v>
      </c>
      <c r="P771" s="133"/>
      <c r="Q771" s="141"/>
      <c r="R771" s="61"/>
    </row>
    <row r="772" spans="1:18" x14ac:dyDescent="0.2">
      <c r="A772" s="132">
        <f>IF(G772="","",COUNTA($G$3:G773))</f>
        <v>233</v>
      </c>
      <c r="B772" s="164">
        <v>45048</v>
      </c>
      <c r="C772" s="149" t="s">
        <v>188</v>
      </c>
      <c r="D772" s="149" t="s">
        <v>163</v>
      </c>
      <c r="E772" s="132">
        <v>50922</v>
      </c>
      <c r="F772" s="132">
        <v>374661</v>
      </c>
      <c r="G772" s="152" t="s">
        <v>883</v>
      </c>
      <c r="H772" s="152" t="s">
        <v>883</v>
      </c>
      <c r="I772" s="152" t="s">
        <v>884</v>
      </c>
      <c r="J772" s="140" t="s">
        <v>885</v>
      </c>
      <c r="K772" s="152" t="s">
        <v>271</v>
      </c>
      <c r="L772" s="22" t="s">
        <v>99</v>
      </c>
      <c r="M772" s="19">
        <v>1</v>
      </c>
      <c r="N772" s="19">
        <f>IFERROR(VLOOKUP(L772,Data!K:M,3,0),"0")</f>
        <v>900</v>
      </c>
      <c r="O772" s="19">
        <f t="shared" si="17"/>
        <v>900</v>
      </c>
      <c r="P772" s="132">
        <f>SUM(O772:O773)</f>
        <v>1400</v>
      </c>
      <c r="Q772" s="140"/>
      <c r="R772" s="60"/>
    </row>
    <row r="773" spans="1:18" x14ac:dyDescent="0.2">
      <c r="A773" s="133"/>
      <c r="B773" s="150"/>
      <c r="C773" s="151"/>
      <c r="D773" s="151"/>
      <c r="E773" s="133"/>
      <c r="F773" s="133"/>
      <c r="G773" s="153"/>
      <c r="H773" s="153"/>
      <c r="I773" s="153"/>
      <c r="J773" s="141"/>
      <c r="K773" s="153"/>
      <c r="L773" s="22" t="s">
        <v>62</v>
      </c>
      <c r="M773" s="19">
        <v>1</v>
      </c>
      <c r="N773" s="19">
        <f>IFERROR(VLOOKUP(L773,Data!K:M,3,0),"0")</f>
        <v>500</v>
      </c>
      <c r="O773" s="19">
        <f t="shared" si="17"/>
        <v>500</v>
      </c>
      <c r="P773" s="133"/>
      <c r="Q773" s="141"/>
      <c r="R773" s="61"/>
    </row>
    <row r="774" spans="1:18" x14ac:dyDescent="0.2">
      <c r="A774" s="132">
        <f>IF(G774="","",COUNTA($G$3:G775))</f>
        <v>234</v>
      </c>
      <c r="B774" s="164">
        <v>45048</v>
      </c>
      <c r="C774" s="149" t="s">
        <v>188</v>
      </c>
      <c r="D774" s="149" t="s">
        <v>163</v>
      </c>
      <c r="E774" s="132">
        <v>208018</v>
      </c>
      <c r="F774" s="132">
        <v>171396</v>
      </c>
      <c r="G774" s="152" t="s">
        <v>886</v>
      </c>
      <c r="H774" s="152" t="s">
        <v>886</v>
      </c>
      <c r="I774" s="152" t="s">
        <v>887</v>
      </c>
      <c r="J774" s="140" t="s">
        <v>888</v>
      </c>
      <c r="K774" s="152" t="s">
        <v>267</v>
      </c>
      <c r="L774" s="22" t="s">
        <v>109</v>
      </c>
      <c r="M774" s="19">
        <v>1</v>
      </c>
      <c r="N774" s="19">
        <f>IFERROR(VLOOKUP(L774,Data!K:M,3,0),"0")</f>
        <v>350</v>
      </c>
      <c r="O774" s="19">
        <f t="shared" si="17"/>
        <v>350</v>
      </c>
      <c r="P774" s="132">
        <f>SUM(O774:O776)</f>
        <v>880</v>
      </c>
      <c r="Q774" s="140"/>
      <c r="R774" s="60"/>
    </row>
    <row r="775" spans="1:18" x14ac:dyDescent="0.2">
      <c r="A775" s="133"/>
      <c r="B775" s="150"/>
      <c r="C775" s="151"/>
      <c r="D775" s="151"/>
      <c r="E775" s="133"/>
      <c r="F775" s="133"/>
      <c r="G775" s="153"/>
      <c r="H775" s="153"/>
      <c r="I775" s="153"/>
      <c r="J775" s="141"/>
      <c r="K775" s="153"/>
      <c r="L775" s="22" t="s">
        <v>2699</v>
      </c>
      <c r="M775" s="19">
        <v>3</v>
      </c>
      <c r="N775" s="19">
        <f>IFERROR(VLOOKUP(L775,Data!K:M,3,0),"0")</f>
        <v>10</v>
      </c>
      <c r="O775" s="19">
        <f t="shared" si="17"/>
        <v>30</v>
      </c>
      <c r="P775" s="133"/>
      <c r="Q775" s="141"/>
      <c r="R775" s="61"/>
    </row>
    <row r="776" spans="1:18" x14ac:dyDescent="0.2">
      <c r="A776" s="136"/>
      <c r="B776" s="161"/>
      <c r="C776" s="162"/>
      <c r="D776" s="162"/>
      <c r="E776" s="136"/>
      <c r="F776" s="136"/>
      <c r="G776" s="154"/>
      <c r="H776" s="154"/>
      <c r="I776" s="154"/>
      <c r="J776" s="142"/>
      <c r="K776" s="154"/>
      <c r="L776" s="22" t="s">
        <v>62</v>
      </c>
      <c r="M776" s="19">
        <v>1</v>
      </c>
      <c r="N776" s="19">
        <f>IFERROR(VLOOKUP(L776,Data!K:M,3,0),"0")</f>
        <v>500</v>
      </c>
      <c r="O776" s="19">
        <f t="shared" si="17"/>
        <v>500</v>
      </c>
      <c r="P776" s="136"/>
      <c r="Q776" s="142"/>
      <c r="R776" s="64"/>
    </row>
    <row r="777" spans="1:18" x14ac:dyDescent="0.2">
      <c r="A777" s="132">
        <f>IF(G777="","",COUNTA($G$3:G778))</f>
        <v>235</v>
      </c>
      <c r="B777" s="164">
        <v>45048</v>
      </c>
      <c r="C777" s="149" t="s">
        <v>54</v>
      </c>
      <c r="D777" s="149" t="s">
        <v>202</v>
      </c>
      <c r="E777" s="132">
        <v>1619</v>
      </c>
      <c r="F777" s="132">
        <v>569279</v>
      </c>
      <c r="G777" s="152" t="s">
        <v>889</v>
      </c>
      <c r="H777" s="152" t="s">
        <v>889</v>
      </c>
      <c r="I777" s="152" t="s">
        <v>599</v>
      </c>
      <c r="J777" s="140" t="s">
        <v>890</v>
      </c>
      <c r="K777" s="152" t="s">
        <v>173</v>
      </c>
      <c r="L777" s="22" t="s">
        <v>2698</v>
      </c>
      <c r="M777" s="19">
        <v>1</v>
      </c>
      <c r="N777" s="19">
        <f>IFERROR(VLOOKUP(L777,Data!K:M,3,0),"0")</f>
        <v>400</v>
      </c>
      <c r="O777" s="19">
        <f t="shared" si="17"/>
        <v>400</v>
      </c>
      <c r="P777" s="132">
        <f>SUM(O777:O779)</f>
        <v>1750</v>
      </c>
      <c r="Q777" s="140"/>
      <c r="R777" s="60"/>
    </row>
    <row r="778" spans="1:18" x14ac:dyDescent="0.2">
      <c r="A778" s="133"/>
      <c r="B778" s="150"/>
      <c r="C778" s="151"/>
      <c r="D778" s="151"/>
      <c r="E778" s="133"/>
      <c r="F778" s="133"/>
      <c r="G778" s="153"/>
      <c r="H778" s="153"/>
      <c r="I778" s="153"/>
      <c r="J778" s="141"/>
      <c r="K778" s="153"/>
      <c r="L778" s="22" t="s">
        <v>2701</v>
      </c>
      <c r="M778" s="19">
        <v>1</v>
      </c>
      <c r="N778" s="19">
        <f>IFERROR(VLOOKUP(L778,Data!K:M,3,0),"0")</f>
        <v>850</v>
      </c>
      <c r="O778" s="19">
        <f t="shared" si="17"/>
        <v>850</v>
      </c>
      <c r="P778" s="133"/>
      <c r="Q778" s="141"/>
      <c r="R778" s="61"/>
    </row>
    <row r="779" spans="1:18" x14ac:dyDescent="0.2">
      <c r="A779" s="133"/>
      <c r="B779" s="150"/>
      <c r="C779" s="151"/>
      <c r="D779" s="151"/>
      <c r="E779" s="133"/>
      <c r="F779" s="133"/>
      <c r="G779" s="153"/>
      <c r="H779" s="153"/>
      <c r="I779" s="153"/>
      <c r="J779" s="141"/>
      <c r="K779" s="153"/>
      <c r="L779" s="22" t="s">
        <v>62</v>
      </c>
      <c r="M779" s="19">
        <v>1</v>
      </c>
      <c r="N779" s="19">
        <f>IFERROR(VLOOKUP(L779,Data!K:M,3,0),"0")</f>
        <v>500</v>
      </c>
      <c r="O779" s="19">
        <f t="shared" si="17"/>
        <v>500</v>
      </c>
      <c r="P779" s="133"/>
      <c r="Q779" s="141"/>
      <c r="R779" s="61"/>
    </row>
    <row r="780" spans="1:18" x14ac:dyDescent="0.2">
      <c r="A780" s="132">
        <f>IF(G780="","",COUNTA($G$3:G781))</f>
        <v>236</v>
      </c>
      <c r="B780" s="164">
        <v>45048</v>
      </c>
      <c r="C780" s="149" t="s">
        <v>160</v>
      </c>
      <c r="D780" s="149" t="s">
        <v>163</v>
      </c>
      <c r="E780" s="132">
        <v>26211</v>
      </c>
      <c r="F780" s="132">
        <v>328470</v>
      </c>
      <c r="G780" s="152" t="s">
        <v>800</v>
      </c>
      <c r="H780" s="152" t="s">
        <v>800</v>
      </c>
      <c r="I780" s="152" t="s">
        <v>891</v>
      </c>
      <c r="J780" s="140" t="s">
        <v>892</v>
      </c>
      <c r="K780" s="152" t="s">
        <v>275</v>
      </c>
      <c r="L780" s="22" t="s">
        <v>62</v>
      </c>
      <c r="M780" s="19">
        <v>1</v>
      </c>
      <c r="N780" s="19">
        <f>IFERROR(VLOOKUP(L780,Data!K:M,3,0),"0")</f>
        <v>500</v>
      </c>
      <c r="O780" s="19">
        <f t="shared" si="17"/>
        <v>500</v>
      </c>
      <c r="P780" s="132">
        <f>SUM(O780:O781)</f>
        <v>500</v>
      </c>
      <c r="Q780" s="140"/>
      <c r="R780" s="60" t="s">
        <v>2752</v>
      </c>
    </row>
    <row r="781" spans="1:18" x14ac:dyDescent="0.2">
      <c r="A781" s="133"/>
      <c r="B781" s="150"/>
      <c r="C781" s="151"/>
      <c r="D781" s="151"/>
      <c r="E781" s="133"/>
      <c r="F781" s="133"/>
      <c r="G781" s="153"/>
      <c r="H781" s="153"/>
      <c r="I781" s="153"/>
      <c r="J781" s="141"/>
      <c r="K781" s="153"/>
      <c r="L781" s="22"/>
      <c r="M781" s="19"/>
      <c r="N781" s="19" t="str">
        <f>IFERROR(VLOOKUP(L781,Data!K:M,3,0),"0")</f>
        <v>0</v>
      </c>
      <c r="O781" s="19">
        <f t="shared" si="17"/>
        <v>0</v>
      </c>
      <c r="P781" s="133"/>
      <c r="Q781" s="141"/>
      <c r="R781" s="61"/>
    </row>
    <row r="782" spans="1:18" x14ac:dyDescent="0.2">
      <c r="A782" s="132">
        <f>IF(G782="","",COUNTA($G$3:G783))</f>
        <v>237</v>
      </c>
      <c r="B782" s="164">
        <v>45048</v>
      </c>
      <c r="C782" s="149" t="s">
        <v>188</v>
      </c>
      <c r="D782" s="149" t="s">
        <v>161</v>
      </c>
      <c r="E782" s="132">
        <v>59278</v>
      </c>
      <c r="F782" s="132">
        <v>170645</v>
      </c>
      <c r="G782" s="152" t="s">
        <v>893</v>
      </c>
      <c r="H782" s="152" t="s">
        <v>893</v>
      </c>
      <c r="I782" s="152" t="s">
        <v>690</v>
      </c>
      <c r="J782" s="140" t="s">
        <v>894</v>
      </c>
      <c r="K782" s="152" t="s">
        <v>287</v>
      </c>
      <c r="L782" s="22" t="s">
        <v>62</v>
      </c>
      <c r="M782" s="19">
        <v>1</v>
      </c>
      <c r="N782" s="19">
        <f>IFERROR(VLOOKUP(L782,Data!K:M,3,0),"0")</f>
        <v>500</v>
      </c>
      <c r="O782" s="19">
        <f>PRODUCT(M782:N782)</f>
        <v>500</v>
      </c>
      <c r="P782" s="132">
        <f>SUM(O782:O783)</f>
        <v>500</v>
      </c>
      <c r="Q782" s="140"/>
      <c r="R782" s="60" t="s">
        <v>2727</v>
      </c>
    </row>
    <row r="783" spans="1:18" x14ac:dyDescent="0.2">
      <c r="A783" s="133"/>
      <c r="B783" s="150"/>
      <c r="C783" s="151"/>
      <c r="D783" s="151"/>
      <c r="E783" s="133"/>
      <c r="F783" s="133"/>
      <c r="G783" s="153"/>
      <c r="H783" s="153"/>
      <c r="I783" s="153"/>
      <c r="J783" s="141"/>
      <c r="K783" s="153"/>
      <c r="L783" s="22"/>
      <c r="M783" s="19"/>
      <c r="N783" s="19" t="str">
        <f>IFERROR(VLOOKUP(L783,Data!K:M,3,0),"0")</f>
        <v>0</v>
      </c>
      <c r="O783" s="19">
        <f>PRODUCT(M783:N783)</f>
        <v>0</v>
      </c>
      <c r="P783" s="133"/>
      <c r="Q783" s="141"/>
      <c r="R783" s="61" t="s">
        <v>2738</v>
      </c>
    </row>
    <row r="784" spans="1:18" x14ac:dyDescent="0.2">
      <c r="A784" s="132">
        <f>IF(G784="","",COUNTA($G$3:G785))</f>
        <v>238</v>
      </c>
      <c r="B784" s="164">
        <v>45048</v>
      </c>
      <c r="C784" s="149" t="s">
        <v>448</v>
      </c>
      <c r="D784" s="149" t="s">
        <v>163</v>
      </c>
      <c r="E784" s="132">
        <v>209231</v>
      </c>
      <c r="F784" s="132">
        <v>371451</v>
      </c>
      <c r="G784" s="152" t="s">
        <v>895</v>
      </c>
      <c r="H784" s="152" t="s">
        <v>895</v>
      </c>
      <c r="I784" s="152" t="s">
        <v>896</v>
      </c>
      <c r="J784" s="140" t="s">
        <v>897</v>
      </c>
      <c r="K784" s="152" t="s">
        <v>192</v>
      </c>
      <c r="L784" s="22" t="s">
        <v>149</v>
      </c>
      <c r="M784" s="19">
        <v>1</v>
      </c>
      <c r="N784" s="19">
        <f>IFERROR(VLOOKUP(L784,Data!K:M,3,0),"0")</f>
        <v>350</v>
      </c>
      <c r="O784" s="19">
        <f>PRODUCT(M784:N784)</f>
        <v>350</v>
      </c>
      <c r="P784" s="132">
        <f>SUM(O784:O786)</f>
        <v>850</v>
      </c>
      <c r="Q784" s="140"/>
      <c r="R784" s="60" t="s">
        <v>2752</v>
      </c>
    </row>
    <row r="785" spans="1:18" ht="14.45" customHeight="1" x14ac:dyDescent="0.2">
      <c r="A785" s="133"/>
      <c r="B785" s="150"/>
      <c r="C785" s="151"/>
      <c r="D785" s="151"/>
      <c r="E785" s="133"/>
      <c r="F785" s="133"/>
      <c r="G785" s="153"/>
      <c r="H785" s="153"/>
      <c r="I785" s="153"/>
      <c r="J785" s="141"/>
      <c r="K785" s="153"/>
      <c r="L785" s="22"/>
      <c r="M785" s="19"/>
      <c r="N785" s="19"/>
      <c r="O785" s="19"/>
      <c r="P785" s="133"/>
      <c r="Q785" s="141"/>
      <c r="R785" s="145" t="s">
        <v>2940</v>
      </c>
    </row>
    <row r="786" spans="1:18" x14ac:dyDescent="0.2">
      <c r="A786" s="133"/>
      <c r="B786" s="150"/>
      <c r="C786" s="151"/>
      <c r="D786" s="151"/>
      <c r="E786" s="133"/>
      <c r="F786" s="133"/>
      <c r="G786" s="153"/>
      <c r="H786" s="153"/>
      <c r="I786" s="153"/>
      <c r="J786" s="141"/>
      <c r="K786" s="153"/>
      <c r="L786" s="22" t="s">
        <v>62</v>
      </c>
      <c r="M786" s="19">
        <v>1</v>
      </c>
      <c r="N786" s="19">
        <f>IFERROR(VLOOKUP(L786,Data!K:M,3,0),"0")</f>
        <v>500</v>
      </c>
      <c r="O786" s="19">
        <f>PRODUCT(M786:N786)</f>
        <v>500</v>
      </c>
      <c r="P786" s="133"/>
      <c r="Q786" s="141"/>
      <c r="R786" s="144"/>
    </row>
    <row r="787" spans="1:18" s="43" customFormat="1" ht="18" customHeight="1" x14ac:dyDescent="0.25">
      <c r="A787" s="116" t="s">
        <v>3193</v>
      </c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8"/>
      <c r="P787" s="119">
        <f>SUM(P707:P786)</f>
        <v>34900</v>
      </c>
      <c r="Q787" s="120"/>
      <c r="R787" s="121"/>
    </row>
    <row r="788" spans="1:18" s="47" customFormat="1" ht="18" customHeight="1" x14ac:dyDescent="0.25">
      <c r="A788" s="122" t="s">
        <v>3194</v>
      </c>
      <c r="B788" s="122"/>
      <c r="C788" s="44" t="e">
        <f ca="1">[3]!NumberToWordEN(P787)</f>
        <v>#NAME?</v>
      </c>
      <c r="D788" s="44"/>
      <c r="E788" s="45"/>
      <c r="F788" s="45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6"/>
      <c r="R788" s="62"/>
    </row>
    <row r="789" spans="1:18" s="47" customFormat="1" ht="18" customHeight="1" x14ac:dyDescent="0.25">
      <c r="A789" s="48"/>
      <c r="B789" s="49"/>
      <c r="C789" s="50"/>
      <c r="D789" s="48"/>
      <c r="E789" s="48"/>
      <c r="F789" s="48"/>
      <c r="G789" s="48"/>
      <c r="H789" s="48"/>
      <c r="I789" s="48"/>
      <c r="J789" s="50"/>
      <c r="K789" s="48"/>
      <c r="M789" s="51"/>
      <c r="P789" s="48"/>
      <c r="Q789" s="52"/>
      <c r="R789" s="62"/>
    </row>
    <row r="790" spans="1:18" s="47" customFormat="1" ht="18" customHeight="1" x14ac:dyDescent="0.25">
      <c r="A790" s="48"/>
      <c r="B790" s="49"/>
      <c r="C790" s="50"/>
      <c r="D790" s="48"/>
      <c r="E790" s="48"/>
      <c r="F790" s="48"/>
      <c r="G790" s="48"/>
      <c r="H790" s="48"/>
      <c r="I790" s="48"/>
      <c r="J790" s="50"/>
      <c r="K790" s="48"/>
      <c r="M790" s="51"/>
      <c r="P790" s="48"/>
      <c r="Q790" s="52"/>
      <c r="R790" s="62"/>
    </row>
    <row r="791" spans="1:18" s="57" customFormat="1" ht="18" customHeight="1" x14ac:dyDescent="0.25">
      <c r="A791" s="53"/>
      <c r="B791" s="53"/>
      <c r="C791" s="54"/>
      <c r="D791" s="54"/>
      <c r="E791" s="53"/>
      <c r="F791" s="53"/>
      <c r="G791" s="53"/>
      <c r="H791" s="53"/>
      <c r="I791" s="53"/>
      <c r="J791" s="54"/>
      <c r="K791" s="54"/>
      <c r="L791" s="54"/>
      <c r="M791" s="55"/>
      <c r="N791" s="55"/>
      <c r="O791" s="55"/>
      <c r="P791" s="55"/>
      <c r="Q791" s="56"/>
      <c r="R791" s="63"/>
    </row>
    <row r="792" spans="1:18" s="57" customFormat="1" ht="18" customHeight="1" x14ac:dyDescent="0.25">
      <c r="A792" s="53"/>
      <c r="B792" s="53"/>
      <c r="C792" s="54"/>
      <c r="D792" s="54"/>
      <c r="E792" s="53"/>
      <c r="F792" s="53"/>
      <c r="G792" s="53"/>
      <c r="H792" s="53"/>
      <c r="I792" s="53"/>
      <c r="J792" s="54"/>
      <c r="K792" s="54"/>
      <c r="L792" s="54"/>
      <c r="M792" s="55"/>
      <c r="N792" s="55"/>
      <c r="O792" s="55"/>
      <c r="P792" s="123" t="s">
        <v>3195</v>
      </c>
      <c r="Q792" s="123"/>
      <c r="R792" s="63"/>
    </row>
    <row r="793" spans="1:18" s="41" customFormat="1" ht="24" customHeight="1" x14ac:dyDescent="0.25">
      <c r="A793" s="124" t="s">
        <v>3207</v>
      </c>
      <c r="B793" s="125"/>
      <c r="C793" s="124" t="s">
        <v>21</v>
      </c>
      <c r="D793" s="126"/>
      <c r="E793" s="125"/>
      <c r="F793" s="124" t="s">
        <v>3192</v>
      </c>
      <c r="G793" s="126"/>
      <c r="H793" s="126"/>
      <c r="I793" s="126"/>
      <c r="J793" s="126"/>
      <c r="K793" s="126"/>
      <c r="L793" s="126"/>
      <c r="M793" s="126"/>
      <c r="N793" s="126"/>
      <c r="O793" s="126"/>
      <c r="P793" s="126"/>
      <c r="Q793" s="126"/>
      <c r="R793" s="125"/>
    </row>
    <row r="794" spans="1:18" s="40" customFormat="1" ht="41.25" customHeight="1" x14ac:dyDescent="0.3">
      <c r="A794" s="34" t="s">
        <v>3197</v>
      </c>
      <c r="B794" s="35" t="s">
        <v>81</v>
      </c>
      <c r="C794" s="35" t="s">
        <v>10</v>
      </c>
      <c r="D794" s="36" t="s">
        <v>11</v>
      </c>
      <c r="E794" s="34" t="s">
        <v>12</v>
      </c>
      <c r="F794" s="34" t="s">
        <v>0</v>
      </c>
      <c r="G794" s="34"/>
      <c r="H794" s="34" t="s">
        <v>1</v>
      </c>
      <c r="I794" s="37"/>
      <c r="J794" s="35" t="s">
        <v>13</v>
      </c>
      <c r="K794" s="38" t="s">
        <v>148</v>
      </c>
      <c r="L794" s="37" t="s">
        <v>82</v>
      </c>
      <c r="M794" s="34" t="s">
        <v>14</v>
      </c>
      <c r="N794" s="34" t="s">
        <v>2</v>
      </c>
      <c r="O794" s="34" t="s">
        <v>83</v>
      </c>
      <c r="P794" s="34" t="s">
        <v>3198</v>
      </c>
      <c r="Q794" s="39" t="s">
        <v>84</v>
      </c>
      <c r="R794" s="59" t="s">
        <v>5</v>
      </c>
    </row>
    <row r="795" spans="1:18" x14ac:dyDescent="0.2">
      <c r="A795" s="132">
        <f>IF(G795="","",COUNTA($G$3:G796))</f>
        <v>239</v>
      </c>
      <c r="B795" s="164">
        <v>45048</v>
      </c>
      <c r="C795" s="149" t="s">
        <v>448</v>
      </c>
      <c r="D795" s="149" t="s">
        <v>709</v>
      </c>
      <c r="E795" s="132">
        <v>204014</v>
      </c>
      <c r="F795" s="132">
        <v>290847</v>
      </c>
      <c r="G795" s="152" t="s">
        <v>898</v>
      </c>
      <c r="H795" s="152" t="s">
        <v>898</v>
      </c>
      <c r="I795" s="152" t="s">
        <v>899</v>
      </c>
      <c r="J795" s="140" t="s">
        <v>900</v>
      </c>
      <c r="K795" s="152" t="s">
        <v>169</v>
      </c>
      <c r="L795" s="22" t="s">
        <v>120</v>
      </c>
      <c r="M795" s="19">
        <v>3</v>
      </c>
      <c r="N795" s="19">
        <f>IFERROR(VLOOKUP(L795,Data!K:M,3,0),"0")</f>
        <v>85</v>
      </c>
      <c r="O795" s="19">
        <f t="shared" si="17"/>
        <v>255</v>
      </c>
      <c r="P795" s="132">
        <f>SUM(O795:O797)</f>
        <v>835</v>
      </c>
      <c r="Q795" s="140"/>
      <c r="R795" s="60"/>
    </row>
    <row r="796" spans="1:18" x14ac:dyDescent="0.2">
      <c r="A796" s="133"/>
      <c r="B796" s="150"/>
      <c r="C796" s="151"/>
      <c r="D796" s="151"/>
      <c r="E796" s="133"/>
      <c r="F796" s="133"/>
      <c r="G796" s="153"/>
      <c r="H796" s="153"/>
      <c r="I796" s="153"/>
      <c r="J796" s="141"/>
      <c r="K796" s="153"/>
      <c r="L796" s="22" t="s">
        <v>2703</v>
      </c>
      <c r="M796" s="19">
        <v>1</v>
      </c>
      <c r="N796" s="19">
        <f>IFERROR(VLOOKUP(L796,Data!K:M,3,0),"0")</f>
        <v>80</v>
      </c>
      <c r="O796" s="19">
        <f t="shared" si="17"/>
        <v>80</v>
      </c>
      <c r="P796" s="133"/>
      <c r="Q796" s="141"/>
      <c r="R796" s="61"/>
    </row>
    <row r="797" spans="1:18" x14ac:dyDescent="0.2">
      <c r="A797" s="133"/>
      <c r="B797" s="150"/>
      <c r="C797" s="151"/>
      <c r="D797" s="151"/>
      <c r="E797" s="133"/>
      <c r="F797" s="133"/>
      <c r="G797" s="153"/>
      <c r="H797" s="153"/>
      <c r="I797" s="153"/>
      <c r="J797" s="141"/>
      <c r="K797" s="153"/>
      <c r="L797" s="22" t="s">
        <v>62</v>
      </c>
      <c r="M797" s="19">
        <v>1</v>
      </c>
      <c r="N797" s="19">
        <f>IFERROR(VLOOKUP(L797,Data!K:M,3,0),"0")</f>
        <v>500</v>
      </c>
      <c r="O797" s="19">
        <f t="shared" si="17"/>
        <v>500</v>
      </c>
      <c r="P797" s="133"/>
      <c r="Q797" s="141"/>
      <c r="R797" s="61"/>
    </row>
    <row r="798" spans="1:18" x14ac:dyDescent="0.2">
      <c r="A798" s="132">
        <f>IF(G798="","",COUNTA($G$3:G799))</f>
        <v>240</v>
      </c>
      <c r="B798" s="164">
        <v>45048</v>
      </c>
      <c r="C798" s="149" t="s">
        <v>160</v>
      </c>
      <c r="D798" s="149" t="s">
        <v>163</v>
      </c>
      <c r="E798" s="132">
        <v>211751</v>
      </c>
      <c r="F798" s="132">
        <v>424089</v>
      </c>
      <c r="G798" s="152" t="s">
        <v>901</v>
      </c>
      <c r="H798" s="152" t="s">
        <v>901</v>
      </c>
      <c r="I798" s="152" t="s">
        <v>902</v>
      </c>
      <c r="J798" s="140" t="s">
        <v>903</v>
      </c>
      <c r="K798" s="152" t="s">
        <v>667</v>
      </c>
      <c r="L798" s="22" t="s">
        <v>2703</v>
      </c>
      <c r="M798" s="19">
        <v>1</v>
      </c>
      <c r="N798" s="19">
        <f>IFERROR(VLOOKUP(L798,Data!K:M,3,0),"0")</f>
        <v>80</v>
      </c>
      <c r="O798" s="19">
        <f t="shared" si="17"/>
        <v>80</v>
      </c>
      <c r="P798" s="132">
        <f>SUM(O798:O799)</f>
        <v>580</v>
      </c>
      <c r="Q798" s="140"/>
      <c r="R798" s="60"/>
    </row>
    <row r="799" spans="1:18" x14ac:dyDescent="0.2">
      <c r="A799" s="133"/>
      <c r="B799" s="150"/>
      <c r="C799" s="151"/>
      <c r="D799" s="151"/>
      <c r="E799" s="133"/>
      <c r="F799" s="133"/>
      <c r="G799" s="153"/>
      <c r="H799" s="153"/>
      <c r="I799" s="153"/>
      <c r="J799" s="141"/>
      <c r="K799" s="153"/>
      <c r="L799" s="22" t="s">
        <v>62</v>
      </c>
      <c r="M799" s="19">
        <v>1</v>
      </c>
      <c r="N799" s="19">
        <f>IFERROR(VLOOKUP(L799,Data!K:M,3,0),"0")</f>
        <v>500</v>
      </c>
      <c r="O799" s="19">
        <f t="shared" si="17"/>
        <v>500</v>
      </c>
      <c r="P799" s="133"/>
      <c r="Q799" s="141"/>
      <c r="R799" s="61"/>
    </row>
    <row r="800" spans="1:18" x14ac:dyDescent="0.2">
      <c r="A800" s="132">
        <f>IF(G800="","",COUNTA($G$3:G801))</f>
        <v>241</v>
      </c>
      <c r="B800" s="164">
        <v>45048</v>
      </c>
      <c r="C800" s="149" t="s">
        <v>160</v>
      </c>
      <c r="D800" s="149" t="s">
        <v>474</v>
      </c>
      <c r="E800" s="132">
        <v>3044</v>
      </c>
      <c r="F800" s="132">
        <v>299249</v>
      </c>
      <c r="G800" s="152" t="s">
        <v>904</v>
      </c>
      <c r="H800" s="152" t="s">
        <v>904</v>
      </c>
      <c r="I800" s="152" t="s">
        <v>905</v>
      </c>
      <c r="J800" s="140" t="s">
        <v>906</v>
      </c>
      <c r="K800" s="152" t="s">
        <v>281</v>
      </c>
      <c r="L800" s="22" t="s">
        <v>2701</v>
      </c>
      <c r="M800" s="19">
        <v>1</v>
      </c>
      <c r="N800" s="19">
        <f>IFERROR(VLOOKUP(L800,Data!K:M,3,0),"0")</f>
        <v>850</v>
      </c>
      <c r="O800" s="19">
        <f t="shared" si="17"/>
        <v>850</v>
      </c>
      <c r="P800" s="132">
        <f>SUM(O800:O802)</f>
        <v>1750</v>
      </c>
      <c r="Q800" s="140"/>
      <c r="R800" s="60"/>
    </row>
    <row r="801" spans="1:18" x14ac:dyDescent="0.2">
      <c r="A801" s="133"/>
      <c r="B801" s="150"/>
      <c r="C801" s="151"/>
      <c r="D801" s="151"/>
      <c r="E801" s="133"/>
      <c r="F801" s="133"/>
      <c r="G801" s="153"/>
      <c r="H801" s="153"/>
      <c r="I801" s="153"/>
      <c r="J801" s="141"/>
      <c r="K801" s="153"/>
      <c r="L801" s="22" t="s">
        <v>2698</v>
      </c>
      <c r="M801" s="19">
        <v>1</v>
      </c>
      <c r="N801" s="19">
        <f>IFERROR(VLOOKUP(L801,Data!K:M,3,0),"0")</f>
        <v>400</v>
      </c>
      <c r="O801" s="19">
        <f t="shared" si="17"/>
        <v>400</v>
      </c>
      <c r="P801" s="133"/>
      <c r="Q801" s="141"/>
      <c r="R801" s="61"/>
    </row>
    <row r="802" spans="1:18" x14ac:dyDescent="0.2">
      <c r="A802" s="133"/>
      <c r="B802" s="150"/>
      <c r="C802" s="151"/>
      <c r="D802" s="151"/>
      <c r="E802" s="133"/>
      <c r="F802" s="133"/>
      <c r="G802" s="153"/>
      <c r="H802" s="153"/>
      <c r="I802" s="153"/>
      <c r="J802" s="141"/>
      <c r="K802" s="153"/>
      <c r="L802" s="22" t="s">
        <v>62</v>
      </c>
      <c r="M802" s="19">
        <v>1</v>
      </c>
      <c r="N802" s="19">
        <f>IFERROR(VLOOKUP(L802,Data!K:M,3,0),"0")</f>
        <v>500</v>
      </c>
      <c r="O802" s="19">
        <f t="shared" si="17"/>
        <v>500</v>
      </c>
      <c r="P802" s="133"/>
      <c r="Q802" s="141"/>
      <c r="R802" s="61"/>
    </row>
    <row r="803" spans="1:18" x14ac:dyDescent="0.2">
      <c r="A803" s="132">
        <f>IF(G803="","",COUNTA($G$3:G804))</f>
        <v>242</v>
      </c>
      <c r="B803" s="164">
        <v>45048</v>
      </c>
      <c r="C803" s="149" t="s">
        <v>54</v>
      </c>
      <c r="D803" s="149" t="s">
        <v>202</v>
      </c>
      <c r="E803" s="132">
        <v>3666</v>
      </c>
      <c r="F803" s="132">
        <v>5500210</v>
      </c>
      <c r="G803" s="152" t="s">
        <v>907</v>
      </c>
      <c r="H803" s="152" t="s">
        <v>907</v>
      </c>
      <c r="I803" s="152" t="s">
        <v>908</v>
      </c>
      <c r="J803" s="140" t="s">
        <v>909</v>
      </c>
      <c r="K803" s="152" t="s">
        <v>291</v>
      </c>
      <c r="L803" s="22" t="s">
        <v>120</v>
      </c>
      <c r="M803" s="19">
        <v>3</v>
      </c>
      <c r="N803" s="19">
        <f>IFERROR(VLOOKUP(L803,Data!K:M,3,0),"0")</f>
        <v>85</v>
      </c>
      <c r="O803" s="19">
        <f t="shared" si="17"/>
        <v>255</v>
      </c>
      <c r="P803" s="132">
        <f>SUM(O803:O805)</f>
        <v>1155</v>
      </c>
      <c r="Q803" s="140"/>
      <c r="R803" s="60"/>
    </row>
    <row r="804" spans="1:18" x14ac:dyDescent="0.2">
      <c r="A804" s="133"/>
      <c r="B804" s="150"/>
      <c r="C804" s="151"/>
      <c r="D804" s="151"/>
      <c r="E804" s="133"/>
      <c r="F804" s="133"/>
      <c r="G804" s="153"/>
      <c r="H804" s="153"/>
      <c r="I804" s="153"/>
      <c r="J804" s="141"/>
      <c r="K804" s="153"/>
      <c r="L804" s="22" t="s">
        <v>2698</v>
      </c>
      <c r="M804" s="19">
        <v>1</v>
      </c>
      <c r="N804" s="19">
        <f>IFERROR(VLOOKUP(L804,Data!K:M,3,0),"0")</f>
        <v>400</v>
      </c>
      <c r="O804" s="19">
        <f t="shared" si="17"/>
        <v>400</v>
      </c>
      <c r="P804" s="133"/>
      <c r="Q804" s="141"/>
      <c r="R804" s="61"/>
    </row>
    <row r="805" spans="1:18" x14ac:dyDescent="0.2">
      <c r="A805" s="133"/>
      <c r="B805" s="150"/>
      <c r="C805" s="151"/>
      <c r="D805" s="151"/>
      <c r="E805" s="133"/>
      <c r="F805" s="133"/>
      <c r="G805" s="153"/>
      <c r="H805" s="153"/>
      <c r="I805" s="153"/>
      <c r="J805" s="141"/>
      <c r="K805" s="153"/>
      <c r="L805" s="22" t="s">
        <v>62</v>
      </c>
      <c r="M805" s="19">
        <v>1</v>
      </c>
      <c r="N805" s="19">
        <f>IFERROR(VLOOKUP(L805,Data!K:M,3,0),"0")</f>
        <v>500</v>
      </c>
      <c r="O805" s="19">
        <f t="shared" si="17"/>
        <v>500</v>
      </c>
      <c r="P805" s="133"/>
      <c r="Q805" s="141"/>
      <c r="R805" s="61"/>
    </row>
    <row r="806" spans="1:18" x14ac:dyDescent="0.2">
      <c r="A806" s="132">
        <f>IF(G806="","",COUNTA($G$3:G807))</f>
        <v>243</v>
      </c>
      <c r="B806" s="164">
        <v>45048</v>
      </c>
      <c r="C806" s="149" t="s">
        <v>54</v>
      </c>
      <c r="D806" s="149" t="s">
        <v>77</v>
      </c>
      <c r="E806" s="132">
        <v>200641</v>
      </c>
      <c r="F806" s="132">
        <v>5500210</v>
      </c>
      <c r="G806" s="152" t="s">
        <v>907</v>
      </c>
      <c r="H806" s="152" t="s">
        <v>907</v>
      </c>
      <c r="I806" s="152" t="s">
        <v>908</v>
      </c>
      <c r="J806" s="140" t="s">
        <v>909</v>
      </c>
      <c r="K806" s="152" t="s">
        <v>291</v>
      </c>
      <c r="L806" s="22" t="s">
        <v>2705</v>
      </c>
      <c r="M806" s="19">
        <v>1</v>
      </c>
      <c r="N806" s="19">
        <f>IFERROR(VLOOKUP(L806,Data!K:M,3,0),"0")</f>
        <v>380</v>
      </c>
      <c r="O806" s="19">
        <f t="shared" si="17"/>
        <v>380</v>
      </c>
      <c r="P806" s="132">
        <f>SUM(O806:O808)</f>
        <v>880</v>
      </c>
      <c r="Q806" s="140"/>
      <c r="R806" s="60"/>
    </row>
    <row r="807" spans="1:18" x14ac:dyDescent="0.2">
      <c r="A807" s="133"/>
      <c r="B807" s="150"/>
      <c r="C807" s="151"/>
      <c r="D807" s="151"/>
      <c r="E807" s="133"/>
      <c r="F807" s="133"/>
      <c r="G807" s="153"/>
      <c r="H807" s="153"/>
      <c r="I807" s="153"/>
      <c r="J807" s="141"/>
      <c r="K807" s="153"/>
      <c r="L807" s="22" t="s">
        <v>62</v>
      </c>
      <c r="M807" s="19">
        <v>1</v>
      </c>
      <c r="N807" s="19">
        <f>IFERROR(VLOOKUP(L807,Data!K:M,3,0),"0")</f>
        <v>500</v>
      </c>
      <c r="O807" s="19">
        <f t="shared" si="17"/>
        <v>500</v>
      </c>
      <c r="P807" s="133"/>
      <c r="Q807" s="141"/>
      <c r="R807" s="61"/>
    </row>
    <row r="808" spans="1:18" x14ac:dyDescent="0.2">
      <c r="A808" s="133"/>
      <c r="B808" s="150"/>
      <c r="C808" s="151"/>
      <c r="D808" s="151"/>
      <c r="E808" s="133"/>
      <c r="F808" s="133"/>
      <c r="G808" s="153"/>
      <c r="H808" s="153"/>
      <c r="I808" s="153"/>
      <c r="J808" s="141"/>
      <c r="K808" s="153"/>
      <c r="L808" s="22"/>
      <c r="M808" s="19"/>
      <c r="N808" s="19" t="str">
        <f>IFERROR(VLOOKUP(L808,Data!K:M,3,0),"0")</f>
        <v>0</v>
      </c>
      <c r="O808" s="19">
        <f t="shared" si="17"/>
        <v>0</v>
      </c>
      <c r="P808" s="133"/>
      <c r="Q808" s="141"/>
      <c r="R808" s="61"/>
    </row>
    <row r="809" spans="1:18" x14ac:dyDescent="0.2">
      <c r="A809" s="132">
        <f>IF(G809="","",COUNTA($G$3:G810))</f>
        <v>244</v>
      </c>
      <c r="B809" s="164">
        <v>45048</v>
      </c>
      <c r="C809" s="149" t="s">
        <v>448</v>
      </c>
      <c r="D809" s="149" t="s">
        <v>163</v>
      </c>
      <c r="E809" s="132">
        <v>42933</v>
      </c>
      <c r="F809" s="132">
        <v>276969</v>
      </c>
      <c r="G809" s="152" t="s">
        <v>910</v>
      </c>
      <c r="H809" s="152" t="s">
        <v>910</v>
      </c>
      <c r="I809" s="152" t="s">
        <v>911</v>
      </c>
      <c r="J809" s="140" t="s">
        <v>912</v>
      </c>
      <c r="K809" s="152" t="s">
        <v>457</v>
      </c>
      <c r="L809" s="22" t="s">
        <v>2915</v>
      </c>
      <c r="M809" s="19">
        <v>1</v>
      </c>
      <c r="N809" s="19">
        <f>IFERROR(VLOOKUP(L809,Data!K:M,3,0),"0")</f>
        <v>1000</v>
      </c>
      <c r="O809" s="19">
        <f t="shared" si="17"/>
        <v>1000</v>
      </c>
      <c r="P809" s="132">
        <f>SUM(O809:O816)</f>
        <v>4590</v>
      </c>
      <c r="Q809" s="140" t="s">
        <v>1518</v>
      </c>
      <c r="R809" s="60" t="s">
        <v>2733</v>
      </c>
    </row>
    <row r="810" spans="1:18" x14ac:dyDescent="0.2">
      <c r="A810" s="133"/>
      <c r="B810" s="150"/>
      <c r="C810" s="151"/>
      <c r="D810" s="151"/>
      <c r="E810" s="133"/>
      <c r="F810" s="133"/>
      <c r="G810" s="153"/>
      <c r="H810" s="153"/>
      <c r="I810" s="153"/>
      <c r="J810" s="141"/>
      <c r="K810" s="153"/>
      <c r="L810" s="22" t="s">
        <v>138</v>
      </c>
      <c r="M810" s="19">
        <v>1</v>
      </c>
      <c r="N810" s="19">
        <f>IFERROR(VLOOKUP(L810,Data!K:M,3,0),"0")</f>
        <v>70</v>
      </c>
      <c r="O810" s="19">
        <f t="shared" si="17"/>
        <v>70</v>
      </c>
      <c r="P810" s="133"/>
      <c r="Q810" s="141"/>
      <c r="R810" s="61"/>
    </row>
    <row r="811" spans="1:18" x14ac:dyDescent="0.2">
      <c r="A811" s="133"/>
      <c r="B811" s="150"/>
      <c r="C811" s="151"/>
      <c r="D811" s="151"/>
      <c r="E811" s="133"/>
      <c r="F811" s="133"/>
      <c r="G811" s="153"/>
      <c r="H811" s="153"/>
      <c r="I811" s="153"/>
      <c r="J811" s="141"/>
      <c r="K811" s="153"/>
      <c r="L811" s="22" t="s">
        <v>2702</v>
      </c>
      <c r="M811" s="19">
        <v>1</v>
      </c>
      <c r="N811" s="19">
        <f>IFERROR(VLOOKUP(L811,Data!K:M,3,0),"0")</f>
        <v>200</v>
      </c>
      <c r="O811" s="19">
        <f t="shared" si="17"/>
        <v>200</v>
      </c>
      <c r="P811" s="133"/>
      <c r="Q811" s="141"/>
      <c r="R811" s="61"/>
    </row>
    <row r="812" spans="1:18" x14ac:dyDescent="0.2">
      <c r="A812" s="133"/>
      <c r="B812" s="150"/>
      <c r="C812" s="151"/>
      <c r="D812" s="151"/>
      <c r="E812" s="133"/>
      <c r="F812" s="133"/>
      <c r="G812" s="153"/>
      <c r="H812" s="153"/>
      <c r="I812" s="153"/>
      <c r="J812" s="141"/>
      <c r="K812" s="153"/>
      <c r="L812" s="22" t="s">
        <v>113</v>
      </c>
      <c r="M812" s="19">
        <v>1</v>
      </c>
      <c r="N812" s="19">
        <f>IFERROR(VLOOKUP(L812,Data!K:M,3,0),"0")</f>
        <v>800</v>
      </c>
      <c r="O812" s="19">
        <f t="shared" si="17"/>
        <v>800</v>
      </c>
      <c r="P812" s="133"/>
      <c r="Q812" s="141"/>
      <c r="R812" s="61" t="s">
        <v>2769</v>
      </c>
    </row>
    <row r="813" spans="1:18" x14ac:dyDescent="0.2">
      <c r="A813" s="133"/>
      <c r="B813" s="150"/>
      <c r="C813" s="151"/>
      <c r="D813" s="151"/>
      <c r="E813" s="133"/>
      <c r="F813" s="133"/>
      <c r="G813" s="153"/>
      <c r="H813" s="153"/>
      <c r="I813" s="153"/>
      <c r="J813" s="141"/>
      <c r="K813" s="153"/>
      <c r="L813" s="22" t="s">
        <v>135</v>
      </c>
      <c r="M813" s="19">
        <v>4</v>
      </c>
      <c r="N813" s="19">
        <f>IFERROR(VLOOKUP(L813,Data!K:M,3,0),"0")</f>
        <v>140</v>
      </c>
      <c r="O813" s="19">
        <f t="shared" si="17"/>
        <v>560</v>
      </c>
      <c r="P813" s="133"/>
      <c r="Q813" s="141"/>
      <c r="R813" s="61" t="s">
        <v>2737</v>
      </c>
    </row>
    <row r="814" spans="1:18" x14ac:dyDescent="0.2">
      <c r="A814" s="133"/>
      <c r="B814" s="150"/>
      <c r="C814" s="151"/>
      <c r="D814" s="151"/>
      <c r="E814" s="133"/>
      <c r="F814" s="133"/>
      <c r="G814" s="153"/>
      <c r="H814" s="153"/>
      <c r="I814" s="153"/>
      <c r="J814" s="141"/>
      <c r="K814" s="153"/>
      <c r="L814" s="22" t="s">
        <v>2703</v>
      </c>
      <c r="M814" s="19">
        <v>1</v>
      </c>
      <c r="N814" s="19">
        <f>IFERROR(VLOOKUP(L814,Data!K:M,3,0),"0")</f>
        <v>80</v>
      </c>
      <c r="O814" s="19">
        <f t="shared" si="17"/>
        <v>80</v>
      </c>
      <c r="P814" s="133"/>
      <c r="Q814" s="141"/>
      <c r="R814" s="61"/>
    </row>
    <row r="815" spans="1:18" x14ac:dyDescent="0.2">
      <c r="A815" s="133"/>
      <c r="B815" s="150"/>
      <c r="C815" s="151"/>
      <c r="D815" s="151"/>
      <c r="E815" s="133"/>
      <c r="F815" s="133"/>
      <c r="G815" s="153"/>
      <c r="H815" s="153"/>
      <c r="I815" s="153"/>
      <c r="J815" s="141"/>
      <c r="K815" s="153"/>
      <c r="L815" s="22" t="s">
        <v>145</v>
      </c>
      <c r="M815" s="19">
        <v>1</v>
      </c>
      <c r="N815" s="19">
        <v>1380</v>
      </c>
      <c r="O815" s="19">
        <f t="shared" si="17"/>
        <v>1380</v>
      </c>
      <c r="P815" s="133"/>
      <c r="Q815" s="141"/>
      <c r="R815" s="145" t="s">
        <v>2941</v>
      </c>
    </row>
    <row r="816" spans="1:18" x14ac:dyDescent="0.2">
      <c r="A816" s="133"/>
      <c r="B816" s="150"/>
      <c r="C816" s="151"/>
      <c r="D816" s="151"/>
      <c r="E816" s="133"/>
      <c r="F816" s="133"/>
      <c r="G816" s="153"/>
      <c r="H816" s="153"/>
      <c r="I816" s="153"/>
      <c r="J816" s="141"/>
      <c r="K816" s="153"/>
      <c r="L816" s="22" t="s">
        <v>62</v>
      </c>
      <c r="M816" s="19">
        <v>1</v>
      </c>
      <c r="N816" s="19">
        <f>IFERROR(VLOOKUP(L816,Data!K:M,3,0),"0")</f>
        <v>500</v>
      </c>
      <c r="O816" s="19">
        <f t="shared" si="17"/>
        <v>500</v>
      </c>
      <c r="P816" s="133"/>
      <c r="Q816" s="141"/>
      <c r="R816" s="144"/>
    </row>
    <row r="817" spans="1:18" x14ac:dyDescent="0.2">
      <c r="A817" s="132">
        <f>IF(G817="","",COUNTA($G$3:G818))</f>
        <v>245</v>
      </c>
      <c r="B817" s="164">
        <v>45048</v>
      </c>
      <c r="C817" s="149" t="s">
        <v>160</v>
      </c>
      <c r="D817" s="149" t="s">
        <v>163</v>
      </c>
      <c r="E817" s="132">
        <v>57345</v>
      </c>
      <c r="F817" s="132">
        <v>418943</v>
      </c>
      <c r="G817" s="152" t="s">
        <v>913</v>
      </c>
      <c r="H817" s="152" t="s">
        <v>913</v>
      </c>
      <c r="I817" s="152" t="s">
        <v>914</v>
      </c>
      <c r="J817" s="140" t="s">
        <v>915</v>
      </c>
      <c r="K817" s="152" t="s">
        <v>457</v>
      </c>
      <c r="L817" s="22" t="s">
        <v>2699</v>
      </c>
      <c r="M817" s="19">
        <v>2</v>
      </c>
      <c r="N817" s="19">
        <f>IFERROR(VLOOKUP(L817,Data!K:M,3,0),"0")</f>
        <v>10</v>
      </c>
      <c r="O817" s="19">
        <f t="shared" si="17"/>
        <v>20</v>
      </c>
      <c r="P817" s="132">
        <f>SUM(O817:O818)</f>
        <v>520</v>
      </c>
      <c r="Q817" s="140"/>
      <c r="R817" s="60"/>
    </row>
    <row r="818" spans="1:18" x14ac:dyDescent="0.2">
      <c r="A818" s="133"/>
      <c r="B818" s="150"/>
      <c r="C818" s="151"/>
      <c r="D818" s="151"/>
      <c r="E818" s="133"/>
      <c r="F818" s="133"/>
      <c r="G818" s="153"/>
      <c r="H818" s="153"/>
      <c r="I818" s="153"/>
      <c r="J818" s="141"/>
      <c r="K818" s="153"/>
      <c r="L818" s="22" t="s">
        <v>62</v>
      </c>
      <c r="M818" s="19">
        <v>1</v>
      </c>
      <c r="N818" s="19">
        <f>IFERROR(VLOOKUP(L818,Data!K:M,3,0),"0")</f>
        <v>500</v>
      </c>
      <c r="O818" s="19">
        <f t="shared" si="17"/>
        <v>500</v>
      </c>
      <c r="P818" s="133"/>
      <c r="Q818" s="141"/>
      <c r="R818" s="61"/>
    </row>
    <row r="819" spans="1:18" x14ac:dyDescent="0.2">
      <c r="A819" s="132">
        <f>IF(G819="","",COUNTA($G$3:G820))</f>
        <v>246</v>
      </c>
      <c r="B819" s="164">
        <v>45048</v>
      </c>
      <c r="C819" s="149" t="s">
        <v>160</v>
      </c>
      <c r="D819" s="149" t="s">
        <v>163</v>
      </c>
      <c r="E819" s="132">
        <v>49741</v>
      </c>
      <c r="F819" s="132">
        <v>322589</v>
      </c>
      <c r="G819" s="152" t="s">
        <v>916</v>
      </c>
      <c r="H819" s="152" t="s">
        <v>916</v>
      </c>
      <c r="I819" s="152" t="s">
        <v>917</v>
      </c>
      <c r="J819" s="140" t="s">
        <v>918</v>
      </c>
      <c r="K819" s="152" t="s">
        <v>457</v>
      </c>
      <c r="L819" s="22" t="s">
        <v>149</v>
      </c>
      <c r="M819" s="19">
        <v>1</v>
      </c>
      <c r="N819" s="19">
        <f>IFERROR(VLOOKUP(L819,Data!K:M,3,0),"0")</f>
        <v>350</v>
      </c>
      <c r="O819" s="19">
        <f t="shared" si="17"/>
        <v>350</v>
      </c>
      <c r="P819" s="132">
        <f>SUM(O819:O821)</f>
        <v>1230</v>
      </c>
      <c r="Q819" s="140"/>
      <c r="R819" s="60"/>
    </row>
    <row r="820" spans="1:18" x14ac:dyDescent="0.2">
      <c r="A820" s="133"/>
      <c r="B820" s="150"/>
      <c r="C820" s="151"/>
      <c r="D820" s="151"/>
      <c r="E820" s="133"/>
      <c r="F820" s="133"/>
      <c r="G820" s="153"/>
      <c r="H820" s="153"/>
      <c r="I820" s="153"/>
      <c r="J820" s="141"/>
      <c r="K820" s="153"/>
      <c r="L820" s="22" t="s">
        <v>132</v>
      </c>
      <c r="M820" s="19">
        <v>1</v>
      </c>
      <c r="N820" s="19">
        <f>IFERROR(VLOOKUP(L820,Data!K:M,3,0),"0")</f>
        <v>380</v>
      </c>
      <c r="O820" s="19">
        <f>PRODUCT(M820:N820)</f>
        <v>380</v>
      </c>
      <c r="P820" s="133"/>
      <c r="Q820" s="141"/>
      <c r="R820" s="61"/>
    </row>
    <row r="821" spans="1:18" x14ac:dyDescent="0.2">
      <c r="A821" s="133"/>
      <c r="B821" s="150"/>
      <c r="C821" s="151"/>
      <c r="D821" s="151"/>
      <c r="E821" s="133"/>
      <c r="F821" s="133"/>
      <c r="G821" s="153"/>
      <c r="H821" s="153"/>
      <c r="I821" s="153"/>
      <c r="J821" s="141"/>
      <c r="K821" s="153"/>
      <c r="L821" s="22" t="s">
        <v>62</v>
      </c>
      <c r="M821" s="19">
        <v>1</v>
      </c>
      <c r="N821" s="19">
        <f>IFERROR(VLOOKUP(L821,Data!K:M,3,0),"0")</f>
        <v>500</v>
      </c>
      <c r="O821" s="19">
        <f t="shared" si="17"/>
        <v>500</v>
      </c>
      <c r="P821" s="133"/>
      <c r="Q821" s="141"/>
      <c r="R821" s="61"/>
    </row>
    <row r="822" spans="1:18" x14ac:dyDescent="0.2">
      <c r="A822" s="132">
        <f>IF(G822="","",COUNTA($G$3:G823))</f>
        <v>247</v>
      </c>
      <c r="B822" s="164">
        <v>45048</v>
      </c>
      <c r="C822" s="149" t="s">
        <v>188</v>
      </c>
      <c r="D822" s="149" t="s">
        <v>163</v>
      </c>
      <c r="E822" s="132">
        <v>55941</v>
      </c>
      <c r="F822" s="132">
        <v>410752</v>
      </c>
      <c r="G822" s="152" t="s">
        <v>919</v>
      </c>
      <c r="H822" s="152" t="s">
        <v>919</v>
      </c>
      <c r="I822" s="152" t="s">
        <v>920</v>
      </c>
      <c r="J822" s="140" t="s">
        <v>921</v>
      </c>
      <c r="K822" s="152" t="s">
        <v>226</v>
      </c>
      <c r="L822" s="22" t="s">
        <v>2699</v>
      </c>
      <c r="M822" s="19">
        <v>2</v>
      </c>
      <c r="N822" s="19">
        <f>IFERROR(VLOOKUP(L822,Data!K:M,3,0),"0")</f>
        <v>10</v>
      </c>
      <c r="O822" s="19">
        <f t="shared" si="17"/>
        <v>20</v>
      </c>
      <c r="P822" s="132">
        <f>SUM(O822:O823)</f>
        <v>520</v>
      </c>
      <c r="Q822" s="140"/>
      <c r="R822" s="60" t="s">
        <v>2799</v>
      </c>
    </row>
    <row r="823" spans="1:18" x14ac:dyDescent="0.2">
      <c r="A823" s="133"/>
      <c r="B823" s="150"/>
      <c r="C823" s="151"/>
      <c r="D823" s="151"/>
      <c r="E823" s="133"/>
      <c r="F823" s="133"/>
      <c r="G823" s="153"/>
      <c r="H823" s="153"/>
      <c r="I823" s="153"/>
      <c r="J823" s="141"/>
      <c r="K823" s="153"/>
      <c r="L823" s="22" t="s">
        <v>62</v>
      </c>
      <c r="M823" s="19">
        <v>1</v>
      </c>
      <c r="N823" s="19">
        <f>IFERROR(VLOOKUP(L823,Data!K:M,3,0),"0")</f>
        <v>500</v>
      </c>
      <c r="O823" s="19">
        <f t="shared" si="17"/>
        <v>500</v>
      </c>
      <c r="P823" s="133"/>
      <c r="Q823" s="141"/>
      <c r="R823" s="61"/>
    </row>
    <row r="824" spans="1:18" x14ac:dyDescent="0.2">
      <c r="A824" s="132">
        <f>IF(G824="","",COUNTA($G$3:G825))</f>
        <v>248</v>
      </c>
      <c r="B824" s="164">
        <v>45048</v>
      </c>
      <c r="C824" s="149" t="s">
        <v>160</v>
      </c>
      <c r="D824" s="149" t="s">
        <v>163</v>
      </c>
      <c r="E824" s="132">
        <v>209043</v>
      </c>
      <c r="F824" s="132">
        <v>520029</v>
      </c>
      <c r="G824" s="152" t="s">
        <v>922</v>
      </c>
      <c r="H824" s="152" t="s">
        <v>922</v>
      </c>
      <c r="I824" s="152" t="s">
        <v>923</v>
      </c>
      <c r="J824" s="140" t="s">
        <v>924</v>
      </c>
      <c r="K824" s="152" t="s">
        <v>361</v>
      </c>
      <c r="L824" s="22" t="s">
        <v>149</v>
      </c>
      <c r="M824" s="19">
        <v>1</v>
      </c>
      <c r="N824" s="19">
        <f>IFERROR(VLOOKUP(L824,Data!K:M,3,0),"0")</f>
        <v>350</v>
      </c>
      <c r="O824" s="19">
        <f t="shared" si="17"/>
        <v>350</v>
      </c>
      <c r="P824" s="132">
        <f>SUM(O824:O825)</f>
        <v>850</v>
      </c>
      <c r="Q824" s="140"/>
      <c r="R824" s="60"/>
    </row>
    <row r="825" spans="1:18" x14ac:dyDescent="0.2">
      <c r="A825" s="133"/>
      <c r="B825" s="150"/>
      <c r="C825" s="151"/>
      <c r="D825" s="151"/>
      <c r="E825" s="133"/>
      <c r="F825" s="133"/>
      <c r="G825" s="153"/>
      <c r="H825" s="153"/>
      <c r="I825" s="153"/>
      <c r="J825" s="141"/>
      <c r="K825" s="153"/>
      <c r="L825" s="22" t="s">
        <v>62</v>
      </c>
      <c r="M825" s="19">
        <v>1</v>
      </c>
      <c r="N825" s="19">
        <f>IFERROR(VLOOKUP(L825,Data!K:M,3,0),"0")</f>
        <v>500</v>
      </c>
      <c r="O825" s="19">
        <f t="shared" si="17"/>
        <v>500</v>
      </c>
      <c r="P825" s="133"/>
      <c r="Q825" s="141"/>
      <c r="R825" s="61"/>
    </row>
    <row r="826" spans="1:18" x14ac:dyDescent="0.2">
      <c r="A826" s="132">
        <f>IF(G826="","",COUNTA($G$3:G827))</f>
        <v>249</v>
      </c>
      <c r="B826" s="164">
        <v>45048</v>
      </c>
      <c r="C826" s="149" t="s">
        <v>160</v>
      </c>
      <c r="D826" s="149" t="s">
        <v>163</v>
      </c>
      <c r="E826" s="132">
        <v>28856</v>
      </c>
      <c r="F826" s="132">
        <v>280848</v>
      </c>
      <c r="G826" s="152" t="s">
        <v>925</v>
      </c>
      <c r="H826" s="152" t="s">
        <v>925</v>
      </c>
      <c r="I826" s="152" t="s">
        <v>926</v>
      </c>
      <c r="J826" s="140" t="s">
        <v>927</v>
      </c>
      <c r="K826" s="152" t="s">
        <v>464</v>
      </c>
      <c r="L826" s="22" t="s">
        <v>149</v>
      </c>
      <c r="M826" s="19">
        <v>1</v>
      </c>
      <c r="N826" s="19">
        <f>IFERROR(VLOOKUP(L826,Data!K:M,3,0),"0")</f>
        <v>350</v>
      </c>
      <c r="O826" s="19">
        <f t="shared" si="17"/>
        <v>350</v>
      </c>
      <c r="P826" s="132">
        <f>SUM(O826:O827)</f>
        <v>850</v>
      </c>
      <c r="Q826" s="140"/>
      <c r="R826" s="60"/>
    </row>
    <row r="827" spans="1:18" x14ac:dyDescent="0.2">
      <c r="A827" s="133"/>
      <c r="B827" s="150"/>
      <c r="C827" s="151"/>
      <c r="D827" s="151"/>
      <c r="E827" s="133"/>
      <c r="F827" s="133"/>
      <c r="G827" s="153"/>
      <c r="H827" s="153"/>
      <c r="I827" s="153"/>
      <c r="J827" s="141"/>
      <c r="K827" s="153"/>
      <c r="L827" s="22" t="s">
        <v>62</v>
      </c>
      <c r="M827" s="19">
        <v>1</v>
      </c>
      <c r="N827" s="19">
        <f>IFERROR(VLOOKUP(L827,Data!K:M,3,0),"0")</f>
        <v>500</v>
      </c>
      <c r="O827" s="19">
        <f t="shared" si="17"/>
        <v>500</v>
      </c>
      <c r="P827" s="133"/>
      <c r="Q827" s="141"/>
      <c r="R827" s="61"/>
    </row>
    <row r="828" spans="1:18" x14ac:dyDescent="0.2">
      <c r="A828" s="132">
        <f>IF(G828="","",COUNTA($G$3:G829))</f>
        <v>250</v>
      </c>
      <c r="B828" s="164">
        <v>45048</v>
      </c>
      <c r="C828" s="149" t="s">
        <v>160</v>
      </c>
      <c r="D828" s="149" t="s">
        <v>163</v>
      </c>
      <c r="E828" s="132">
        <v>33065</v>
      </c>
      <c r="F828" s="132">
        <v>529378</v>
      </c>
      <c r="G828" s="152" t="s">
        <v>928</v>
      </c>
      <c r="H828" s="152" t="s">
        <v>928</v>
      </c>
      <c r="I828" s="152" t="s">
        <v>929</v>
      </c>
      <c r="J828" s="140" t="s">
        <v>930</v>
      </c>
      <c r="K828" s="152" t="s">
        <v>192</v>
      </c>
      <c r="L828" s="22" t="s">
        <v>149</v>
      </c>
      <c r="M828" s="19">
        <v>1</v>
      </c>
      <c r="N828" s="19">
        <f>IFERROR(VLOOKUP(L828,Data!K:M,3,0),"0")</f>
        <v>350</v>
      </c>
      <c r="O828" s="19">
        <f t="shared" si="17"/>
        <v>350</v>
      </c>
      <c r="P828" s="132">
        <f>SUM(O828:O829)</f>
        <v>850</v>
      </c>
      <c r="Q828" s="140"/>
      <c r="R828" s="60"/>
    </row>
    <row r="829" spans="1:18" x14ac:dyDescent="0.2">
      <c r="A829" s="133"/>
      <c r="B829" s="150"/>
      <c r="C829" s="151"/>
      <c r="D829" s="151"/>
      <c r="E829" s="133"/>
      <c r="F829" s="133"/>
      <c r="G829" s="153"/>
      <c r="H829" s="153"/>
      <c r="I829" s="153"/>
      <c r="J829" s="141"/>
      <c r="K829" s="153"/>
      <c r="L829" s="22" t="s">
        <v>62</v>
      </c>
      <c r="M829" s="19">
        <v>1</v>
      </c>
      <c r="N829" s="19">
        <f>IFERROR(VLOOKUP(L829,Data!K:M,3,0),"0")</f>
        <v>500</v>
      </c>
      <c r="O829" s="19">
        <f t="shared" si="17"/>
        <v>500</v>
      </c>
      <c r="P829" s="133"/>
      <c r="Q829" s="141"/>
      <c r="R829" s="61"/>
    </row>
    <row r="830" spans="1:18" x14ac:dyDescent="0.2">
      <c r="A830" s="132">
        <f>IF(G830="","",COUNTA($G$3:G831))</f>
        <v>251</v>
      </c>
      <c r="B830" s="164">
        <v>45048</v>
      </c>
      <c r="C830" s="149" t="s">
        <v>448</v>
      </c>
      <c r="D830" s="149" t="s">
        <v>163</v>
      </c>
      <c r="E830" s="132">
        <v>44370</v>
      </c>
      <c r="F830" s="132">
        <v>413946</v>
      </c>
      <c r="G830" s="152" t="s">
        <v>931</v>
      </c>
      <c r="H830" s="152" t="s">
        <v>931</v>
      </c>
      <c r="I830" s="152" t="s">
        <v>932</v>
      </c>
      <c r="J830" s="140" t="s">
        <v>933</v>
      </c>
      <c r="K830" s="152" t="s">
        <v>361</v>
      </c>
      <c r="L830" s="22" t="s">
        <v>62</v>
      </c>
      <c r="M830" s="19">
        <v>1</v>
      </c>
      <c r="N830" s="19">
        <f>IFERROR(VLOOKUP(L830,Data!K:M,3,0),"0")</f>
        <v>500</v>
      </c>
      <c r="O830" s="19">
        <f t="shared" si="17"/>
        <v>500</v>
      </c>
      <c r="P830" s="132">
        <f>SUM(O830:O831)</f>
        <v>500</v>
      </c>
      <c r="Q830" s="140"/>
      <c r="R830" s="60" t="s">
        <v>2717</v>
      </c>
    </row>
    <row r="831" spans="1:18" x14ac:dyDescent="0.2">
      <c r="A831" s="133"/>
      <c r="B831" s="150"/>
      <c r="C831" s="151"/>
      <c r="D831" s="151"/>
      <c r="E831" s="133"/>
      <c r="F831" s="133"/>
      <c r="G831" s="153"/>
      <c r="H831" s="153"/>
      <c r="I831" s="153"/>
      <c r="J831" s="141"/>
      <c r="K831" s="153"/>
      <c r="L831" s="22"/>
      <c r="M831" s="19"/>
      <c r="N831" s="19" t="str">
        <f>IFERROR(VLOOKUP(L831,Data!K:M,3,0),"0")</f>
        <v>0</v>
      </c>
      <c r="O831" s="19">
        <f t="shared" si="17"/>
        <v>0</v>
      </c>
      <c r="P831" s="133"/>
      <c r="Q831" s="141"/>
      <c r="R831" s="61"/>
    </row>
    <row r="832" spans="1:18" x14ac:dyDescent="0.2">
      <c r="A832" s="132">
        <f>IF(G832="","",COUNTA($G$3:G833))</f>
        <v>252</v>
      </c>
      <c r="B832" s="164">
        <v>45048</v>
      </c>
      <c r="C832" s="149" t="s">
        <v>448</v>
      </c>
      <c r="D832" s="149" t="s">
        <v>163</v>
      </c>
      <c r="E832" s="132">
        <v>48143</v>
      </c>
      <c r="F832" s="132">
        <v>393959</v>
      </c>
      <c r="G832" s="152" t="s">
        <v>934</v>
      </c>
      <c r="H832" s="152" t="s">
        <v>934</v>
      </c>
      <c r="I832" s="152" t="s">
        <v>935</v>
      </c>
      <c r="J832" s="140" t="s">
        <v>936</v>
      </c>
      <c r="K832" s="152" t="s">
        <v>361</v>
      </c>
      <c r="L832" s="22" t="s">
        <v>149</v>
      </c>
      <c r="M832" s="19">
        <v>1</v>
      </c>
      <c r="N832" s="19">
        <f>IFERROR(VLOOKUP(L832,Data!K:M,3,0),"0")</f>
        <v>350</v>
      </c>
      <c r="O832" s="19">
        <f t="shared" ref="O832:O903" si="18">PRODUCT(M832:N832)</f>
        <v>350</v>
      </c>
      <c r="P832" s="132">
        <f>SUM(O832:O833)</f>
        <v>850</v>
      </c>
      <c r="Q832" s="140"/>
      <c r="R832" s="60"/>
    </row>
    <row r="833" spans="1:18" x14ac:dyDescent="0.2">
      <c r="A833" s="133"/>
      <c r="B833" s="150"/>
      <c r="C833" s="151"/>
      <c r="D833" s="151"/>
      <c r="E833" s="133"/>
      <c r="F833" s="133"/>
      <c r="G833" s="153"/>
      <c r="H833" s="153"/>
      <c r="I833" s="153"/>
      <c r="J833" s="141"/>
      <c r="K833" s="153"/>
      <c r="L833" s="22" t="s">
        <v>62</v>
      </c>
      <c r="M833" s="19">
        <v>1</v>
      </c>
      <c r="N833" s="19">
        <f>IFERROR(VLOOKUP(L833,Data!K:M,3,0),"0")</f>
        <v>500</v>
      </c>
      <c r="O833" s="19">
        <f t="shared" si="18"/>
        <v>500</v>
      </c>
      <c r="P833" s="133"/>
      <c r="Q833" s="141"/>
      <c r="R833" s="61"/>
    </row>
    <row r="834" spans="1:18" x14ac:dyDescent="0.2">
      <c r="A834" s="132">
        <f>IF(G834="","",COUNTA($G$3:G835))</f>
        <v>253</v>
      </c>
      <c r="B834" s="164">
        <v>45048</v>
      </c>
      <c r="C834" s="149" t="s">
        <v>448</v>
      </c>
      <c r="D834" s="149" t="s">
        <v>163</v>
      </c>
      <c r="E834" s="132">
        <v>44571</v>
      </c>
      <c r="F834" s="132">
        <v>314439</v>
      </c>
      <c r="G834" s="152" t="s">
        <v>937</v>
      </c>
      <c r="H834" s="152" t="s">
        <v>937</v>
      </c>
      <c r="I834" s="152" t="s">
        <v>853</v>
      </c>
      <c r="J834" s="140" t="s">
        <v>938</v>
      </c>
      <c r="K834" s="152" t="s">
        <v>464</v>
      </c>
      <c r="L834" s="22" t="s">
        <v>2915</v>
      </c>
      <c r="M834" s="19">
        <v>1</v>
      </c>
      <c r="N834" s="19">
        <f>IFERROR(VLOOKUP(L834,Data!K:M,3,0),"0")</f>
        <v>1000</v>
      </c>
      <c r="O834" s="19">
        <f t="shared" si="18"/>
        <v>1000</v>
      </c>
      <c r="P834" s="132">
        <f>SUM(O834:O841)</f>
        <v>3980</v>
      </c>
      <c r="Q834" s="140" t="s">
        <v>1689</v>
      </c>
      <c r="R834" s="61" t="s">
        <v>2740</v>
      </c>
    </row>
    <row r="835" spans="1:18" x14ac:dyDescent="0.2">
      <c r="A835" s="133"/>
      <c r="B835" s="150"/>
      <c r="C835" s="151"/>
      <c r="D835" s="151"/>
      <c r="E835" s="133"/>
      <c r="F835" s="133"/>
      <c r="G835" s="153"/>
      <c r="H835" s="153"/>
      <c r="I835" s="153"/>
      <c r="J835" s="141"/>
      <c r="K835" s="153"/>
      <c r="L835" s="22" t="s">
        <v>138</v>
      </c>
      <c r="M835" s="19">
        <v>1</v>
      </c>
      <c r="N835" s="19">
        <f>IFERROR(VLOOKUP(L835,Data!K:M,3,0),"0")</f>
        <v>70</v>
      </c>
      <c r="O835" s="19">
        <f t="shared" si="18"/>
        <v>70</v>
      </c>
      <c r="P835" s="133"/>
      <c r="Q835" s="141"/>
      <c r="R835" s="61" t="s">
        <v>2790</v>
      </c>
    </row>
    <row r="836" spans="1:18" x14ac:dyDescent="0.2">
      <c r="A836" s="133"/>
      <c r="B836" s="150"/>
      <c r="C836" s="151"/>
      <c r="D836" s="151"/>
      <c r="E836" s="133"/>
      <c r="F836" s="133"/>
      <c r="G836" s="153"/>
      <c r="H836" s="153"/>
      <c r="I836" s="153"/>
      <c r="J836" s="141"/>
      <c r="K836" s="153"/>
      <c r="L836" s="22" t="s">
        <v>113</v>
      </c>
      <c r="M836" s="19">
        <v>1</v>
      </c>
      <c r="N836" s="19">
        <f>IFERROR(VLOOKUP(L836,Data!K:M,3,0),"0")</f>
        <v>800</v>
      </c>
      <c r="O836" s="19">
        <f t="shared" si="18"/>
        <v>800</v>
      </c>
      <c r="P836" s="133"/>
      <c r="Q836" s="141"/>
      <c r="R836" s="61" t="s">
        <v>2769</v>
      </c>
    </row>
    <row r="837" spans="1:18" x14ac:dyDescent="0.2">
      <c r="A837" s="133"/>
      <c r="B837" s="150"/>
      <c r="C837" s="151"/>
      <c r="D837" s="151"/>
      <c r="E837" s="133"/>
      <c r="F837" s="133"/>
      <c r="G837" s="153"/>
      <c r="H837" s="153"/>
      <c r="I837" s="153"/>
      <c r="J837" s="141"/>
      <c r="K837" s="153"/>
      <c r="L837" s="22" t="s">
        <v>2699</v>
      </c>
      <c r="M837" s="19">
        <v>2</v>
      </c>
      <c r="N837" s="19">
        <f>IFERROR(VLOOKUP(L837,Data!K:M,3,0),"0")</f>
        <v>10</v>
      </c>
      <c r="O837" s="19">
        <f t="shared" si="18"/>
        <v>20</v>
      </c>
      <c r="P837" s="133"/>
      <c r="Q837" s="141"/>
      <c r="R837" s="61"/>
    </row>
    <row r="838" spans="1:18" x14ac:dyDescent="0.2">
      <c r="A838" s="133"/>
      <c r="B838" s="150"/>
      <c r="C838" s="151"/>
      <c r="D838" s="151"/>
      <c r="E838" s="133"/>
      <c r="F838" s="133"/>
      <c r="G838" s="153"/>
      <c r="H838" s="153"/>
      <c r="I838" s="153"/>
      <c r="J838" s="141"/>
      <c r="K838" s="153"/>
      <c r="L838" s="22" t="s">
        <v>149</v>
      </c>
      <c r="M838" s="19">
        <v>1</v>
      </c>
      <c r="N838" s="19">
        <f>IFERROR(VLOOKUP(L838,Data!K:M,3,0),"0")</f>
        <v>350</v>
      </c>
      <c r="O838" s="19">
        <f t="shared" si="18"/>
        <v>350</v>
      </c>
      <c r="P838" s="133"/>
      <c r="Q838" s="141"/>
      <c r="R838" s="61"/>
    </row>
    <row r="839" spans="1:18" x14ac:dyDescent="0.2">
      <c r="A839" s="133"/>
      <c r="B839" s="150"/>
      <c r="C839" s="151"/>
      <c r="D839" s="151"/>
      <c r="E839" s="133"/>
      <c r="F839" s="133"/>
      <c r="G839" s="153"/>
      <c r="H839" s="153"/>
      <c r="I839" s="153"/>
      <c r="J839" s="141"/>
      <c r="K839" s="153"/>
      <c r="L839" s="22" t="s">
        <v>135</v>
      </c>
      <c r="M839" s="19">
        <v>4</v>
      </c>
      <c r="N839" s="19">
        <f>IFERROR(VLOOKUP(L839,Data!K:M,3,0),"0")</f>
        <v>140</v>
      </c>
      <c r="O839" s="19">
        <f t="shared" si="18"/>
        <v>560</v>
      </c>
      <c r="P839" s="133"/>
      <c r="Q839" s="141"/>
      <c r="R839" s="61" t="s">
        <v>2737</v>
      </c>
    </row>
    <row r="840" spans="1:18" x14ac:dyDescent="0.2">
      <c r="A840" s="133"/>
      <c r="B840" s="150"/>
      <c r="C840" s="151"/>
      <c r="D840" s="151"/>
      <c r="E840" s="133"/>
      <c r="F840" s="133"/>
      <c r="G840" s="153"/>
      <c r="H840" s="153"/>
      <c r="I840" s="153"/>
      <c r="J840" s="141"/>
      <c r="K840" s="153"/>
      <c r="L840" s="22" t="s">
        <v>145</v>
      </c>
      <c r="M840" s="19">
        <v>1</v>
      </c>
      <c r="N840" s="19">
        <v>680</v>
      </c>
      <c r="O840" s="19">
        <f t="shared" si="18"/>
        <v>680</v>
      </c>
      <c r="P840" s="133"/>
      <c r="Q840" s="141"/>
      <c r="R840" s="61"/>
    </row>
    <row r="841" spans="1:18" x14ac:dyDescent="0.2">
      <c r="A841" s="133"/>
      <c r="B841" s="150"/>
      <c r="C841" s="151"/>
      <c r="D841" s="151"/>
      <c r="E841" s="133"/>
      <c r="F841" s="133"/>
      <c r="G841" s="153"/>
      <c r="H841" s="153"/>
      <c r="I841" s="153"/>
      <c r="J841" s="141"/>
      <c r="K841" s="153"/>
      <c r="L841" s="22" t="s">
        <v>62</v>
      </c>
      <c r="M841" s="19">
        <v>1</v>
      </c>
      <c r="N841" s="19">
        <f>IFERROR(VLOOKUP(L841,Data!K:M,3,0),"0")</f>
        <v>500</v>
      </c>
      <c r="O841" s="19">
        <f t="shared" si="18"/>
        <v>500</v>
      </c>
      <c r="P841" s="133"/>
      <c r="Q841" s="141"/>
      <c r="R841" s="61"/>
    </row>
    <row r="842" spans="1:18" x14ac:dyDescent="0.2">
      <c r="A842" s="132">
        <f>IF(G842="","",COUNTA($G$3:G843))</f>
        <v>254</v>
      </c>
      <c r="B842" s="164">
        <v>45048</v>
      </c>
      <c r="C842" s="149" t="s">
        <v>448</v>
      </c>
      <c r="D842" s="149" t="s">
        <v>163</v>
      </c>
      <c r="E842" s="132">
        <v>201825</v>
      </c>
      <c r="F842" s="132">
        <v>437385</v>
      </c>
      <c r="G842" s="152" t="s">
        <v>939</v>
      </c>
      <c r="H842" s="152" t="s">
        <v>939</v>
      </c>
      <c r="I842" s="152" t="s">
        <v>378</v>
      </c>
      <c r="J842" s="140" t="s">
        <v>940</v>
      </c>
      <c r="K842" s="152" t="s">
        <v>271</v>
      </c>
      <c r="L842" s="22" t="s">
        <v>62</v>
      </c>
      <c r="M842" s="19">
        <v>1</v>
      </c>
      <c r="N842" s="19">
        <f>IFERROR(VLOOKUP(L842,Data!K:M,3,0),"0")</f>
        <v>500</v>
      </c>
      <c r="O842" s="19">
        <f t="shared" si="18"/>
        <v>500</v>
      </c>
      <c r="P842" s="132">
        <f>SUM(O842:O843)</f>
        <v>500</v>
      </c>
      <c r="Q842" s="140"/>
      <c r="R842" s="60" t="s">
        <v>2784</v>
      </c>
    </row>
    <row r="843" spans="1:18" x14ac:dyDescent="0.2">
      <c r="A843" s="133"/>
      <c r="B843" s="150"/>
      <c r="C843" s="151"/>
      <c r="D843" s="151"/>
      <c r="E843" s="133"/>
      <c r="F843" s="133"/>
      <c r="G843" s="153"/>
      <c r="H843" s="153"/>
      <c r="I843" s="153"/>
      <c r="J843" s="141"/>
      <c r="K843" s="153"/>
      <c r="L843" s="22"/>
      <c r="M843" s="19"/>
      <c r="N843" s="19" t="str">
        <f>IFERROR(VLOOKUP(L843,Data!K:M,3,0),"0")</f>
        <v>0</v>
      </c>
      <c r="O843" s="19">
        <f t="shared" si="18"/>
        <v>0</v>
      </c>
      <c r="P843" s="133"/>
      <c r="Q843" s="141"/>
      <c r="R843" s="61"/>
    </row>
    <row r="844" spans="1:18" x14ac:dyDescent="0.2">
      <c r="A844" s="132">
        <f>IF(G844="","",COUNTA($G$3:G845))</f>
        <v>255</v>
      </c>
      <c r="B844" s="164">
        <v>45048</v>
      </c>
      <c r="C844" s="149" t="s">
        <v>160</v>
      </c>
      <c r="D844" s="149" t="s">
        <v>163</v>
      </c>
      <c r="E844" s="132">
        <v>1268</v>
      </c>
      <c r="F844" s="132">
        <v>489539</v>
      </c>
      <c r="G844" s="152" t="s">
        <v>941</v>
      </c>
      <c r="H844" s="152" t="s">
        <v>941</v>
      </c>
      <c r="I844" s="152" t="s">
        <v>942</v>
      </c>
      <c r="J844" s="140" t="s">
        <v>943</v>
      </c>
      <c r="K844" s="152" t="s">
        <v>281</v>
      </c>
      <c r="L844" s="22" t="s">
        <v>149</v>
      </c>
      <c r="M844" s="19">
        <v>1</v>
      </c>
      <c r="N844" s="19">
        <f>IFERROR(VLOOKUP(L844,Data!K:M,3,0),"0")</f>
        <v>350</v>
      </c>
      <c r="O844" s="19">
        <f t="shared" si="18"/>
        <v>350</v>
      </c>
      <c r="P844" s="132">
        <f>SUM(O844:O845)</f>
        <v>850</v>
      </c>
      <c r="Q844" s="140"/>
      <c r="R844" s="60"/>
    </row>
    <row r="845" spans="1:18" x14ac:dyDescent="0.2">
      <c r="A845" s="133"/>
      <c r="B845" s="150"/>
      <c r="C845" s="151"/>
      <c r="D845" s="151"/>
      <c r="E845" s="133"/>
      <c r="F845" s="133"/>
      <c r="G845" s="153"/>
      <c r="H845" s="153"/>
      <c r="I845" s="153"/>
      <c r="J845" s="141"/>
      <c r="K845" s="153"/>
      <c r="L845" s="22" t="s">
        <v>62</v>
      </c>
      <c r="M845" s="19">
        <v>1</v>
      </c>
      <c r="N845" s="19">
        <f>IFERROR(VLOOKUP(L845,Data!K:M,3,0),"0")</f>
        <v>500</v>
      </c>
      <c r="O845" s="19">
        <f t="shared" si="18"/>
        <v>500</v>
      </c>
      <c r="P845" s="133"/>
      <c r="Q845" s="141"/>
      <c r="R845" s="61"/>
    </row>
    <row r="846" spans="1:18" x14ac:dyDescent="0.2">
      <c r="A846" s="132">
        <f>IF(G846="","",COUNTA($G$3:G847))</f>
        <v>256</v>
      </c>
      <c r="B846" s="164">
        <v>45048</v>
      </c>
      <c r="C846" s="149" t="s">
        <v>160</v>
      </c>
      <c r="D846" s="149" t="s">
        <v>709</v>
      </c>
      <c r="E846" s="132">
        <v>55489</v>
      </c>
      <c r="F846" s="132">
        <v>66836</v>
      </c>
      <c r="G846" s="152" t="s">
        <v>944</v>
      </c>
      <c r="H846" s="152" t="s">
        <v>944</v>
      </c>
      <c r="I846" s="152" t="s">
        <v>945</v>
      </c>
      <c r="J846" s="140" t="s">
        <v>946</v>
      </c>
      <c r="K846" s="152" t="s">
        <v>637</v>
      </c>
      <c r="L846" s="22" t="s">
        <v>62</v>
      </c>
      <c r="M846" s="19">
        <v>1</v>
      </c>
      <c r="N846" s="19">
        <f>IFERROR(VLOOKUP(L846,Data!K:M,3,0),"0")</f>
        <v>500</v>
      </c>
      <c r="O846" s="19">
        <f t="shared" si="18"/>
        <v>500</v>
      </c>
      <c r="P846" s="132">
        <f>SUM(O846:O847)</f>
        <v>500</v>
      </c>
      <c r="Q846" s="140"/>
      <c r="R846" s="60" t="s">
        <v>2767</v>
      </c>
    </row>
    <row r="847" spans="1:18" x14ac:dyDescent="0.2">
      <c r="A847" s="133"/>
      <c r="B847" s="150"/>
      <c r="C847" s="151"/>
      <c r="D847" s="151"/>
      <c r="E847" s="133"/>
      <c r="F847" s="133"/>
      <c r="G847" s="153"/>
      <c r="H847" s="153"/>
      <c r="I847" s="153"/>
      <c r="J847" s="141"/>
      <c r="K847" s="153"/>
      <c r="L847" s="22"/>
      <c r="M847" s="19"/>
      <c r="N847" s="19" t="str">
        <f>IFERROR(VLOOKUP(L847,Data!K:M,3,0),"0")</f>
        <v>0</v>
      </c>
      <c r="O847" s="19">
        <f t="shared" si="18"/>
        <v>0</v>
      </c>
      <c r="P847" s="133"/>
      <c r="Q847" s="141"/>
      <c r="R847" s="61"/>
    </row>
    <row r="848" spans="1:18" x14ac:dyDescent="0.2">
      <c r="A848" s="132">
        <f>IF(G848="","",COUNTA($G$3:G849))</f>
        <v>257</v>
      </c>
      <c r="B848" s="164">
        <v>45048</v>
      </c>
      <c r="C848" s="149" t="s">
        <v>160</v>
      </c>
      <c r="D848" s="149" t="s">
        <v>202</v>
      </c>
      <c r="E848" s="132">
        <v>8294</v>
      </c>
      <c r="F848" s="132">
        <v>352476</v>
      </c>
      <c r="G848" s="152" t="s">
        <v>947</v>
      </c>
      <c r="H848" s="152" t="s">
        <v>947</v>
      </c>
      <c r="I848" s="152" t="s">
        <v>948</v>
      </c>
      <c r="J848" s="140" t="s">
        <v>949</v>
      </c>
      <c r="K848" s="152" t="s">
        <v>650</v>
      </c>
      <c r="L848" s="22" t="s">
        <v>2698</v>
      </c>
      <c r="M848" s="19">
        <v>1</v>
      </c>
      <c r="N848" s="19">
        <f>IFERROR(VLOOKUP(L848,Data!K:M,3,0),"0")</f>
        <v>400</v>
      </c>
      <c r="O848" s="19">
        <f t="shared" si="18"/>
        <v>400</v>
      </c>
      <c r="P848" s="132">
        <f>SUM(O848:O849)</f>
        <v>900</v>
      </c>
      <c r="Q848" s="140"/>
      <c r="R848" s="60"/>
    </row>
    <row r="849" spans="1:18" x14ac:dyDescent="0.2">
      <c r="A849" s="133"/>
      <c r="B849" s="150"/>
      <c r="C849" s="151"/>
      <c r="D849" s="151"/>
      <c r="E849" s="133"/>
      <c r="F849" s="133"/>
      <c r="G849" s="153"/>
      <c r="H849" s="153"/>
      <c r="I849" s="153"/>
      <c r="J849" s="141"/>
      <c r="K849" s="153"/>
      <c r="L849" s="22" t="s">
        <v>62</v>
      </c>
      <c r="M849" s="19">
        <v>1</v>
      </c>
      <c r="N849" s="19">
        <f>IFERROR(VLOOKUP(L849,Data!K:M,3,0),"0")</f>
        <v>500</v>
      </c>
      <c r="O849" s="19">
        <f t="shared" si="18"/>
        <v>500</v>
      </c>
      <c r="P849" s="133"/>
      <c r="Q849" s="141"/>
      <c r="R849" s="61"/>
    </row>
    <row r="850" spans="1:18" x14ac:dyDescent="0.2">
      <c r="A850" s="132">
        <f>IF(G850="","",COUNTA($G$3:G851))</f>
        <v>258</v>
      </c>
      <c r="B850" s="164">
        <v>45048</v>
      </c>
      <c r="C850" s="149" t="s">
        <v>188</v>
      </c>
      <c r="D850" s="149" t="s">
        <v>163</v>
      </c>
      <c r="E850" s="132">
        <v>208619</v>
      </c>
      <c r="F850" s="132">
        <v>521940</v>
      </c>
      <c r="G850" s="152" t="s">
        <v>819</v>
      </c>
      <c r="H850" s="152" t="s">
        <v>819</v>
      </c>
      <c r="I850" s="152" t="s">
        <v>950</v>
      </c>
      <c r="J850" s="140" t="s">
        <v>951</v>
      </c>
      <c r="K850" s="152" t="s">
        <v>210</v>
      </c>
      <c r="L850" s="22" t="s">
        <v>149</v>
      </c>
      <c r="M850" s="19">
        <v>1</v>
      </c>
      <c r="N850" s="19">
        <f>IFERROR(VLOOKUP(L850,Data!K:M,3,0),"0")</f>
        <v>350</v>
      </c>
      <c r="O850" s="19">
        <f t="shared" si="18"/>
        <v>350</v>
      </c>
      <c r="P850" s="132">
        <f>SUM(O850:O851)</f>
        <v>850</v>
      </c>
      <c r="Q850" s="140"/>
      <c r="R850" s="61"/>
    </row>
    <row r="851" spans="1:18" x14ac:dyDescent="0.2">
      <c r="A851" s="133"/>
      <c r="B851" s="150"/>
      <c r="C851" s="151"/>
      <c r="D851" s="151"/>
      <c r="E851" s="133"/>
      <c r="F851" s="133"/>
      <c r="G851" s="153"/>
      <c r="H851" s="153"/>
      <c r="I851" s="153"/>
      <c r="J851" s="141"/>
      <c r="K851" s="153"/>
      <c r="L851" s="22" t="s">
        <v>62</v>
      </c>
      <c r="M851" s="19">
        <v>1</v>
      </c>
      <c r="N851" s="19">
        <f>IFERROR(VLOOKUP(L851,Data!K:M,3,0),"0")</f>
        <v>500</v>
      </c>
      <c r="O851" s="19">
        <f t="shared" si="18"/>
        <v>500</v>
      </c>
      <c r="P851" s="133"/>
      <c r="Q851" s="141"/>
      <c r="R851" s="61"/>
    </row>
    <row r="852" spans="1:18" x14ac:dyDescent="0.2">
      <c r="A852" s="132">
        <f>IF(G852="","",COUNTA($G$3:G853))</f>
        <v>259</v>
      </c>
      <c r="B852" s="164">
        <v>45048</v>
      </c>
      <c r="C852" s="149" t="s">
        <v>160</v>
      </c>
      <c r="D852" s="149" t="s">
        <v>163</v>
      </c>
      <c r="E852" s="132">
        <v>210207</v>
      </c>
      <c r="F852" s="132">
        <v>5500004</v>
      </c>
      <c r="G852" s="152" t="s">
        <v>952</v>
      </c>
      <c r="H852" s="152" t="s">
        <v>952</v>
      </c>
      <c r="I852" s="152" t="s">
        <v>953</v>
      </c>
      <c r="J852" s="140" t="s">
        <v>954</v>
      </c>
      <c r="K852" s="152" t="s">
        <v>291</v>
      </c>
      <c r="L852" s="22" t="s">
        <v>2915</v>
      </c>
      <c r="M852" s="19">
        <v>1</v>
      </c>
      <c r="N852" s="19">
        <f>IFERROR(VLOOKUP(L852,Data!K:M,3,0),"0")</f>
        <v>1000</v>
      </c>
      <c r="O852" s="19">
        <f t="shared" si="18"/>
        <v>1000</v>
      </c>
      <c r="P852" s="132">
        <f>SUM(O852:O855)</f>
        <v>2490</v>
      </c>
      <c r="Q852" s="140" t="s">
        <v>1689</v>
      </c>
      <c r="R852" s="60" t="s">
        <v>2740</v>
      </c>
    </row>
    <row r="853" spans="1:18" x14ac:dyDescent="0.2">
      <c r="A853" s="133"/>
      <c r="B853" s="150"/>
      <c r="C853" s="151"/>
      <c r="D853" s="151"/>
      <c r="E853" s="133"/>
      <c r="F853" s="133"/>
      <c r="G853" s="153"/>
      <c r="H853" s="153"/>
      <c r="I853" s="153"/>
      <c r="J853" s="141"/>
      <c r="K853" s="153"/>
      <c r="L853" s="22" t="s">
        <v>138</v>
      </c>
      <c r="M853" s="19">
        <v>1</v>
      </c>
      <c r="N853" s="19">
        <f>IFERROR(VLOOKUP(L853,Data!K:M,3,0),"0")</f>
        <v>70</v>
      </c>
      <c r="O853" s="19">
        <f t="shared" si="18"/>
        <v>70</v>
      </c>
      <c r="P853" s="133"/>
      <c r="Q853" s="141"/>
      <c r="R853" s="61"/>
    </row>
    <row r="854" spans="1:18" x14ac:dyDescent="0.2">
      <c r="A854" s="133"/>
      <c r="B854" s="150"/>
      <c r="C854" s="151"/>
      <c r="D854" s="151"/>
      <c r="E854" s="133"/>
      <c r="F854" s="133"/>
      <c r="G854" s="153"/>
      <c r="H854" s="153"/>
      <c r="I854" s="153"/>
      <c r="J854" s="141"/>
      <c r="K854" s="153"/>
      <c r="L854" s="22" t="s">
        <v>145</v>
      </c>
      <c r="M854" s="19">
        <v>1</v>
      </c>
      <c r="N854" s="19">
        <v>920</v>
      </c>
      <c r="O854" s="19">
        <f t="shared" si="18"/>
        <v>920</v>
      </c>
      <c r="P854" s="133"/>
      <c r="Q854" s="141"/>
      <c r="R854" s="61"/>
    </row>
    <row r="855" spans="1:18" x14ac:dyDescent="0.2">
      <c r="A855" s="133"/>
      <c r="B855" s="150"/>
      <c r="C855" s="151"/>
      <c r="D855" s="151"/>
      <c r="E855" s="133"/>
      <c r="F855" s="133"/>
      <c r="G855" s="153"/>
      <c r="H855" s="153"/>
      <c r="I855" s="153"/>
      <c r="J855" s="141"/>
      <c r="K855" s="153"/>
      <c r="L855" s="22" t="s">
        <v>62</v>
      </c>
      <c r="M855" s="19">
        <v>1</v>
      </c>
      <c r="N855" s="19">
        <f>IFERROR(VLOOKUP(L855,Data!K:M,3,0),"0")</f>
        <v>500</v>
      </c>
      <c r="O855" s="19">
        <f t="shared" si="18"/>
        <v>500</v>
      </c>
      <c r="P855" s="133"/>
      <c r="Q855" s="141"/>
      <c r="R855" s="64"/>
    </row>
    <row r="856" spans="1:18" x14ac:dyDescent="0.2">
      <c r="A856" s="132">
        <f>IF(G856="","",COUNTA($G$3:G857))</f>
        <v>260</v>
      </c>
      <c r="B856" s="164">
        <v>45048</v>
      </c>
      <c r="C856" s="149" t="s">
        <v>188</v>
      </c>
      <c r="D856" s="149" t="s">
        <v>163</v>
      </c>
      <c r="E856" s="132">
        <v>202052</v>
      </c>
      <c r="F856" s="132">
        <v>546927</v>
      </c>
      <c r="G856" s="152" t="s">
        <v>955</v>
      </c>
      <c r="H856" s="152" t="s">
        <v>955</v>
      </c>
      <c r="I856" s="152" t="s">
        <v>956</v>
      </c>
      <c r="J856" s="140" t="s">
        <v>957</v>
      </c>
      <c r="K856" s="152" t="s">
        <v>667</v>
      </c>
      <c r="L856" s="22" t="s">
        <v>62</v>
      </c>
      <c r="M856" s="19">
        <v>1</v>
      </c>
      <c r="N856" s="19">
        <f>IFERROR(VLOOKUP(L856,Data!K:M,3,0),"0")</f>
        <v>500</v>
      </c>
      <c r="O856" s="19">
        <f t="shared" si="18"/>
        <v>500</v>
      </c>
      <c r="P856" s="132">
        <f>SUM(O856:O857)</f>
        <v>500</v>
      </c>
      <c r="Q856" s="140"/>
      <c r="R856" s="60" t="s">
        <v>2717</v>
      </c>
    </row>
    <row r="857" spans="1:18" x14ac:dyDescent="0.2">
      <c r="A857" s="133"/>
      <c r="B857" s="150"/>
      <c r="C857" s="151"/>
      <c r="D857" s="151"/>
      <c r="E857" s="133"/>
      <c r="F857" s="133"/>
      <c r="G857" s="153"/>
      <c r="H857" s="153"/>
      <c r="I857" s="153"/>
      <c r="J857" s="141"/>
      <c r="K857" s="153"/>
      <c r="L857" s="22"/>
      <c r="M857" s="19"/>
      <c r="N857" s="19" t="str">
        <f>IFERROR(VLOOKUP(L857,Data!K:M,3,0),"0")</f>
        <v>0</v>
      </c>
      <c r="O857" s="19">
        <f t="shared" si="18"/>
        <v>0</v>
      </c>
      <c r="P857" s="133"/>
      <c r="Q857" s="141"/>
      <c r="R857" s="61"/>
    </row>
    <row r="858" spans="1:18" x14ac:dyDescent="0.2">
      <c r="A858" s="132">
        <f>IF(G858="","",COUNTA($G$3:G859))</f>
        <v>261</v>
      </c>
      <c r="B858" s="164">
        <v>45048</v>
      </c>
      <c r="C858" s="149" t="s">
        <v>160</v>
      </c>
      <c r="D858" s="149" t="s">
        <v>202</v>
      </c>
      <c r="E858" s="132">
        <v>18800</v>
      </c>
      <c r="F858" s="132">
        <v>270435</v>
      </c>
      <c r="G858" s="152" t="s">
        <v>958</v>
      </c>
      <c r="H858" s="152" t="s">
        <v>958</v>
      </c>
      <c r="I858" s="152" t="s">
        <v>546</v>
      </c>
      <c r="J858" s="140" t="s">
        <v>959</v>
      </c>
      <c r="K858" s="152" t="s">
        <v>218</v>
      </c>
      <c r="L858" s="22" t="s">
        <v>62</v>
      </c>
      <c r="M858" s="19">
        <v>1</v>
      </c>
      <c r="N858" s="19">
        <f>IFERROR(VLOOKUP(L858,Data!K:M,3,0),"0")</f>
        <v>500</v>
      </c>
      <c r="O858" s="19">
        <f t="shared" si="18"/>
        <v>500</v>
      </c>
      <c r="P858" s="132">
        <f>SUM(O858:O859)</f>
        <v>500</v>
      </c>
      <c r="Q858" s="140"/>
      <c r="R858" s="60" t="s">
        <v>2756</v>
      </c>
    </row>
    <row r="859" spans="1:18" x14ac:dyDescent="0.2">
      <c r="A859" s="133"/>
      <c r="B859" s="150"/>
      <c r="C859" s="151"/>
      <c r="D859" s="151"/>
      <c r="E859" s="133"/>
      <c r="F859" s="133"/>
      <c r="G859" s="153"/>
      <c r="H859" s="153"/>
      <c r="I859" s="153"/>
      <c r="J859" s="141"/>
      <c r="K859" s="153"/>
      <c r="L859" s="22"/>
      <c r="M859" s="19"/>
      <c r="N859" s="19" t="str">
        <f>IFERROR(VLOOKUP(L859,Data!K:M,3,0),"0")</f>
        <v>0</v>
      </c>
      <c r="O859" s="19">
        <f t="shared" si="18"/>
        <v>0</v>
      </c>
      <c r="P859" s="133"/>
      <c r="Q859" s="141"/>
      <c r="R859" s="61"/>
    </row>
    <row r="860" spans="1:18" x14ac:dyDescent="0.2">
      <c r="A860" s="132">
        <f>IF(G860="","",COUNTA($G$3:G861))</f>
        <v>262</v>
      </c>
      <c r="B860" s="164">
        <v>45048</v>
      </c>
      <c r="C860" s="149" t="s">
        <v>54</v>
      </c>
      <c r="D860" s="149" t="s">
        <v>77</v>
      </c>
      <c r="E860" s="132">
        <v>202245</v>
      </c>
      <c r="F860" s="132">
        <v>107097</v>
      </c>
      <c r="G860" s="152" t="s">
        <v>238</v>
      </c>
      <c r="H860" s="152" t="s">
        <v>238</v>
      </c>
      <c r="I860" s="152" t="s">
        <v>960</v>
      </c>
      <c r="J860" s="140" t="s">
        <v>961</v>
      </c>
      <c r="K860" s="152" t="s">
        <v>882</v>
      </c>
      <c r="L860" s="22" t="s">
        <v>149</v>
      </c>
      <c r="M860" s="19">
        <v>1</v>
      </c>
      <c r="N860" s="19">
        <f>IFERROR(VLOOKUP(L860,Data!K:M,3,0),"0")</f>
        <v>350</v>
      </c>
      <c r="O860" s="19">
        <f t="shared" si="18"/>
        <v>350</v>
      </c>
      <c r="P860" s="132">
        <f>SUM(O860:O861)</f>
        <v>850</v>
      </c>
      <c r="Q860" s="140"/>
      <c r="R860" s="60" t="s">
        <v>2748</v>
      </c>
    </row>
    <row r="861" spans="1:18" x14ac:dyDescent="0.2">
      <c r="A861" s="133"/>
      <c r="B861" s="150"/>
      <c r="C861" s="151"/>
      <c r="D861" s="151"/>
      <c r="E861" s="133"/>
      <c r="F861" s="133"/>
      <c r="G861" s="153"/>
      <c r="H861" s="153"/>
      <c r="I861" s="153"/>
      <c r="J861" s="141"/>
      <c r="K861" s="153"/>
      <c r="L861" s="22" t="s">
        <v>62</v>
      </c>
      <c r="M861" s="19">
        <v>1</v>
      </c>
      <c r="N861" s="19">
        <f>IFERROR(VLOOKUP(L861,Data!K:M,3,0),"0")</f>
        <v>500</v>
      </c>
      <c r="O861" s="19">
        <f t="shared" si="18"/>
        <v>500</v>
      </c>
      <c r="P861" s="133"/>
      <c r="Q861" s="141"/>
      <c r="R861" s="61"/>
    </row>
    <row r="862" spans="1:18" x14ac:dyDescent="0.2">
      <c r="A862" s="132">
        <f>IF(G862="","",COUNTA($G$3:G863))</f>
        <v>263</v>
      </c>
      <c r="B862" s="164">
        <v>45048</v>
      </c>
      <c r="C862" s="149" t="s">
        <v>188</v>
      </c>
      <c r="D862" s="149" t="s">
        <v>163</v>
      </c>
      <c r="E862" s="132">
        <v>206344</v>
      </c>
      <c r="F862" s="132">
        <v>507303</v>
      </c>
      <c r="G862" s="152" t="s">
        <v>963</v>
      </c>
      <c r="H862" s="152" t="s">
        <v>963</v>
      </c>
      <c r="I862" s="152" t="s">
        <v>962</v>
      </c>
      <c r="J862" s="140" t="s">
        <v>964</v>
      </c>
      <c r="K862" s="152" t="s">
        <v>464</v>
      </c>
      <c r="L862" s="22" t="s">
        <v>62</v>
      </c>
      <c r="M862" s="19">
        <v>1</v>
      </c>
      <c r="N862" s="19">
        <f>IFERROR(VLOOKUP(L862,Data!K:M,3,0),"0")</f>
        <v>500</v>
      </c>
      <c r="O862" s="19">
        <f t="shared" si="18"/>
        <v>500</v>
      </c>
      <c r="P862" s="132">
        <f>SUM(O862:O863)</f>
        <v>500</v>
      </c>
      <c r="Q862" s="140"/>
      <c r="R862" s="60" t="s">
        <v>2727</v>
      </c>
    </row>
    <row r="863" spans="1:18" x14ac:dyDescent="0.2">
      <c r="A863" s="133"/>
      <c r="B863" s="150"/>
      <c r="C863" s="151"/>
      <c r="D863" s="151"/>
      <c r="E863" s="133"/>
      <c r="F863" s="133"/>
      <c r="G863" s="153"/>
      <c r="H863" s="153"/>
      <c r="I863" s="153"/>
      <c r="J863" s="141"/>
      <c r="K863" s="153"/>
      <c r="L863" s="22"/>
      <c r="M863" s="19"/>
      <c r="N863" s="19" t="str">
        <f>IFERROR(VLOOKUP(L863,Data!K:M,3,0),"0")</f>
        <v>0</v>
      </c>
      <c r="O863" s="19">
        <f t="shared" si="18"/>
        <v>0</v>
      </c>
      <c r="P863" s="133"/>
      <c r="Q863" s="141"/>
      <c r="R863" s="61"/>
    </row>
    <row r="864" spans="1:18" x14ac:dyDescent="0.2">
      <c r="A864" s="132">
        <f>IF(G864="","",COUNTA($G$3:G865))</f>
        <v>264</v>
      </c>
      <c r="B864" s="164">
        <v>45048</v>
      </c>
      <c r="C864" s="149" t="s">
        <v>160</v>
      </c>
      <c r="D864" s="149" t="s">
        <v>163</v>
      </c>
      <c r="E864" s="132">
        <v>33131</v>
      </c>
      <c r="F864" s="132">
        <v>140425</v>
      </c>
      <c r="G864" s="152" t="s">
        <v>965</v>
      </c>
      <c r="H864" s="152" t="s">
        <v>965</v>
      </c>
      <c r="I864" s="152" t="s">
        <v>966</v>
      </c>
      <c r="J864" s="140" t="s">
        <v>967</v>
      </c>
      <c r="K864" s="152" t="s">
        <v>271</v>
      </c>
      <c r="L864" s="22" t="s">
        <v>99</v>
      </c>
      <c r="M864" s="19">
        <v>1</v>
      </c>
      <c r="N864" s="19">
        <f>IFERROR(VLOOKUP(L864,Data!K:M,3,0),"0")</f>
        <v>900</v>
      </c>
      <c r="O864" s="19">
        <f t="shared" si="18"/>
        <v>900</v>
      </c>
      <c r="P864" s="132">
        <f>SUM(O864:O865)</f>
        <v>1400</v>
      </c>
      <c r="Q864" s="140"/>
      <c r="R864" s="60" t="s">
        <v>2727</v>
      </c>
    </row>
    <row r="865" spans="1:18" x14ac:dyDescent="0.2">
      <c r="A865" s="133"/>
      <c r="B865" s="150"/>
      <c r="C865" s="151"/>
      <c r="D865" s="151"/>
      <c r="E865" s="133"/>
      <c r="F865" s="133"/>
      <c r="G865" s="153"/>
      <c r="H865" s="153"/>
      <c r="I865" s="153"/>
      <c r="J865" s="141"/>
      <c r="K865" s="153"/>
      <c r="L865" s="22" t="s">
        <v>62</v>
      </c>
      <c r="M865" s="19">
        <v>1</v>
      </c>
      <c r="N865" s="19">
        <f>IFERROR(VLOOKUP(L865,Data!K:M,3,0),"0")</f>
        <v>500</v>
      </c>
      <c r="O865" s="19">
        <f t="shared" si="18"/>
        <v>500</v>
      </c>
      <c r="P865" s="133"/>
      <c r="Q865" s="141"/>
      <c r="R865" s="61"/>
    </row>
    <row r="866" spans="1:18" x14ac:dyDescent="0.2">
      <c r="A866" s="132">
        <f>IF(G866="","",COUNTA($G$3:G867))</f>
        <v>265</v>
      </c>
      <c r="B866" s="164">
        <v>45048</v>
      </c>
      <c r="C866" s="149" t="s">
        <v>160</v>
      </c>
      <c r="D866" s="149" t="s">
        <v>202</v>
      </c>
      <c r="E866" s="132">
        <v>17560</v>
      </c>
      <c r="F866" s="132">
        <v>192481</v>
      </c>
      <c r="G866" s="152" t="s">
        <v>968</v>
      </c>
      <c r="H866" s="152" t="s">
        <v>968</v>
      </c>
      <c r="I866" s="152" t="s">
        <v>969</v>
      </c>
      <c r="J866" s="140" t="s">
        <v>970</v>
      </c>
      <c r="K866" s="152" t="s">
        <v>621</v>
      </c>
      <c r="L866" s="22" t="s">
        <v>2698</v>
      </c>
      <c r="M866" s="19">
        <v>1</v>
      </c>
      <c r="N866" s="19">
        <f>IFERROR(VLOOKUP(L866,Data!K:M,3,0),"0")</f>
        <v>400</v>
      </c>
      <c r="O866" s="19">
        <f t="shared" si="18"/>
        <v>400</v>
      </c>
      <c r="P866" s="132">
        <f>SUM(O866:O867)</f>
        <v>900</v>
      </c>
      <c r="Q866" s="140"/>
      <c r="R866" s="60" t="s">
        <v>2734</v>
      </c>
    </row>
    <row r="867" spans="1:18" x14ac:dyDescent="0.2">
      <c r="A867" s="133"/>
      <c r="B867" s="150"/>
      <c r="C867" s="151"/>
      <c r="D867" s="151"/>
      <c r="E867" s="133"/>
      <c r="F867" s="133"/>
      <c r="G867" s="153"/>
      <c r="H867" s="153"/>
      <c r="I867" s="153"/>
      <c r="J867" s="141"/>
      <c r="K867" s="153"/>
      <c r="L867" s="22" t="s">
        <v>62</v>
      </c>
      <c r="M867" s="19">
        <v>1</v>
      </c>
      <c r="N867" s="19">
        <f>IFERROR(VLOOKUP(L867,Data!K:M,3,0),"0")</f>
        <v>500</v>
      </c>
      <c r="O867" s="19">
        <f t="shared" si="18"/>
        <v>500</v>
      </c>
      <c r="P867" s="133"/>
      <c r="Q867" s="141"/>
      <c r="R867" s="61"/>
    </row>
    <row r="868" spans="1:18" x14ac:dyDescent="0.2">
      <c r="A868" s="132">
        <f>IF(G868="","",COUNTA($G$3:G869))</f>
        <v>266</v>
      </c>
      <c r="B868" s="164">
        <v>45048</v>
      </c>
      <c r="C868" s="149" t="s">
        <v>448</v>
      </c>
      <c r="D868" s="149" t="s">
        <v>163</v>
      </c>
      <c r="E868" s="132">
        <v>44459</v>
      </c>
      <c r="F868" s="132">
        <v>361463</v>
      </c>
      <c r="G868" s="152" t="s">
        <v>698</v>
      </c>
      <c r="H868" s="152" t="s">
        <v>698</v>
      </c>
      <c r="I868" s="152" t="s">
        <v>971</v>
      </c>
      <c r="J868" s="140" t="s">
        <v>972</v>
      </c>
      <c r="K868" s="152" t="s">
        <v>650</v>
      </c>
      <c r="L868" s="22" t="s">
        <v>149</v>
      </c>
      <c r="M868" s="19">
        <v>1</v>
      </c>
      <c r="N868" s="19">
        <f>IFERROR(VLOOKUP(L868,Data!K:M,3,0),"0")</f>
        <v>350</v>
      </c>
      <c r="O868" s="19">
        <f t="shared" si="18"/>
        <v>350</v>
      </c>
      <c r="P868" s="132">
        <f>SUM(O868:O869)</f>
        <v>850</v>
      </c>
      <c r="Q868" s="140"/>
      <c r="R868" s="60"/>
    </row>
    <row r="869" spans="1:18" x14ac:dyDescent="0.2">
      <c r="A869" s="133"/>
      <c r="B869" s="150"/>
      <c r="C869" s="151"/>
      <c r="D869" s="151"/>
      <c r="E869" s="133"/>
      <c r="F869" s="133"/>
      <c r="G869" s="153"/>
      <c r="H869" s="153"/>
      <c r="I869" s="153"/>
      <c r="J869" s="141"/>
      <c r="K869" s="153"/>
      <c r="L869" s="22" t="s">
        <v>62</v>
      </c>
      <c r="M869" s="19">
        <v>1</v>
      </c>
      <c r="N869" s="19">
        <f>IFERROR(VLOOKUP(L869,Data!K:M,3,0),"0")</f>
        <v>500</v>
      </c>
      <c r="O869" s="19">
        <f t="shared" si="18"/>
        <v>500</v>
      </c>
      <c r="P869" s="133"/>
      <c r="Q869" s="141"/>
      <c r="R869" s="61"/>
    </row>
    <row r="870" spans="1:18" x14ac:dyDescent="0.2">
      <c r="A870" s="132">
        <f>IF(G870="","",COUNTA($G$3:G871))</f>
        <v>267</v>
      </c>
      <c r="B870" s="164">
        <v>45048</v>
      </c>
      <c r="C870" s="149" t="s">
        <v>160</v>
      </c>
      <c r="D870" s="149" t="s">
        <v>163</v>
      </c>
      <c r="E870" s="132">
        <v>57860</v>
      </c>
      <c r="F870" s="132">
        <v>280814</v>
      </c>
      <c r="G870" s="152" t="s">
        <v>973</v>
      </c>
      <c r="H870" s="152" t="s">
        <v>973</v>
      </c>
      <c r="I870" s="152" t="s">
        <v>974</v>
      </c>
      <c r="J870" s="140" t="s">
        <v>975</v>
      </c>
      <c r="K870" s="152" t="s">
        <v>976</v>
      </c>
      <c r="L870" s="22" t="s">
        <v>149</v>
      </c>
      <c r="M870" s="19">
        <v>1</v>
      </c>
      <c r="N870" s="19">
        <f>IFERROR(VLOOKUP(L870,Data!K:M,3,0),"0")</f>
        <v>350</v>
      </c>
      <c r="O870" s="19">
        <f t="shared" si="18"/>
        <v>350</v>
      </c>
      <c r="P870" s="132">
        <f>SUM(O870:O872)</f>
        <v>850</v>
      </c>
      <c r="Q870" s="140"/>
      <c r="R870" s="60"/>
    </row>
    <row r="871" spans="1:18" x14ac:dyDescent="0.2">
      <c r="A871" s="133"/>
      <c r="B871" s="150"/>
      <c r="C871" s="151"/>
      <c r="D871" s="151"/>
      <c r="E871" s="133"/>
      <c r="F871" s="133"/>
      <c r="G871" s="153"/>
      <c r="H871" s="153"/>
      <c r="I871" s="153"/>
      <c r="J871" s="141"/>
      <c r="K871" s="153"/>
      <c r="L871" s="22" t="s">
        <v>62</v>
      </c>
      <c r="M871" s="19">
        <v>1</v>
      </c>
      <c r="N871" s="19">
        <f>IFERROR(VLOOKUP(L871,Data!K:M,3,0),"0")</f>
        <v>500</v>
      </c>
      <c r="O871" s="19">
        <f t="shared" si="18"/>
        <v>500</v>
      </c>
      <c r="P871" s="133"/>
      <c r="Q871" s="141"/>
      <c r="R871" s="61"/>
    </row>
    <row r="872" spans="1:18" x14ac:dyDescent="0.2">
      <c r="A872" s="133"/>
      <c r="B872" s="150"/>
      <c r="C872" s="151"/>
      <c r="D872" s="151"/>
      <c r="E872" s="133"/>
      <c r="F872" s="133"/>
      <c r="G872" s="153"/>
      <c r="H872" s="153"/>
      <c r="I872" s="153"/>
      <c r="J872" s="141"/>
      <c r="K872" s="153"/>
      <c r="L872" s="22"/>
      <c r="M872" s="19"/>
      <c r="N872" s="19" t="str">
        <f>IFERROR(VLOOKUP(L872,Data!K:M,3,0),"0")</f>
        <v>0</v>
      </c>
      <c r="O872" s="19">
        <f t="shared" si="18"/>
        <v>0</v>
      </c>
      <c r="P872" s="133"/>
      <c r="Q872" s="141"/>
      <c r="R872" s="61"/>
    </row>
    <row r="873" spans="1:18" x14ac:dyDescent="0.2">
      <c r="A873" s="132">
        <f>IF(G873="","",COUNTA($G$3:G882))</f>
        <v>268</v>
      </c>
      <c r="B873" s="164">
        <v>45048</v>
      </c>
      <c r="C873" s="149" t="s">
        <v>160</v>
      </c>
      <c r="D873" s="149" t="s">
        <v>163</v>
      </c>
      <c r="E873" s="132">
        <v>209168</v>
      </c>
      <c r="F873" s="132">
        <v>466009</v>
      </c>
      <c r="G873" s="152" t="s">
        <v>977</v>
      </c>
      <c r="H873" s="152" t="s">
        <v>977</v>
      </c>
      <c r="I873" s="152" t="s">
        <v>978</v>
      </c>
      <c r="J873" s="140" t="s">
        <v>979</v>
      </c>
      <c r="K873" s="152" t="s">
        <v>621</v>
      </c>
      <c r="L873" s="22" t="s">
        <v>62</v>
      </c>
      <c r="M873" s="19">
        <v>1</v>
      </c>
      <c r="N873" s="19">
        <f>IFERROR(VLOOKUP(L873,Data!K:M,3,0),"0")</f>
        <v>500</v>
      </c>
      <c r="O873" s="19">
        <f>PRODUCT(M873:N873)</f>
        <v>500</v>
      </c>
      <c r="P873" s="132">
        <f>SUM(O873:O874)</f>
        <v>500</v>
      </c>
      <c r="Q873" s="140"/>
      <c r="R873" s="60" t="s">
        <v>2727</v>
      </c>
    </row>
    <row r="874" spans="1:18" x14ac:dyDescent="0.2">
      <c r="A874" s="133"/>
      <c r="B874" s="150"/>
      <c r="C874" s="151"/>
      <c r="D874" s="151"/>
      <c r="E874" s="133"/>
      <c r="F874" s="133"/>
      <c r="G874" s="153"/>
      <c r="H874" s="153"/>
      <c r="I874" s="153"/>
      <c r="J874" s="141"/>
      <c r="K874" s="153"/>
      <c r="L874" s="22"/>
      <c r="M874" s="19"/>
      <c r="N874" s="19" t="str">
        <f>IFERROR(VLOOKUP(L874,Data!K:M,3,0),"0")</f>
        <v>0</v>
      </c>
      <c r="O874" s="19">
        <f>PRODUCT(M874:N874)</f>
        <v>0</v>
      </c>
      <c r="P874" s="133"/>
      <c r="Q874" s="141"/>
      <c r="R874" s="61"/>
    </row>
    <row r="875" spans="1:18" s="43" customFormat="1" ht="18" customHeight="1" x14ac:dyDescent="0.25">
      <c r="A875" s="116" t="s">
        <v>3193</v>
      </c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8"/>
      <c r="P875" s="119">
        <f>SUM(P795:P874)</f>
        <v>32880</v>
      </c>
      <c r="Q875" s="120"/>
      <c r="R875" s="121"/>
    </row>
    <row r="876" spans="1:18" s="47" customFormat="1" ht="18" customHeight="1" x14ac:dyDescent="0.25">
      <c r="A876" s="122" t="s">
        <v>3194</v>
      </c>
      <c r="B876" s="122"/>
      <c r="C876" s="44" t="e">
        <f ca="1">[3]!NumberToWordEN(P875)</f>
        <v>#NAME?</v>
      </c>
      <c r="D876" s="44"/>
      <c r="E876" s="45"/>
      <c r="F876" s="45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6"/>
      <c r="R876" s="62"/>
    </row>
    <row r="877" spans="1:18" s="47" customFormat="1" ht="18" customHeight="1" x14ac:dyDescent="0.25">
      <c r="A877" s="48"/>
      <c r="B877" s="49"/>
      <c r="C877" s="50"/>
      <c r="D877" s="48"/>
      <c r="E877" s="48"/>
      <c r="F877" s="48"/>
      <c r="G877" s="48"/>
      <c r="H877" s="48"/>
      <c r="I877" s="48"/>
      <c r="J877" s="50"/>
      <c r="K877" s="48"/>
      <c r="M877" s="51"/>
      <c r="P877" s="48"/>
      <c r="Q877" s="52"/>
      <c r="R877" s="62"/>
    </row>
    <row r="878" spans="1:18" s="47" customFormat="1" ht="18" customHeight="1" x14ac:dyDescent="0.25">
      <c r="A878" s="48"/>
      <c r="B878" s="49"/>
      <c r="C878" s="50"/>
      <c r="D878" s="48"/>
      <c r="E878" s="48"/>
      <c r="F878" s="48"/>
      <c r="G878" s="48"/>
      <c r="H878" s="48"/>
      <c r="I878" s="48"/>
      <c r="J878" s="50"/>
      <c r="K878" s="48"/>
      <c r="M878" s="51"/>
      <c r="P878" s="48"/>
      <c r="Q878" s="52"/>
      <c r="R878" s="62"/>
    </row>
    <row r="879" spans="1:18" s="57" customFormat="1" ht="18" customHeight="1" x14ac:dyDescent="0.25">
      <c r="A879" s="53"/>
      <c r="B879" s="53"/>
      <c r="C879" s="54"/>
      <c r="D879" s="54"/>
      <c r="E879" s="53"/>
      <c r="F879" s="53"/>
      <c r="G879" s="53"/>
      <c r="H879" s="53"/>
      <c r="I879" s="53"/>
      <c r="J879" s="54"/>
      <c r="K879" s="54"/>
      <c r="L879" s="54"/>
      <c r="M879" s="55"/>
      <c r="N879" s="55"/>
      <c r="O879" s="55"/>
      <c r="P879" s="55"/>
      <c r="Q879" s="56"/>
      <c r="R879" s="63"/>
    </row>
    <row r="880" spans="1:18" s="57" customFormat="1" ht="18" customHeight="1" x14ac:dyDescent="0.25">
      <c r="A880" s="53"/>
      <c r="B880" s="53"/>
      <c r="C880" s="54"/>
      <c r="D880" s="54"/>
      <c r="E880" s="53"/>
      <c r="F880" s="53"/>
      <c r="G880" s="53"/>
      <c r="H880" s="53"/>
      <c r="I880" s="53"/>
      <c r="J880" s="54"/>
      <c r="K880" s="54"/>
      <c r="L880" s="54"/>
      <c r="M880" s="55"/>
      <c r="N880" s="55"/>
      <c r="O880" s="55"/>
      <c r="P880" s="123" t="s">
        <v>3195</v>
      </c>
      <c r="Q880" s="123"/>
      <c r="R880" s="63"/>
    </row>
    <row r="881" spans="1:18" s="41" customFormat="1" ht="24" customHeight="1" x14ac:dyDescent="0.25">
      <c r="A881" s="124" t="s">
        <v>3208</v>
      </c>
      <c r="B881" s="125"/>
      <c r="C881" s="124" t="s">
        <v>21</v>
      </c>
      <c r="D881" s="126"/>
      <c r="E881" s="125"/>
      <c r="F881" s="124" t="s">
        <v>3192</v>
      </c>
      <c r="G881" s="126"/>
      <c r="H881" s="126"/>
      <c r="I881" s="126"/>
      <c r="J881" s="126"/>
      <c r="K881" s="126"/>
      <c r="L881" s="126"/>
      <c r="M881" s="126"/>
      <c r="N881" s="126"/>
      <c r="O881" s="126"/>
      <c r="P881" s="126"/>
      <c r="Q881" s="126"/>
      <c r="R881" s="125"/>
    </row>
    <row r="882" spans="1:18" s="40" customFormat="1" ht="41.25" customHeight="1" x14ac:dyDescent="0.3">
      <c r="A882" s="34" t="s">
        <v>3197</v>
      </c>
      <c r="B882" s="35" t="s">
        <v>81</v>
      </c>
      <c r="C882" s="35" t="s">
        <v>10</v>
      </c>
      <c r="D882" s="36" t="s">
        <v>11</v>
      </c>
      <c r="E882" s="34" t="s">
        <v>12</v>
      </c>
      <c r="F882" s="34" t="s">
        <v>0</v>
      </c>
      <c r="G882" s="34"/>
      <c r="H882" s="34" t="s">
        <v>1</v>
      </c>
      <c r="I882" s="37"/>
      <c r="J882" s="35" t="s">
        <v>13</v>
      </c>
      <c r="K882" s="38" t="s">
        <v>148</v>
      </c>
      <c r="L882" s="37" t="s">
        <v>82</v>
      </c>
      <c r="M882" s="34" t="s">
        <v>14</v>
      </c>
      <c r="N882" s="34" t="s">
        <v>2</v>
      </c>
      <c r="O882" s="34" t="s">
        <v>83</v>
      </c>
      <c r="P882" s="34" t="s">
        <v>3198</v>
      </c>
      <c r="Q882" s="39" t="s">
        <v>84</v>
      </c>
      <c r="R882" s="59" t="s">
        <v>5</v>
      </c>
    </row>
    <row r="883" spans="1:18" x14ac:dyDescent="0.2">
      <c r="A883" s="132">
        <f>IF(G883="","",COUNTA($G$3:G884))</f>
        <v>269</v>
      </c>
      <c r="B883" s="164">
        <v>45048</v>
      </c>
      <c r="C883" s="149" t="s">
        <v>160</v>
      </c>
      <c r="D883" s="149" t="s">
        <v>474</v>
      </c>
      <c r="E883" s="132">
        <v>16869</v>
      </c>
      <c r="F883" s="132">
        <v>360793</v>
      </c>
      <c r="G883" s="152" t="s">
        <v>922</v>
      </c>
      <c r="H883" s="152" t="s">
        <v>922</v>
      </c>
      <c r="I883" s="152" t="s">
        <v>974</v>
      </c>
      <c r="J883" s="140" t="s">
        <v>981</v>
      </c>
      <c r="K883" s="152" t="s">
        <v>604</v>
      </c>
      <c r="L883" s="22" t="s">
        <v>62</v>
      </c>
      <c r="M883" s="19">
        <v>1</v>
      </c>
      <c r="N883" s="19">
        <f>IFERROR(VLOOKUP(L883,Data!K:M,3,0),"0")</f>
        <v>500</v>
      </c>
      <c r="O883" s="19">
        <f t="shared" si="18"/>
        <v>500</v>
      </c>
      <c r="P883" s="132">
        <f>SUM(O883:O884)</f>
        <v>500</v>
      </c>
      <c r="Q883" s="140"/>
      <c r="R883" s="60" t="s">
        <v>2793</v>
      </c>
    </row>
    <row r="884" spans="1:18" x14ac:dyDescent="0.2">
      <c r="A884" s="133"/>
      <c r="B884" s="150"/>
      <c r="C884" s="151"/>
      <c r="D884" s="151"/>
      <c r="E884" s="133"/>
      <c r="F884" s="133"/>
      <c r="G884" s="153"/>
      <c r="H884" s="153"/>
      <c r="I884" s="153"/>
      <c r="J884" s="141"/>
      <c r="K884" s="153"/>
      <c r="L884" s="22"/>
      <c r="M884" s="19"/>
      <c r="N884" s="19" t="str">
        <f>IFERROR(VLOOKUP(L884,Data!K:M,3,0),"0")</f>
        <v>0</v>
      </c>
      <c r="O884" s="19">
        <f t="shared" si="18"/>
        <v>0</v>
      </c>
      <c r="P884" s="133"/>
      <c r="Q884" s="141"/>
      <c r="R884" s="61"/>
    </row>
    <row r="885" spans="1:18" x14ac:dyDescent="0.2">
      <c r="A885" s="132">
        <f>IF(G885="","",COUNTA($G$3:G886))</f>
        <v>270</v>
      </c>
      <c r="B885" s="164">
        <v>45048</v>
      </c>
      <c r="C885" s="149" t="s">
        <v>160</v>
      </c>
      <c r="D885" s="149" t="s">
        <v>163</v>
      </c>
      <c r="E885" s="132">
        <v>213667</v>
      </c>
      <c r="F885" s="132">
        <v>310334</v>
      </c>
      <c r="G885" s="152" t="s">
        <v>374</v>
      </c>
      <c r="H885" s="152" t="s">
        <v>374</v>
      </c>
      <c r="I885" s="152" t="s">
        <v>982</v>
      </c>
      <c r="J885" s="140" t="s">
        <v>983</v>
      </c>
      <c r="K885" s="152" t="s">
        <v>604</v>
      </c>
      <c r="L885" s="22" t="s">
        <v>62</v>
      </c>
      <c r="M885" s="19">
        <v>1</v>
      </c>
      <c r="N885" s="19">
        <f>IFERROR(VLOOKUP(L885,Data!K:M,3,0),"0")</f>
        <v>500</v>
      </c>
      <c r="O885" s="19">
        <f t="shared" si="18"/>
        <v>500</v>
      </c>
      <c r="P885" s="132">
        <f>SUM(O885:O886)</f>
        <v>500</v>
      </c>
      <c r="Q885" s="140"/>
      <c r="R885" s="60" t="s">
        <v>2727</v>
      </c>
    </row>
    <row r="886" spans="1:18" x14ac:dyDescent="0.2">
      <c r="A886" s="133"/>
      <c r="B886" s="150"/>
      <c r="C886" s="151"/>
      <c r="D886" s="151"/>
      <c r="E886" s="133"/>
      <c r="F886" s="133"/>
      <c r="G886" s="153"/>
      <c r="H886" s="153"/>
      <c r="I886" s="153"/>
      <c r="J886" s="141"/>
      <c r="K886" s="153"/>
      <c r="L886" s="22"/>
      <c r="M886" s="19"/>
      <c r="N886" s="19" t="str">
        <f>IFERROR(VLOOKUP(L886,Data!K:M,3,0),"0")</f>
        <v>0</v>
      </c>
      <c r="O886" s="19">
        <f t="shared" si="18"/>
        <v>0</v>
      </c>
      <c r="P886" s="133"/>
      <c r="Q886" s="141"/>
      <c r="R886" s="61"/>
    </row>
    <row r="887" spans="1:18" x14ac:dyDescent="0.2">
      <c r="A887" s="132">
        <f>IF(G887="","",COUNTA($G$3:G888))</f>
        <v>271</v>
      </c>
      <c r="B887" s="164">
        <v>45048</v>
      </c>
      <c r="C887" s="149" t="s">
        <v>160</v>
      </c>
      <c r="D887" s="149" t="s">
        <v>163</v>
      </c>
      <c r="E887" s="132">
        <v>32688</v>
      </c>
      <c r="F887" s="132">
        <v>106660</v>
      </c>
      <c r="G887" s="152" t="s">
        <v>984</v>
      </c>
      <c r="H887" s="152" t="s">
        <v>984</v>
      </c>
      <c r="I887" s="152" t="s">
        <v>985</v>
      </c>
      <c r="J887" s="140" t="s">
        <v>986</v>
      </c>
      <c r="K887" s="152" t="s">
        <v>987</v>
      </c>
      <c r="L887" s="22" t="s">
        <v>149</v>
      </c>
      <c r="M887" s="19">
        <v>1</v>
      </c>
      <c r="N887" s="19">
        <f>IFERROR(VLOOKUP(L887,Data!K:M,3,0),"0")</f>
        <v>350</v>
      </c>
      <c r="O887" s="19">
        <f t="shared" si="18"/>
        <v>350</v>
      </c>
      <c r="P887" s="132">
        <f>SUM(O887:O888)</f>
        <v>850</v>
      </c>
      <c r="Q887" s="140"/>
      <c r="R887" s="60"/>
    </row>
    <row r="888" spans="1:18" x14ac:dyDescent="0.2">
      <c r="A888" s="133"/>
      <c r="B888" s="150"/>
      <c r="C888" s="151"/>
      <c r="D888" s="151"/>
      <c r="E888" s="133"/>
      <c r="F888" s="133"/>
      <c r="G888" s="153"/>
      <c r="H888" s="153"/>
      <c r="I888" s="153"/>
      <c r="J888" s="141"/>
      <c r="K888" s="153"/>
      <c r="L888" s="22" t="s">
        <v>62</v>
      </c>
      <c r="M888" s="19">
        <v>1</v>
      </c>
      <c r="N888" s="19">
        <f>IFERROR(VLOOKUP(L888,Data!K:M,3,0),"0")</f>
        <v>500</v>
      </c>
      <c r="O888" s="19">
        <f t="shared" si="18"/>
        <v>500</v>
      </c>
      <c r="P888" s="133"/>
      <c r="Q888" s="141"/>
      <c r="R888" s="61"/>
    </row>
    <row r="889" spans="1:18" x14ac:dyDescent="0.2">
      <c r="A889" s="132">
        <f>IF(G889="","",COUNTA($G$3:G890))</f>
        <v>272</v>
      </c>
      <c r="B889" s="164">
        <v>45048</v>
      </c>
      <c r="C889" s="149" t="s">
        <v>448</v>
      </c>
      <c r="D889" s="149" t="s">
        <v>161</v>
      </c>
      <c r="E889" s="132">
        <v>213083</v>
      </c>
      <c r="F889" s="132">
        <v>368707</v>
      </c>
      <c r="G889" s="152" t="s">
        <v>988</v>
      </c>
      <c r="H889" s="152" t="s">
        <v>988</v>
      </c>
      <c r="I889" s="152" t="s">
        <v>989</v>
      </c>
      <c r="J889" s="140" t="s">
        <v>990</v>
      </c>
      <c r="K889" s="152" t="s">
        <v>987</v>
      </c>
      <c r="L889" s="22" t="s">
        <v>62</v>
      </c>
      <c r="M889" s="19">
        <v>1</v>
      </c>
      <c r="N889" s="19">
        <f>IFERROR(VLOOKUP(L889,Data!K:M,3,0),"0")</f>
        <v>500</v>
      </c>
      <c r="O889" s="19">
        <f t="shared" si="18"/>
        <v>500</v>
      </c>
      <c r="P889" s="132">
        <f>SUM(O889:O890)</f>
        <v>500</v>
      </c>
      <c r="Q889" s="140"/>
      <c r="R889" s="60" t="s">
        <v>2717</v>
      </c>
    </row>
    <row r="890" spans="1:18" x14ac:dyDescent="0.2">
      <c r="A890" s="133"/>
      <c r="B890" s="150"/>
      <c r="C890" s="151"/>
      <c r="D890" s="151"/>
      <c r="E890" s="133"/>
      <c r="F890" s="133"/>
      <c r="G890" s="153"/>
      <c r="H890" s="153"/>
      <c r="I890" s="153"/>
      <c r="J890" s="141"/>
      <c r="K890" s="153"/>
      <c r="L890" s="22"/>
      <c r="M890" s="19"/>
      <c r="N890" s="19" t="str">
        <f>IFERROR(VLOOKUP(L890,Data!K:M,3,0),"0")</f>
        <v>0</v>
      </c>
      <c r="O890" s="19">
        <f t="shared" si="18"/>
        <v>0</v>
      </c>
      <c r="P890" s="133"/>
      <c r="Q890" s="141"/>
      <c r="R890" s="61"/>
    </row>
    <row r="891" spans="1:18" x14ac:dyDescent="0.2">
      <c r="A891" s="132">
        <f>IF(G891="","",COUNTA($G$3:G892))</f>
        <v>273</v>
      </c>
      <c r="B891" s="164">
        <v>45048</v>
      </c>
      <c r="C891" s="149" t="s">
        <v>448</v>
      </c>
      <c r="D891" s="149" t="s">
        <v>161</v>
      </c>
      <c r="E891" s="132">
        <v>51384</v>
      </c>
      <c r="F891" s="132">
        <v>503113</v>
      </c>
      <c r="G891" s="152" t="s">
        <v>991</v>
      </c>
      <c r="H891" s="152" t="s">
        <v>991</v>
      </c>
      <c r="I891" s="152" t="s">
        <v>989</v>
      </c>
      <c r="J891" s="140" t="s">
        <v>992</v>
      </c>
      <c r="K891" s="152" t="s">
        <v>987</v>
      </c>
      <c r="L891" s="22" t="s">
        <v>62</v>
      </c>
      <c r="M891" s="19">
        <v>1</v>
      </c>
      <c r="N891" s="19">
        <f>IFERROR(VLOOKUP(L891,Data!K:M,3,0),"0")</f>
        <v>500</v>
      </c>
      <c r="O891" s="19">
        <f t="shared" si="18"/>
        <v>500</v>
      </c>
      <c r="P891" s="132">
        <f>SUM(O891:O892)</f>
        <v>500</v>
      </c>
      <c r="Q891" s="140"/>
      <c r="R891" s="60" t="s">
        <v>2717</v>
      </c>
    </row>
    <row r="892" spans="1:18" x14ac:dyDescent="0.2">
      <c r="A892" s="133"/>
      <c r="B892" s="150"/>
      <c r="C892" s="151"/>
      <c r="D892" s="151"/>
      <c r="E892" s="133"/>
      <c r="F892" s="133"/>
      <c r="G892" s="153"/>
      <c r="H892" s="153"/>
      <c r="I892" s="153"/>
      <c r="J892" s="141"/>
      <c r="K892" s="153"/>
      <c r="L892" s="22"/>
      <c r="M892" s="19"/>
      <c r="N892" s="19" t="str">
        <f>IFERROR(VLOOKUP(L892,Data!K:M,3,0),"0")</f>
        <v>0</v>
      </c>
      <c r="O892" s="19">
        <f t="shared" si="18"/>
        <v>0</v>
      </c>
      <c r="P892" s="133"/>
      <c r="Q892" s="141"/>
      <c r="R892" s="61" t="s">
        <v>2799</v>
      </c>
    </row>
    <row r="893" spans="1:18" x14ac:dyDescent="0.2">
      <c r="A893" s="132">
        <f>IF(G893="","",COUNTA($G$3:G894))</f>
        <v>274</v>
      </c>
      <c r="B893" s="164">
        <v>45048</v>
      </c>
      <c r="C893" s="149" t="s">
        <v>160</v>
      </c>
      <c r="D893" s="149" t="s">
        <v>163</v>
      </c>
      <c r="E893" s="132">
        <v>39720</v>
      </c>
      <c r="F893" s="132">
        <v>373845</v>
      </c>
      <c r="G893" s="152" t="s">
        <v>593</v>
      </c>
      <c r="H893" s="152" t="s">
        <v>593</v>
      </c>
      <c r="I893" s="152" t="s">
        <v>993</v>
      </c>
      <c r="J893" s="140" t="s">
        <v>994</v>
      </c>
      <c r="K893" s="152" t="s">
        <v>169</v>
      </c>
      <c r="L893" s="22" t="s">
        <v>149</v>
      </c>
      <c r="M893" s="19">
        <v>1</v>
      </c>
      <c r="N893" s="19">
        <f>IFERROR(VLOOKUP(L893,Data!K:M,3,0),"0")</f>
        <v>350</v>
      </c>
      <c r="O893" s="19">
        <f t="shared" si="18"/>
        <v>350</v>
      </c>
      <c r="P893" s="132">
        <f>SUM(O893:O894)</f>
        <v>850</v>
      </c>
      <c r="Q893" s="140"/>
      <c r="R893" s="60"/>
    </row>
    <row r="894" spans="1:18" x14ac:dyDescent="0.2">
      <c r="A894" s="133"/>
      <c r="B894" s="150"/>
      <c r="C894" s="151"/>
      <c r="D894" s="151"/>
      <c r="E894" s="133"/>
      <c r="F894" s="133"/>
      <c r="G894" s="153"/>
      <c r="H894" s="153"/>
      <c r="I894" s="153"/>
      <c r="J894" s="141"/>
      <c r="K894" s="153"/>
      <c r="L894" s="22" t="s">
        <v>62</v>
      </c>
      <c r="M894" s="19">
        <v>1</v>
      </c>
      <c r="N894" s="19">
        <f>IFERROR(VLOOKUP(L894,Data!K:M,3,0),"0")</f>
        <v>500</v>
      </c>
      <c r="O894" s="19">
        <f t="shared" si="18"/>
        <v>500</v>
      </c>
      <c r="P894" s="133"/>
      <c r="Q894" s="141"/>
      <c r="R894" s="61"/>
    </row>
    <row r="895" spans="1:18" x14ac:dyDescent="0.2">
      <c r="A895" s="132">
        <f>IF(G895="","",COUNTA($G$3:G896))</f>
        <v>275</v>
      </c>
      <c r="B895" s="164">
        <v>45048</v>
      </c>
      <c r="C895" s="149" t="s">
        <v>448</v>
      </c>
      <c r="D895" s="149" t="s">
        <v>161</v>
      </c>
      <c r="E895" s="132">
        <v>42826</v>
      </c>
      <c r="F895" s="132">
        <v>359703</v>
      </c>
      <c r="G895" s="152" t="s">
        <v>995</v>
      </c>
      <c r="H895" s="152" t="s">
        <v>995</v>
      </c>
      <c r="I895" s="152" t="s">
        <v>996</v>
      </c>
      <c r="J895" s="140" t="s">
        <v>997</v>
      </c>
      <c r="K895" s="152" t="s">
        <v>447</v>
      </c>
      <c r="L895" s="22" t="s">
        <v>149</v>
      </c>
      <c r="M895" s="19">
        <v>1</v>
      </c>
      <c r="N895" s="19">
        <f>IFERROR(VLOOKUP(L895,Data!K:M,3,0),"0")</f>
        <v>350</v>
      </c>
      <c r="O895" s="19">
        <f t="shared" si="18"/>
        <v>350</v>
      </c>
      <c r="P895" s="132">
        <f>SUM(O895:O896)</f>
        <v>850</v>
      </c>
      <c r="Q895" s="140"/>
      <c r="R895" s="60"/>
    </row>
    <row r="896" spans="1:18" x14ac:dyDescent="0.2">
      <c r="A896" s="133"/>
      <c r="B896" s="150"/>
      <c r="C896" s="151"/>
      <c r="D896" s="151"/>
      <c r="E896" s="133"/>
      <c r="F896" s="133"/>
      <c r="G896" s="153"/>
      <c r="H896" s="153"/>
      <c r="I896" s="153"/>
      <c r="J896" s="141"/>
      <c r="K896" s="153"/>
      <c r="L896" s="22" t="s">
        <v>62</v>
      </c>
      <c r="M896" s="19">
        <v>1</v>
      </c>
      <c r="N896" s="19">
        <f>IFERROR(VLOOKUP(L896,Data!K:M,3,0),"0")</f>
        <v>500</v>
      </c>
      <c r="O896" s="19">
        <f t="shared" si="18"/>
        <v>500</v>
      </c>
      <c r="P896" s="133"/>
      <c r="Q896" s="141"/>
      <c r="R896" s="61"/>
    </row>
    <row r="897" spans="1:18" x14ac:dyDescent="0.2">
      <c r="A897" s="132">
        <f>IF(G897="","",COUNTA($G$3:G898))</f>
        <v>276</v>
      </c>
      <c r="B897" s="164">
        <v>45048</v>
      </c>
      <c r="C897" s="149" t="s">
        <v>448</v>
      </c>
      <c r="D897" s="149" t="s">
        <v>163</v>
      </c>
      <c r="E897" s="132">
        <v>49374</v>
      </c>
      <c r="F897" s="132">
        <v>268669</v>
      </c>
      <c r="G897" s="152" t="s">
        <v>998</v>
      </c>
      <c r="H897" s="152" t="s">
        <v>998</v>
      </c>
      <c r="I897" s="152" t="s">
        <v>201</v>
      </c>
      <c r="J897" s="140" t="s">
        <v>999</v>
      </c>
      <c r="K897" s="152" t="s">
        <v>200</v>
      </c>
      <c r="L897" s="22" t="s">
        <v>62</v>
      </c>
      <c r="M897" s="19">
        <v>1</v>
      </c>
      <c r="N897" s="19">
        <f>IFERROR(VLOOKUP(L897,Data!K:M,3,0),"0")</f>
        <v>500</v>
      </c>
      <c r="O897" s="19">
        <f t="shared" si="18"/>
        <v>500</v>
      </c>
      <c r="P897" s="132">
        <f>SUM(O897:O898)</f>
        <v>500</v>
      </c>
      <c r="Q897" s="140"/>
      <c r="R897" s="60" t="s">
        <v>2727</v>
      </c>
    </row>
    <row r="898" spans="1:18" x14ac:dyDescent="0.2">
      <c r="A898" s="133"/>
      <c r="B898" s="150"/>
      <c r="C898" s="151"/>
      <c r="D898" s="151"/>
      <c r="E898" s="133"/>
      <c r="F898" s="133"/>
      <c r="G898" s="153"/>
      <c r="H898" s="153"/>
      <c r="I898" s="153"/>
      <c r="J898" s="141"/>
      <c r="K898" s="153"/>
      <c r="L898" s="22"/>
      <c r="M898" s="19"/>
      <c r="N898" s="19" t="str">
        <f>IFERROR(VLOOKUP(L898,Data!K:M,3,0),"0")</f>
        <v>0</v>
      </c>
      <c r="O898" s="19">
        <f t="shared" si="18"/>
        <v>0</v>
      </c>
      <c r="P898" s="133"/>
      <c r="Q898" s="141"/>
      <c r="R898" s="61"/>
    </row>
    <row r="899" spans="1:18" x14ac:dyDescent="0.2">
      <c r="A899" s="132">
        <f>IF(G899="","",COUNTA($G$3:G900))</f>
        <v>277</v>
      </c>
      <c r="B899" s="164">
        <v>45048</v>
      </c>
      <c r="C899" s="149" t="s">
        <v>160</v>
      </c>
      <c r="D899" s="149" t="s">
        <v>163</v>
      </c>
      <c r="E899" s="132">
        <v>27265</v>
      </c>
      <c r="F899" s="132">
        <v>279525</v>
      </c>
      <c r="G899" s="152" t="s">
        <v>1000</v>
      </c>
      <c r="H899" s="152" t="s">
        <v>1000</v>
      </c>
      <c r="I899" s="152" t="s">
        <v>1001</v>
      </c>
      <c r="J899" s="140" t="s">
        <v>1002</v>
      </c>
      <c r="K899" s="152" t="s">
        <v>218</v>
      </c>
      <c r="L899" s="22" t="s">
        <v>62</v>
      </c>
      <c r="M899" s="19">
        <v>1</v>
      </c>
      <c r="N899" s="19">
        <f>IFERROR(VLOOKUP(L899,Data!K:M,3,0),"0")</f>
        <v>500</v>
      </c>
      <c r="O899" s="19">
        <f t="shared" si="18"/>
        <v>500</v>
      </c>
      <c r="P899" s="132">
        <f>SUM(O899:O900)</f>
        <v>500</v>
      </c>
      <c r="Q899" s="140"/>
      <c r="R899" s="60" t="s">
        <v>2727</v>
      </c>
    </row>
    <row r="900" spans="1:18" x14ac:dyDescent="0.2">
      <c r="A900" s="133"/>
      <c r="B900" s="150"/>
      <c r="C900" s="151"/>
      <c r="D900" s="151"/>
      <c r="E900" s="133"/>
      <c r="F900" s="133"/>
      <c r="G900" s="153"/>
      <c r="H900" s="153"/>
      <c r="I900" s="153"/>
      <c r="J900" s="141"/>
      <c r="K900" s="153"/>
      <c r="L900" s="22"/>
      <c r="M900" s="19"/>
      <c r="N900" s="19" t="str">
        <f>IFERROR(VLOOKUP(L900,Data!K:M,3,0),"0")</f>
        <v>0</v>
      </c>
      <c r="O900" s="19">
        <f t="shared" si="18"/>
        <v>0</v>
      </c>
      <c r="P900" s="133"/>
      <c r="Q900" s="141"/>
      <c r="R900" s="61"/>
    </row>
    <row r="901" spans="1:18" x14ac:dyDescent="0.2">
      <c r="A901" s="132">
        <f>IF(G901="","",COUNTA($G$3:G902))</f>
        <v>278</v>
      </c>
      <c r="B901" s="164">
        <v>45048</v>
      </c>
      <c r="C901" s="149" t="s">
        <v>160</v>
      </c>
      <c r="D901" s="149" t="s">
        <v>163</v>
      </c>
      <c r="E901" s="132">
        <v>209427</v>
      </c>
      <c r="F901" s="132">
        <v>524210</v>
      </c>
      <c r="G901" s="152" t="s">
        <v>1003</v>
      </c>
      <c r="H901" s="152" t="s">
        <v>1003</v>
      </c>
      <c r="I901" s="152" t="s">
        <v>1004</v>
      </c>
      <c r="J901" s="140" t="s">
        <v>1005</v>
      </c>
      <c r="K901" s="152" t="s">
        <v>976</v>
      </c>
      <c r="L901" s="22" t="s">
        <v>62</v>
      </c>
      <c r="M901" s="19">
        <v>1</v>
      </c>
      <c r="N901" s="19">
        <f>IFERROR(VLOOKUP(L901,Data!K:M,3,0),"0")</f>
        <v>500</v>
      </c>
      <c r="O901" s="19">
        <f t="shared" si="18"/>
        <v>500</v>
      </c>
      <c r="P901" s="132">
        <f>SUM(O901:O902)</f>
        <v>500</v>
      </c>
      <c r="Q901" s="140"/>
      <c r="R901" s="60" t="s">
        <v>2808</v>
      </c>
    </row>
    <row r="902" spans="1:18" x14ac:dyDescent="0.2">
      <c r="A902" s="133"/>
      <c r="B902" s="150"/>
      <c r="C902" s="151"/>
      <c r="D902" s="151"/>
      <c r="E902" s="133"/>
      <c r="F902" s="133"/>
      <c r="G902" s="153"/>
      <c r="H902" s="153"/>
      <c r="I902" s="153"/>
      <c r="J902" s="141"/>
      <c r="K902" s="153"/>
      <c r="L902" s="22"/>
      <c r="M902" s="19"/>
      <c r="N902" s="19" t="str">
        <f>IFERROR(VLOOKUP(L902,Data!K:M,3,0),"0")</f>
        <v>0</v>
      </c>
      <c r="O902" s="19">
        <f t="shared" si="18"/>
        <v>0</v>
      </c>
      <c r="P902" s="133"/>
      <c r="Q902" s="141"/>
      <c r="R902" s="61"/>
    </row>
    <row r="903" spans="1:18" x14ac:dyDescent="0.2">
      <c r="A903" s="132">
        <f>IF(G903="","",COUNTA($G$3:G904))</f>
        <v>279</v>
      </c>
      <c r="B903" s="164">
        <v>45048</v>
      </c>
      <c r="C903" s="149" t="s">
        <v>54</v>
      </c>
      <c r="D903" s="149" t="s">
        <v>77</v>
      </c>
      <c r="E903" s="132">
        <v>18070</v>
      </c>
      <c r="F903" s="132">
        <v>162271</v>
      </c>
      <c r="G903" s="152" t="s">
        <v>1006</v>
      </c>
      <c r="H903" s="152" t="s">
        <v>1006</v>
      </c>
      <c r="I903" s="152" t="s">
        <v>1007</v>
      </c>
      <c r="J903" s="140" t="s">
        <v>1008</v>
      </c>
      <c r="K903" s="152" t="s">
        <v>271</v>
      </c>
      <c r="L903" s="22" t="s">
        <v>62</v>
      </c>
      <c r="M903" s="19">
        <v>1</v>
      </c>
      <c r="N903" s="19">
        <f>IFERROR(VLOOKUP(L903,Data!K:M,3,0),"0")</f>
        <v>500</v>
      </c>
      <c r="O903" s="19">
        <f t="shared" si="18"/>
        <v>500</v>
      </c>
      <c r="P903" s="132">
        <f>SUM(O903:O904)</f>
        <v>500</v>
      </c>
      <c r="Q903" s="140"/>
      <c r="R903" s="60" t="s">
        <v>2793</v>
      </c>
    </row>
    <row r="904" spans="1:18" x14ac:dyDescent="0.2">
      <c r="A904" s="133"/>
      <c r="B904" s="150"/>
      <c r="C904" s="151"/>
      <c r="D904" s="151"/>
      <c r="E904" s="133"/>
      <c r="F904" s="133"/>
      <c r="G904" s="153"/>
      <c r="H904" s="153"/>
      <c r="I904" s="153"/>
      <c r="J904" s="141"/>
      <c r="K904" s="153"/>
      <c r="L904" s="22"/>
      <c r="M904" s="19"/>
      <c r="N904" s="19" t="str">
        <f>IFERROR(VLOOKUP(L904,Data!K:M,3,0),"0")</f>
        <v>0</v>
      </c>
      <c r="O904" s="19">
        <f t="shared" ref="O904:O960" si="19">PRODUCT(M904:N904)</f>
        <v>0</v>
      </c>
      <c r="P904" s="133"/>
      <c r="Q904" s="141"/>
      <c r="R904" s="61"/>
    </row>
    <row r="905" spans="1:18" x14ac:dyDescent="0.2">
      <c r="A905" s="132">
        <f>IF(G905="","",COUNTA($G$3:G906))</f>
        <v>280</v>
      </c>
      <c r="B905" s="164">
        <v>45048</v>
      </c>
      <c r="C905" s="149" t="s">
        <v>188</v>
      </c>
      <c r="D905" s="149" t="s">
        <v>163</v>
      </c>
      <c r="E905" s="132">
        <v>208327</v>
      </c>
      <c r="F905" s="132">
        <v>71281</v>
      </c>
      <c r="G905" s="152" t="s">
        <v>1009</v>
      </c>
      <c r="H905" s="152" t="s">
        <v>1009</v>
      </c>
      <c r="I905" s="152" t="s">
        <v>1010</v>
      </c>
      <c r="J905" s="140" t="s">
        <v>1011</v>
      </c>
      <c r="K905" s="152" t="s">
        <v>324</v>
      </c>
      <c r="L905" s="22" t="s">
        <v>149</v>
      </c>
      <c r="M905" s="19">
        <v>1</v>
      </c>
      <c r="N905" s="19">
        <f>IFERROR(VLOOKUP(L905,Data!K:M,3,0),"0")</f>
        <v>350</v>
      </c>
      <c r="O905" s="19">
        <f t="shared" si="19"/>
        <v>350</v>
      </c>
      <c r="P905" s="132">
        <f>SUM(O905:O906)</f>
        <v>850</v>
      </c>
      <c r="Q905" s="140"/>
      <c r="R905" s="60"/>
    </row>
    <row r="906" spans="1:18" x14ac:dyDescent="0.2">
      <c r="A906" s="133"/>
      <c r="B906" s="150"/>
      <c r="C906" s="151"/>
      <c r="D906" s="151"/>
      <c r="E906" s="133"/>
      <c r="F906" s="133"/>
      <c r="G906" s="153"/>
      <c r="H906" s="153"/>
      <c r="I906" s="153"/>
      <c r="J906" s="141"/>
      <c r="K906" s="153"/>
      <c r="L906" s="22" t="s">
        <v>62</v>
      </c>
      <c r="M906" s="19">
        <v>1</v>
      </c>
      <c r="N906" s="19">
        <f>IFERROR(VLOOKUP(L906,Data!K:M,3,0),"0")</f>
        <v>500</v>
      </c>
      <c r="O906" s="19">
        <f t="shared" si="19"/>
        <v>500</v>
      </c>
      <c r="P906" s="133"/>
      <c r="Q906" s="141"/>
      <c r="R906" s="61"/>
    </row>
    <row r="907" spans="1:18" x14ac:dyDescent="0.2">
      <c r="A907" s="132">
        <f>IF(G907="","",COUNTA($G$3:G908))</f>
        <v>281</v>
      </c>
      <c r="B907" s="164">
        <v>45048</v>
      </c>
      <c r="C907" s="149" t="s">
        <v>53</v>
      </c>
      <c r="D907" s="149" t="s">
        <v>60</v>
      </c>
      <c r="E907" s="132">
        <v>54616</v>
      </c>
      <c r="F907" s="132">
        <v>504714</v>
      </c>
      <c r="G907" s="152" t="s">
        <v>1012</v>
      </c>
      <c r="H907" s="152" t="s">
        <v>1012</v>
      </c>
      <c r="I907" s="152" t="s">
        <v>1013</v>
      </c>
      <c r="J907" s="140" t="s">
        <v>1014</v>
      </c>
      <c r="K907" s="152" t="s">
        <v>387</v>
      </c>
      <c r="L907" s="22" t="s">
        <v>62</v>
      </c>
      <c r="M907" s="19">
        <v>1</v>
      </c>
      <c r="N907" s="19">
        <f>IFERROR(VLOOKUP(L907,Data!K:M,3,0),"0")</f>
        <v>500</v>
      </c>
      <c r="O907" s="19">
        <f t="shared" si="19"/>
        <v>500</v>
      </c>
      <c r="P907" s="132">
        <f>SUM(O907:O909)</f>
        <v>500</v>
      </c>
      <c r="Q907" s="140"/>
      <c r="R907" s="60" t="s">
        <v>2799</v>
      </c>
    </row>
    <row r="908" spans="1:18" x14ac:dyDescent="0.2">
      <c r="A908" s="133"/>
      <c r="B908" s="150"/>
      <c r="C908" s="151"/>
      <c r="D908" s="151"/>
      <c r="E908" s="133"/>
      <c r="F908" s="133"/>
      <c r="G908" s="153"/>
      <c r="H908" s="153"/>
      <c r="I908" s="153"/>
      <c r="J908" s="141"/>
      <c r="K908" s="153"/>
      <c r="L908" s="22"/>
      <c r="M908" s="19"/>
      <c r="N908" s="19" t="str">
        <f>IFERROR(VLOOKUP(L908,Data!K:M,3,0),"0")</f>
        <v>0</v>
      </c>
      <c r="O908" s="19">
        <f t="shared" si="19"/>
        <v>0</v>
      </c>
      <c r="P908" s="133"/>
      <c r="Q908" s="141"/>
      <c r="R908" s="61"/>
    </row>
    <row r="909" spans="1:18" x14ac:dyDescent="0.2">
      <c r="A909" s="133"/>
      <c r="B909" s="150"/>
      <c r="C909" s="151"/>
      <c r="D909" s="151"/>
      <c r="E909" s="133"/>
      <c r="F909" s="133"/>
      <c r="G909" s="153"/>
      <c r="H909" s="153"/>
      <c r="I909" s="153"/>
      <c r="J909" s="141"/>
      <c r="K909" s="153"/>
      <c r="L909" s="22"/>
      <c r="M909" s="19"/>
      <c r="N909" s="19" t="str">
        <f>IFERROR(VLOOKUP(L909,Data!K:M,3,0),"0")</f>
        <v>0</v>
      </c>
      <c r="O909" s="19">
        <f t="shared" si="19"/>
        <v>0</v>
      </c>
      <c r="P909" s="133"/>
      <c r="Q909" s="141"/>
      <c r="R909" s="61"/>
    </row>
    <row r="910" spans="1:18" x14ac:dyDescent="0.2">
      <c r="A910" s="132">
        <f>IF(G910="","",COUNTA($G$3:G911))</f>
        <v>282</v>
      </c>
      <c r="B910" s="164">
        <v>45048</v>
      </c>
      <c r="C910" s="149" t="s">
        <v>160</v>
      </c>
      <c r="D910" s="149" t="s">
        <v>163</v>
      </c>
      <c r="E910" s="132">
        <v>210081</v>
      </c>
      <c r="F910" s="132">
        <v>522511</v>
      </c>
      <c r="G910" s="152" t="s">
        <v>1015</v>
      </c>
      <c r="H910" s="152" t="s">
        <v>1015</v>
      </c>
      <c r="I910" s="152" t="s">
        <v>1016</v>
      </c>
      <c r="J910" s="140" t="s">
        <v>1017</v>
      </c>
      <c r="K910" s="152" t="s">
        <v>287</v>
      </c>
      <c r="L910" s="22" t="s">
        <v>62</v>
      </c>
      <c r="M910" s="19">
        <v>1</v>
      </c>
      <c r="N910" s="19">
        <f>IFERROR(VLOOKUP(L910,Data!K:M,3,0),"0")</f>
        <v>500</v>
      </c>
      <c r="O910" s="19">
        <f t="shared" si="19"/>
        <v>500</v>
      </c>
      <c r="P910" s="132">
        <f>SUM(O910:O911)</f>
        <v>500</v>
      </c>
      <c r="Q910" s="140"/>
      <c r="R910" s="60" t="s">
        <v>2727</v>
      </c>
    </row>
    <row r="911" spans="1:18" x14ac:dyDescent="0.2">
      <c r="A911" s="133"/>
      <c r="B911" s="150"/>
      <c r="C911" s="151"/>
      <c r="D911" s="151"/>
      <c r="E911" s="133"/>
      <c r="F911" s="133"/>
      <c r="G911" s="153"/>
      <c r="H911" s="153"/>
      <c r="I911" s="153"/>
      <c r="J911" s="141"/>
      <c r="K911" s="153"/>
      <c r="L911" s="22"/>
      <c r="M911" s="19"/>
      <c r="N911" s="19" t="str">
        <f>IFERROR(VLOOKUP(L911,Data!K:M,3,0),"0")</f>
        <v>0</v>
      </c>
      <c r="O911" s="19">
        <f t="shared" si="19"/>
        <v>0</v>
      </c>
      <c r="P911" s="133"/>
      <c r="Q911" s="141"/>
      <c r="R911" s="61"/>
    </row>
    <row r="912" spans="1:18" ht="12.95" customHeight="1" x14ac:dyDescent="0.2">
      <c r="A912" s="132">
        <f>IF(G912="","",COUNTA($G$3:G913))</f>
        <v>283</v>
      </c>
      <c r="B912" s="164">
        <v>45048</v>
      </c>
      <c r="C912" s="149" t="s">
        <v>188</v>
      </c>
      <c r="D912" s="149" t="s">
        <v>163</v>
      </c>
      <c r="E912" s="132">
        <v>62995</v>
      </c>
      <c r="F912" s="132">
        <v>591812</v>
      </c>
      <c r="G912" s="152" t="s">
        <v>1018</v>
      </c>
      <c r="H912" s="152" t="s">
        <v>1018</v>
      </c>
      <c r="I912" s="152" t="s">
        <v>1019</v>
      </c>
      <c r="J912" s="140" t="s">
        <v>1020</v>
      </c>
      <c r="K912" s="152" t="s">
        <v>214</v>
      </c>
      <c r="L912" s="22" t="s">
        <v>99</v>
      </c>
      <c r="M912" s="19">
        <v>2</v>
      </c>
      <c r="N912" s="19">
        <f>IFERROR(VLOOKUP(L912,Data!K:M,3,0),"0")</f>
        <v>900</v>
      </c>
      <c r="O912" s="19">
        <f t="shared" si="19"/>
        <v>1800</v>
      </c>
      <c r="P912" s="132">
        <f>SUM(O912:O913)</f>
        <v>2300</v>
      </c>
      <c r="Q912" s="140"/>
      <c r="R912" s="66"/>
    </row>
    <row r="913" spans="1:18" x14ac:dyDescent="0.2">
      <c r="A913" s="133"/>
      <c r="B913" s="150"/>
      <c r="C913" s="151"/>
      <c r="D913" s="151"/>
      <c r="E913" s="133"/>
      <c r="F913" s="133"/>
      <c r="G913" s="153"/>
      <c r="H913" s="153"/>
      <c r="I913" s="153"/>
      <c r="J913" s="141"/>
      <c r="K913" s="153"/>
      <c r="L913" s="22" t="s">
        <v>62</v>
      </c>
      <c r="M913" s="19">
        <v>1</v>
      </c>
      <c r="N913" s="19">
        <f>IFERROR(VLOOKUP(L913,Data!K:M,3,0),"0")</f>
        <v>500</v>
      </c>
      <c r="O913" s="19">
        <f t="shared" si="19"/>
        <v>500</v>
      </c>
      <c r="P913" s="133"/>
      <c r="Q913" s="141"/>
      <c r="R913" s="61"/>
    </row>
    <row r="914" spans="1:18" x14ac:dyDescent="0.2">
      <c r="A914" s="132">
        <f>IF(G914="","",COUNTA($G$3:G915))</f>
        <v>284</v>
      </c>
      <c r="B914" s="164">
        <v>45048</v>
      </c>
      <c r="C914" s="149" t="s">
        <v>54</v>
      </c>
      <c r="D914" s="149" t="s">
        <v>77</v>
      </c>
      <c r="E914" s="132">
        <v>45146</v>
      </c>
      <c r="F914" s="132">
        <v>375561</v>
      </c>
      <c r="G914" s="152" t="s">
        <v>1022</v>
      </c>
      <c r="H914" s="152" t="s">
        <v>1022</v>
      </c>
      <c r="I914" s="152" t="s">
        <v>1023</v>
      </c>
      <c r="J914" s="140" t="s">
        <v>1024</v>
      </c>
      <c r="K914" s="152" t="s">
        <v>298</v>
      </c>
      <c r="L914" s="22" t="s">
        <v>149</v>
      </c>
      <c r="M914" s="19">
        <v>1</v>
      </c>
      <c r="N914" s="19">
        <f>IFERROR(VLOOKUP(L914,Data!K:M,3,0),"0")</f>
        <v>350</v>
      </c>
      <c r="O914" s="19">
        <f t="shared" si="19"/>
        <v>350</v>
      </c>
      <c r="P914" s="132">
        <f>SUM(O914:O915)</f>
        <v>850</v>
      </c>
      <c r="Q914" s="140"/>
      <c r="R914" s="60"/>
    </row>
    <row r="915" spans="1:18" x14ac:dyDescent="0.2">
      <c r="A915" s="133"/>
      <c r="B915" s="150"/>
      <c r="C915" s="151"/>
      <c r="D915" s="151"/>
      <c r="E915" s="133"/>
      <c r="F915" s="133"/>
      <c r="G915" s="153"/>
      <c r="H915" s="153"/>
      <c r="I915" s="153"/>
      <c r="J915" s="141"/>
      <c r="K915" s="153"/>
      <c r="L915" s="22" t="s">
        <v>62</v>
      </c>
      <c r="M915" s="19">
        <v>1</v>
      </c>
      <c r="N915" s="19">
        <f>IFERROR(VLOOKUP(L915,Data!K:M,3,0),"0")</f>
        <v>500</v>
      </c>
      <c r="O915" s="19">
        <f t="shared" si="19"/>
        <v>500</v>
      </c>
      <c r="P915" s="133"/>
      <c r="Q915" s="141"/>
      <c r="R915" s="60"/>
    </row>
    <row r="916" spans="1:18" x14ac:dyDescent="0.2">
      <c r="A916" s="132">
        <f>IF(G916="","",COUNTA($G$3:G917))</f>
        <v>285</v>
      </c>
      <c r="B916" s="164">
        <v>45048</v>
      </c>
      <c r="C916" s="149" t="s">
        <v>54</v>
      </c>
      <c r="D916" s="149" t="s">
        <v>61</v>
      </c>
      <c r="E916" s="132">
        <v>41426</v>
      </c>
      <c r="F916" s="132">
        <v>278710</v>
      </c>
      <c r="G916" s="152" t="s">
        <v>1025</v>
      </c>
      <c r="H916" s="152" t="s">
        <v>1025</v>
      </c>
      <c r="I916" s="152" t="s">
        <v>1023</v>
      </c>
      <c r="J916" s="140" t="s">
        <v>1026</v>
      </c>
      <c r="K916" s="152" t="s">
        <v>298</v>
      </c>
      <c r="L916" s="22" t="s">
        <v>2915</v>
      </c>
      <c r="M916" s="19">
        <v>1</v>
      </c>
      <c r="N916" s="19">
        <f>IFERROR(VLOOKUP(L916,Data!K:M,3,0),"0")</f>
        <v>1000</v>
      </c>
      <c r="O916" s="19">
        <f t="shared" si="19"/>
        <v>1000</v>
      </c>
      <c r="P916" s="132">
        <f>SUM(O916:O923)</f>
        <v>4640</v>
      </c>
      <c r="Q916" s="140" t="s">
        <v>2810</v>
      </c>
      <c r="R916" s="60"/>
    </row>
    <row r="917" spans="1:18" x14ac:dyDescent="0.2">
      <c r="A917" s="133"/>
      <c r="B917" s="150"/>
      <c r="C917" s="151"/>
      <c r="D917" s="151"/>
      <c r="E917" s="133"/>
      <c r="F917" s="133"/>
      <c r="G917" s="153"/>
      <c r="H917" s="153"/>
      <c r="I917" s="153"/>
      <c r="J917" s="141"/>
      <c r="K917" s="153"/>
      <c r="L917" s="22" t="s">
        <v>138</v>
      </c>
      <c r="M917" s="19">
        <v>1</v>
      </c>
      <c r="N917" s="19">
        <f>IFERROR(VLOOKUP(L917,Data!K:M,3,0),"0")</f>
        <v>70</v>
      </c>
      <c r="O917" s="19">
        <f t="shared" si="19"/>
        <v>70</v>
      </c>
      <c r="P917" s="133"/>
      <c r="Q917" s="141"/>
      <c r="R917" s="61"/>
    </row>
    <row r="918" spans="1:18" x14ac:dyDescent="0.2">
      <c r="A918" s="133"/>
      <c r="B918" s="150"/>
      <c r="C918" s="151"/>
      <c r="D918" s="151"/>
      <c r="E918" s="133"/>
      <c r="F918" s="133"/>
      <c r="G918" s="153"/>
      <c r="H918" s="153"/>
      <c r="I918" s="153"/>
      <c r="J918" s="141"/>
      <c r="K918" s="153"/>
      <c r="L918" s="22" t="s">
        <v>2702</v>
      </c>
      <c r="M918" s="19">
        <v>1</v>
      </c>
      <c r="N918" s="19">
        <f>IFERROR(VLOOKUP(L918,Data!K:M,3,0),"0")</f>
        <v>200</v>
      </c>
      <c r="O918" s="19">
        <f t="shared" si="19"/>
        <v>200</v>
      </c>
      <c r="P918" s="133"/>
      <c r="Q918" s="141"/>
      <c r="R918" s="61"/>
    </row>
    <row r="919" spans="1:18" x14ac:dyDescent="0.2">
      <c r="A919" s="133"/>
      <c r="B919" s="150"/>
      <c r="C919" s="151"/>
      <c r="D919" s="151"/>
      <c r="E919" s="133"/>
      <c r="F919" s="133"/>
      <c r="G919" s="153"/>
      <c r="H919" s="153"/>
      <c r="I919" s="153"/>
      <c r="J919" s="141"/>
      <c r="K919" s="153"/>
      <c r="L919" s="22" t="s">
        <v>113</v>
      </c>
      <c r="M919" s="19">
        <v>1</v>
      </c>
      <c r="N919" s="19">
        <f>IFERROR(VLOOKUP(L919,Data!K:M,3,0),"0")</f>
        <v>800</v>
      </c>
      <c r="O919" s="19">
        <f t="shared" si="19"/>
        <v>800</v>
      </c>
      <c r="P919" s="133"/>
      <c r="Q919" s="141"/>
      <c r="R919" s="61"/>
    </row>
    <row r="920" spans="1:18" x14ac:dyDescent="0.2">
      <c r="A920" s="133"/>
      <c r="B920" s="150"/>
      <c r="C920" s="151"/>
      <c r="D920" s="151"/>
      <c r="E920" s="133"/>
      <c r="F920" s="133"/>
      <c r="G920" s="153"/>
      <c r="H920" s="153"/>
      <c r="I920" s="153"/>
      <c r="J920" s="141"/>
      <c r="K920" s="153"/>
      <c r="L920" s="22" t="s">
        <v>2699</v>
      </c>
      <c r="M920" s="19">
        <v>3</v>
      </c>
      <c r="N920" s="19">
        <f>IFERROR(VLOOKUP(L920,Data!K:M,3,0),"0")</f>
        <v>10</v>
      </c>
      <c r="O920" s="19">
        <f t="shared" si="19"/>
        <v>30</v>
      </c>
      <c r="P920" s="133"/>
      <c r="Q920" s="141"/>
      <c r="R920" s="61"/>
    </row>
    <row r="921" spans="1:18" x14ac:dyDescent="0.2">
      <c r="A921" s="133"/>
      <c r="B921" s="150"/>
      <c r="C921" s="151"/>
      <c r="D921" s="151"/>
      <c r="E921" s="133"/>
      <c r="F921" s="133"/>
      <c r="G921" s="153"/>
      <c r="H921" s="153"/>
      <c r="I921" s="153"/>
      <c r="J921" s="141"/>
      <c r="K921" s="153"/>
      <c r="L921" s="22" t="s">
        <v>135</v>
      </c>
      <c r="M921" s="19">
        <v>4</v>
      </c>
      <c r="N921" s="19">
        <f>IFERROR(VLOOKUP(L921,Data!K:M,3,0),"0")</f>
        <v>140</v>
      </c>
      <c r="O921" s="19">
        <f t="shared" si="19"/>
        <v>560</v>
      </c>
      <c r="P921" s="133"/>
      <c r="Q921" s="141"/>
      <c r="R921" s="61" t="s">
        <v>2751</v>
      </c>
    </row>
    <row r="922" spans="1:18" x14ac:dyDescent="0.2">
      <c r="A922" s="133"/>
      <c r="B922" s="150"/>
      <c r="C922" s="151"/>
      <c r="D922" s="151"/>
      <c r="E922" s="133"/>
      <c r="F922" s="133"/>
      <c r="G922" s="153"/>
      <c r="H922" s="153"/>
      <c r="I922" s="153"/>
      <c r="J922" s="141"/>
      <c r="K922" s="153"/>
      <c r="L922" s="22" t="s">
        <v>145</v>
      </c>
      <c r="M922" s="19">
        <v>1</v>
      </c>
      <c r="N922" s="19">
        <v>1480</v>
      </c>
      <c r="O922" s="19">
        <f t="shared" si="19"/>
        <v>1480</v>
      </c>
      <c r="P922" s="133"/>
      <c r="Q922" s="141"/>
      <c r="R922" s="61"/>
    </row>
    <row r="923" spans="1:18" x14ac:dyDescent="0.2">
      <c r="A923" s="136"/>
      <c r="B923" s="161"/>
      <c r="C923" s="162"/>
      <c r="D923" s="162"/>
      <c r="E923" s="136"/>
      <c r="F923" s="136"/>
      <c r="G923" s="154"/>
      <c r="H923" s="154"/>
      <c r="I923" s="154"/>
      <c r="J923" s="142"/>
      <c r="K923" s="154"/>
      <c r="L923" s="22" t="s">
        <v>62</v>
      </c>
      <c r="M923" s="19">
        <v>1</v>
      </c>
      <c r="N923" s="19">
        <f>IFERROR(VLOOKUP(L923,Data!K:M,3,0),"0")</f>
        <v>500</v>
      </c>
      <c r="O923" s="19">
        <f t="shared" si="19"/>
        <v>500</v>
      </c>
      <c r="P923" s="136"/>
      <c r="Q923" s="142"/>
      <c r="R923" s="64"/>
    </row>
    <row r="924" spans="1:18" x14ac:dyDescent="0.2">
      <c r="A924" s="132">
        <f>IF(G924="","",COUNTA($G$3:G925))</f>
        <v>286</v>
      </c>
      <c r="B924" s="164">
        <v>45048</v>
      </c>
      <c r="C924" s="149" t="s">
        <v>448</v>
      </c>
      <c r="D924" s="149" t="s">
        <v>709</v>
      </c>
      <c r="E924" s="132">
        <v>49641</v>
      </c>
      <c r="F924" s="132">
        <v>529666</v>
      </c>
      <c r="G924" s="152" t="s">
        <v>1027</v>
      </c>
      <c r="H924" s="152" t="s">
        <v>1027</v>
      </c>
      <c r="I924" s="152" t="s">
        <v>1028</v>
      </c>
      <c r="J924" s="140" t="s">
        <v>1029</v>
      </c>
      <c r="K924" s="152" t="s">
        <v>1030</v>
      </c>
      <c r="L924" s="22" t="s">
        <v>113</v>
      </c>
      <c r="M924" s="19">
        <v>1</v>
      </c>
      <c r="N924" s="19">
        <f>IFERROR(VLOOKUP(L924,Data!K:M,3,0),"0")</f>
        <v>800</v>
      </c>
      <c r="O924" s="19">
        <f t="shared" si="19"/>
        <v>800</v>
      </c>
      <c r="P924" s="132">
        <f>SUM(O924:O927)</f>
        <v>3340</v>
      </c>
      <c r="Q924" s="140" t="s">
        <v>2775</v>
      </c>
      <c r="R924" s="60" t="s">
        <v>2811</v>
      </c>
    </row>
    <row r="925" spans="1:18" x14ac:dyDescent="0.2">
      <c r="A925" s="133"/>
      <c r="B925" s="150"/>
      <c r="C925" s="151"/>
      <c r="D925" s="151"/>
      <c r="E925" s="133"/>
      <c r="F925" s="133"/>
      <c r="G925" s="153"/>
      <c r="H925" s="153"/>
      <c r="I925" s="153"/>
      <c r="J925" s="141"/>
      <c r="K925" s="153"/>
      <c r="L925" s="22" t="s">
        <v>135</v>
      </c>
      <c r="M925" s="19">
        <v>4</v>
      </c>
      <c r="N925" s="19">
        <f>IFERROR(VLOOKUP(L925,Data!K:M,3,0),"0")</f>
        <v>140</v>
      </c>
      <c r="O925" s="19">
        <f t="shared" si="19"/>
        <v>560</v>
      </c>
      <c r="P925" s="133"/>
      <c r="Q925" s="141"/>
      <c r="R925" s="61" t="s">
        <v>2812</v>
      </c>
    </row>
    <row r="926" spans="1:18" x14ac:dyDescent="0.2">
      <c r="A926" s="133"/>
      <c r="B926" s="150"/>
      <c r="C926" s="151"/>
      <c r="D926" s="151"/>
      <c r="E926" s="133"/>
      <c r="F926" s="133"/>
      <c r="G926" s="153"/>
      <c r="H926" s="153"/>
      <c r="I926" s="153"/>
      <c r="J926" s="141"/>
      <c r="K926" s="153"/>
      <c r="L926" s="22" t="s">
        <v>145</v>
      </c>
      <c r="M926" s="19">
        <v>1</v>
      </c>
      <c r="N926" s="19">
        <v>1480</v>
      </c>
      <c r="O926" s="19">
        <f t="shared" si="19"/>
        <v>1480</v>
      </c>
      <c r="P926" s="133"/>
      <c r="Q926" s="141"/>
      <c r="R926" s="61"/>
    </row>
    <row r="927" spans="1:18" x14ac:dyDescent="0.2">
      <c r="A927" s="133"/>
      <c r="B927" s="150"/>
      <c r="C927" s="151"/>
      <c r="D927" s="151"/>
      <c r="E927" s="133"/>
      <c r="F927" s="133"/>
      <c r="G927" s="153"/>
      <c r="H927" s="153"/>
      <c r="I927" s="153"/>
      <c r="J927" s="141"/>
      <c r="K927" s="153"/>
      <c r="L927" s="22" t="s">
        <v>62</v>
      </c>
      <c r="M927" s="19">
        <v>1</v>
      </c>
      <c r="N927" s="19">
        <f>IFERROR(VLOOKUP(L927,Data!K:M,3,0),"0")</f>
        <v>500</v>
      </c>
      <c r="O927" s="19">
        <f t="shared" si="19"/>
        <v>500</v>
      </c>
      <c r="P927" s="133"/>
      <c r="Q927" s="141"/>
      <c r="R927" s="61"/>
    </row>
    <row r="928" spans="1:18" x14ac:dyDescent="0.2">
      <c r="A928" s="132">
        <f>IF(G928="","",COUNTA($G$3:G929))</f>
        <v>287</v>
      </c>
      <c r="B928" s="164">
        <v>45048</v>
      </c>
      <c r="C928" s="149" t="s">
        <v>188</v>
      </c>
      <c r="D928" s="149" t="s">
        <v>202</v>
      </c>
      <c r="E928" s="132">
        <v>15788</v>
      </c>
      <c r="F928" s="132">
        <v>172217</v>
      </c>
      <c r="G928" s="152" t="s">
        <v>1031</v>
      </c>
      <c r="H928" s="152" t="s">
        <v>1031</v>
      </c>
      <c r="I928" s="152" t="s">
        <v>1032</v>
      </c>
      <c r="J928" s="140" t="s">
        <v>1033</v>
      </c>
      <c r="K928" s="152" t="s">
        <v>320</v>
      </c>
      <c r="L928" s="22" t="s">
        <v>62</v>
      </c>
      <c r="M928" s="19">
        <v>1</v>
      </c>
      <c r="N928" s="19">
        <f>IFERROR(VLOOKUP(L928,Data!K:M,3,0),"0")</f>
        <v>500</v>
      </c>
      <c r="O928" s="19">
        <f t="shared" si="19"/>
        <v>500</v>
      </c>
      <c r="P928" s="132">
        <f>SUM(O928:O929)</f>
        <v>500</v>
      </c>
      <c r="Q928" s="140"/>
      <c r="R928" s="60" t="s">
        <v>2738</v>
      </c>
    </row>
    <row r="929" spans="1:18" x14ac:dyDescent="0.2">
      <c r="A929" s="133"/>
      <c r="B929" s="150"/>
      <c r="C929" s="151"/>
      <c r="D929" s="151"/>
      <c r="E929" s="133"/>
      <c r="F929" s="133"/>
      <c r="G929" s="153"/>
      <c r="H929" s="153"/>
      <c r="I929" s="153"/>
      <c r="J929" s="141"/>
      <c r="K929" s="153"/>
      <c r="L929" s="22"/>
      <c r="M929" s="19"/>
      <c r="N929" s="19" t="str">
        <f>IFERROR(VLOOKUP(L929,Data!K:M,3,0),"0")</f>
        <v>0</v>
      </c>
      <c r="O929" s="19">
        <f t="shared" si="19"/>
        <v>0</v>
      </c>
      <c r="P929" s="133"/>
      <c r="Q929" s="141"/>
      <c r="R929" s="61"/>
    </row>
    <row r="930" spans="1:18" x14ac:dyDescent="0.2">
      <c r="A930" s="132">
        <f>IF(G930="","",COUNTA($G$3:G931))</f>
        <v>288</v>
      </c>
      <c r="B930" s="164">
        <v>45048</v>
      </c>
      <c r="C930" s="149" t="s">
        <v>188</v>
      </c>
      <c r="D930" s="149" t="s">
        <v>163</v>
      </c>
      <c r="E930" s="132">
        <v>38415</v>
      </c>
      <c r="F930" s="132">
        <v>352545</v>
      </c>
      <c r="G930" s="152" t="s">
        <v>1034</v>
      </c>
      <c r="H930" s="152" t="s">
        <v>1034</v>
      </c>
      <c r="I930" s="152" t="s">
        <v>1035</v>
      </c>
      <c r="J930" s="140" t="s">
        <v>1036</v>
      </c>
      <c r="K930" s="152" t="s">
        <v>179</v>
      </c>
      <c r="L930" s="22" t="s">
        <v>132</v>
      </c>
      <c r="M930" s="19">
        <v>1</v>
      </c>
      <c r="N930" s="19">
        <f>IFERROR(VLOOKUP(L930,Data!K:M,3,0),"0")</f>
        <v>380</v>
      </c>
      <c r="O930" s="19">
        <f t="shared" si="19"/>
        <v>380</v>
      </c>
      <c r="P930" s="132">
        <f>SUM(O930:O931)</f>
        <v>880</v>
      </c>
      <c r="Q930" s="140"/>
      <c r="R930" s="60" t="s">
        <v>2712</v>
      </c>
    </row>
    <row r="931" spans="1:18" x14ac:dyDescent="0.2">
      <c r="A931" s="133"/>
      <c r="B931" s="150"/>
      <c r="C931" s="151"/>
      <c r="D931" s="151"/>
      <c r="E931" s="133"/>
      <c r="F931" s="133"/>
      <c r="G931" s="153"/>
      <c r="H931" s="153"/>
      <c r="I931" s="153"/>
      <c r="J931" s="141"/>
      <c r="K931" s="153"/>
      <c r="L931" s="22" t="s">
        <v>62</v>
      </c>
      <c r="M931" s="19">
        <v>1</v>
      </c>
      <c r="N931" s="19">
        <f>IFERROR(VLOOKUP(L931,Data!K:M,3,0),"0")</f>
        <v>500</v>
      </c>
      <c r="O931" s="19">
        <f t="shared" si="19"/>
        <v>500</v>
      </c>
      <c r="P931" s="133"/>
      <c r="Q931" s="141"/>
      <c r="R931" s="61"/>
    </row>
    <row r="932" spans="1:18" x14ac:dyDescent="0.2">
      <c r="A932" s="132">
        <f>IF(G932="","",COUNTA($G$3:G933))</f>
        <v>289</v>
      </c>
      <c r="B932" s="164">
        <v>45048</v>
      </c>
      <c r="C932" s="149"/>
      <c r="D932" s="149" t="s">
        <v>163</v>
      </c>
      <c r="E932" s="132">
        <v>35407</v>
      </c>
      <c r="F932" s="132">
        <v>596473</v>
      </c>
      <c r="G932" s="152" t="s">
        <v>1037</v>
      </c>
      <c r="H932" s="152" t="s">
        <v>1037</v>
      </c>
      <c r="I932" s="152" t="s">
        <v>1038</v>
      </c>
      <c r="J932" s="140" t="s">
        <v>1039</v>
      </c>
      <c r="K932" s="152" t="s">
        <v>394</v>
      </c>
      <c r="L932" s="22" t="s">
        <v>2915</v>
      </c>
      <c r="M932" s="19">
        <v>1</v>
      </c>
      <c r="N932" s="19">
        <f>IFERROR(VLOOKUP(L932,Data!K:M,3,0),"0")</f>
        <v>1000</v>
      </c>
      <c r="O932" s="19">
        <f t="shared" si="19"/>
        <v>1000</v>
      </c>
      <c r="P932" s="132">
        <f>SUM(O932:O938)</f>
        <v>3975</v>
      </c>
      <c r="Q932" s="140" t="s">
        <v>2718</v>
      </c>
      <c r="R932" s="60"/>
    </row>
    <row r="933" spans="1:18" x14ac:dyDescent="0.2">
      <c r="A933" s="133"/>
      <c r="B933" s="150"/>
      <c r="C933" s="151"/>
      <c r="D933" s="151"/>
      <c r="E933" s="133"/>
      <c r="F933" s="133"/>
      <c r="G933" s="153"/>
      <c r="H933" s="153"/>
      <c r="I933" s="153"/>
      <c r="J933" s="141"/>
      <c r="K933" s="153"/>
      <c r="L933" s="22" t="s">
        <v>138</v>
      </c>
      <c r="M933" s="19">
        <v>1</v>
      </c>
      <c r="N933" s="19">
        <f>IFERROR(VLOOKUP(L933,Data!K:M,3,0),"0")</f>
        <v>70</v>
      </c>
      <c r="O933" s="19">
        <f t="shared" si="19"/>
        <v>70</v>
      </c>
      <c r="P933" s="133"/>
      <c r="Q933" s="141"/>
      <c r="R933" s="61"/>
    </row>
    <row r="934" spans="1:18" x14ac:dyDescent="0.2">
      <c r="A934" s="133"/>
      <c r="B934" s="150"/>
      <c r="C934" s="151"/>
      <c r="D934" s="151"/>
      <c r="E934" s="133"/>
      <c r="F934" s="133"/>
      <c r="G934" s="153"/>
      <c r="H934" s="153"/>
      <c r="I934" s="153"/>
      <c r="J934" s="141"/>
      <c r="K934" s="153"/>
      <c r="L934" s="22" t="s">
        <v>113</v>
      </c>
      <c r="M934" s="19">
        <v>1</v>
      </c>
      <c r="N934" s="19">
        <f>IFERROR(VLOOKUP(L934,Data!K:M,3,0),"0")</f>
        <v>800</v>
      </c>
      <c r="O934" s="19">
        <f t="shared" si="19"/>
        <v>800</v>
      </c>
      <c r="P934" s="133"/>
      <c r="Q934" s="141"/>
      <c r="R934" s="61"/>
    </row>
    <row r="935" spans="1:18" x14ac:dyDescent="0.2">
      <c r="A935" s="133"/>
      <c r="B935" s="150"/>
      <c r="C935" s="151"/>
      <c r="D935" s="151"/>
      <c r="E935" s="133"/>
      <c r="F935" s="133"/>
      <c r="G935" s="153"/>
      <c r="H935" s="153"/>
      <c r="I935" s="153"/>
      <c r="J935" s="141"/>
      <c r="K935" s="153"/>
      <c r="L935" s="22" t="s">
        <v>1648</v>
      </c>
      <c r="M935" s="19">
        <v>1</v>
      </c>
      <c r="N935" s="19">
        <v>125</v>
      </c>
      <c r="O935" s="19">
        <f t="shared" si="19"/>
        <v>125</v>
      </c>
      <c r="P935" s="133"/>
      <c r="Q935" s="141"/>
      <c r="R935" s="61" t="s">
        <v>2720</v>
      </c>
    </row>
    <row r="936" spans="1:18" x14ac:dyDescent="0.2">
      <c r="A936" s="133"/>
      <c r="B936" s="150"/>
      <c r="C936" s="151"/>
      <c r="D936" s="151"/>
      <c r="E936" s="133"/>
      <c r="F936" s="133"/>
      <c r="G936" s="153"/>
      <c r="H936" s="153"/>
      <c r="I936" s="153"/>
      <c r="J936" s="141"/>
      <c r="K936" s="153"/>
      <c r="L936" s="22" t="s">
        <v>135</v>
      </c>
      <c r="M936" s="19">
        <v>4</v>
      </c>
      <c r="N936" s="19">
        <f>IFERROR(VLOOKUP(L936,Data!K:M,3,0),"0")</f>
        <v>140</v>
      </c>
      <c r="O936" s="19">
        <f t="shared" si="19"/>
        <v>560</v>
      </c>
      <c r="P936" s="133"/>
      <c r="Q936" s="141"/>
      <c r="R936" s="61" t="s">
        <v>2737</v>
      </c>
    </row>
    <row r="937" spans="1:18" x14ac:dyDescent="0.2">
      <c r="A937" s="133"/>
      <c r="B937" s="150"/>
      <c r="C937" s="151"/>
      <c r="D937" s="151"/>
      <c r="E937" s="133"/>
      <c r="F937" s="133"/>
      <c r="G937" s="153"/>
      <c r="H937" s="153"/>
      <c r="I937" s="153"/>
      <c r="J937" s="141"/>
      <c r="K937" s="153"/>
      <c r="L937" s="22" t="s">
        <v>145</v>
      </c>
      <c r="M937" s="19">
        <v>1</v>
      </c>
      <c r="N937" s="19">
        <v>920</v>
      </c>
      <c r="O937" s="19">
        <f t="shared" si="19"/>
        <v>920</v>
      </c>
      <c r="P937" s="133"/>
      <c r="Q937" s="141"/>
      <c r="R937" s="61"/>
    </row>
    <row r="938" spans="1:18" x14ac:dyDescent="0.2">
      <c r="A938" s="133"/>
      <c r="B938" s="150"/>
      <c r="C938" s="151"/>
      <c r="D938" s="151"/>
      <c r="E938" s="133"/>
      <c r="F938" s="133"/>
      <c r="G938" s="153"/>
      <c r="H938" s="153"/>
      <c r="I938" s="153"/>
      <c r="J938" s="141"/>
      <c r="K938" s="153"/>
      <c r="L938" s="22" t="s">
        <v>62</v>
      </c>
      <c r="M938" s="19">
        <v>1</v>
      </c>
      <c r="N938" s="19">
        <f>IFERROR(VLOOKUP(L938,Data!K:M,3,0),"0")</f>
        <v>500</v>
      </c>
      <c r="O938" s="19">
        <f t="shared" si="19"/>
        <v>500</v>
      </c>
      <c r="P938" s="133"/>
      <c r="Q938" s="141"/>
      <c r="R938" s="61"/>
    </row>
    <row r="939" spans="1:18" x14ac:dyDescent="0.2">
      <c r="A939" s="132">
        <f>IF(G939="","",COUNTA($G$3:G940))</f>
        <v>290</v>
      </c>
      <c r="B939" s="164">
        <v>45048</v>
      </c>
      <c r="C939" s="149"/>
      <c r="D939" s="149" t="s">
        <v>163</v>
      </c>
      <c r="E939" s="132">
        <v>35410</v>
      </c>
      <c r="F939" s="132">
        <v>596473</v>
      </c>
      <c r="G939" s="152" t="s">
        <v>1037</v>
      </c>
      <c r="H939" s="152" t="s">
        <v>1037</v>
      </c>
      <c r="I939" s="152" t="s">
        <v>1038</v>
      </c>
      <c r="J939" s="140" t="s">
        <v>1039</v>
      </c>
      <c r="K939" s="152" t="s">
        <v>394</v>
      </c>
      <c r="L939" s="22" t="s">
        <v>113</v>
      </c>
      <c r="M939" s="19">
        <v>1</v>
      </c>
      <c r="N939" s="19">
        <f>IFERROR(VLOOKUP(L939,Data!K:M,3,0),"0")</f>
        <v>800</v>
      </c>
      <c r="O939" s="19">
        <f t="shared" si="19"/>
        <v>800</v>
      </c>
      <c r="P939" s="132">
        <f>SUM(O939:O948)</f>
        <v>3785</v>
      </c>
      <c r="Q939" s="140" t="s">
        <v>2718</v>
      </c>
      <c r="R939" s="61" t="s">
        <v>2716</v>
      </c>
    </row>
    <row r="940" spans="1:18" x14ac:dyDescent="0.2">
      <c r="A940" s="133"/>
      <c r="B940" s="150"/>
      <c r="C940" s="151"/>
      <c r="D940" s="151"/>
      <c r="E940" s="133"/>
      <c r="F940" s="133"/>
      <c r="G940" s="153"/>
      <c r="H940" s="153"/>
      <c r="I940" s="153"/>
      <c r="J940" s="141"/>
      <c r="K940" s="153"/>
      <c r="L940" s="22" t="s">
        <v>126</v>
      </c>
      <c r="M940" s="19">
        <v>1</v>
      </c>
      <c r="N940" s="19">
        <f>IFERROR(VLOOKUP(L940,Data!K:M,3,0),"0")</f>
        <v>450</v>
      </c>
      <c r="O940" s="19">
        <f t="shared" si="19"/>
        <v>450</v>
      </c>
      <c r="P940" s="133"/>
      <c r="Q940" s="141"/>
      <c r="R940" s="61"/>
    </row>
    <row r="941" spans="1:18" x14ac:dyDescent="0.2">
      <c r="A941" s="133"/>
      <c r="B941" s="150"/>
      <c r="C941" s="151"/>
      <c r="D941" s="151"/>
      <c r="E941" s="133"/>
      <c r="F941" s="133"/>
      <c r="G941" s="153"/>
      <c r="H941" s="153"/>
      <c r="I941" s="153"/>
      <c r="J941" s="141"/>
      <c r="K941" s="153"/>
      <c r="L941" s="22" t="s">
        <v>1648</v>
      </c>
      <c r="M941" s="19">
        <v>1</v>
      </c>
      <c r="N941" s="19">
        <v>125</v>
      </c>
      <c r="O941" s="19">
        <f t="shared" si="19"/>
        <v>125</v>
      </c>
      <c r="P941" s="133"/>
      <c r="Q941" s="141"/>
      <c r="R941" s="61" t="s">
        <v>2720</v>
      </c>
    </row>
    <row r="942" spans="1:18" x14ac:dyDescent="0.2">
      <c r="A942" s="133"/>
      <c r="B942" s="150"/>
      <c r="C942" s="151"/>
      <c r="D942" s="151"/>
      <c r="E942" s="133"/>
      <c r="F942" s="133"/>
      <c r="G942" s="153"/>
      <c r="H942" s="153"/>
      <c r="I942" s="153"/>
      <c r="J942" s="141"/>
      <c r="K942" s="153"/>
      <c r="L942" s="22" t="s">
        <v>2699</v>
      </c>
      <c r="M942" s="19">
        <v>3</v>
      </c>
      <c r="N942" s="19">
        <f>IFERROR(VLOOKUP(L942,Data!K:M,3,0),"0")</f>
        <v>10</v>
      </c>
      <c r="O942" s="19">
        <f t="shared" si="19"/>
        <v>30</v>
      </c>
      <c r="P942" s="133"/>
      <c r="Q942" s="141"/>
      <c r="R942" s="61"/>
    </row>
    <row r="943" spans="1:18" x14ac:dyDescent="0.2">
      <c r="A943" s="133"/>
      <c r="B943" s="150"/>
      <c r="C943" s="151"/>
      <c r="D943" s="151"/>
      <c r="E943" s="133"/>
      <c r="F943" s="133"/>
      <c r="G943" s="153"/>
      <c r="H943" s="153"/>
      <c r="I943" s="153"/>
      <c r="J943" s="141"/>
      <c r="K943" s="153"/>
      <c r="L943" s="22" t="s">
        <v>120</v>
      </c>
      <c r="M943" s="19">
        <v>3</v>
      </c>
      <c r="N943" s="19">
        <f>IFERROR(VLOOKUP(L943,Data!K:M,3,0),"0")</f>
        <v>85</v>
      </c>
      <c r="O943" s="19">
        <f t="shared" si="19"/>
        <v>255</v>
      </c>
      <c r="P943" s="133"/>
      <c r="Q943" s="141"/>
      <c r="R943" s="61"/>
    </row>
    <row r="944" spans="1:18" x14ac:dyDescent="0.2">
      <c r="A944" s="133"/>
      <c r="B944" s="150"/>
      <c r="C944" s="151"/>
      <c r="D944" s="151"/>
      <c r="E944" s="133"/>
      <c r="F944" s="133"/>
      <c r="G944" s="153"/>
      <c r="H944" s="153"/>
      <c r="I944" s="153"/>
      <c r="J944" s="141"/>
      <c r="K944" s="153"/>
      <c r="L944" s="22" t="s">
        <v>122</v>
      </c>
      <c r="M944" s="19">
        <v>3</v>
      </c>
      <c r="N944" s="19">
        <f>IFERROR(VLOOKUP(L944,Data!K:M,3,0),"0")</f>
        <v>25</v>
      </c>
      <c r="O944" s="19">
        <f t="shared" si="19"/>
        <v>75</v>
      </c>
      <c r="P944" s="133"/>
      <c r="Q944" s="141"/>
      <c r="R944" s="61"/>
    </row>
    <row r="945" spans="1:18" x14ac:dyDescent="0.2">
      <c r="A945" s="133"/>
      <c r="B945" s="150"/>
      <c r="C945" s="151"/>
      <c r="D945" s="151"/>
      <c r="E945" s="133"/>
      <c r="F945" s="133"/>
      <c r="G945" s="153"/>
      <c r="H945" s="153"/>
      <c r="I945" s="153"/>
      <c r="J945" s="141"/>
      <c r="K945" s="153"/>
      <c r="L945" s="22" t="s">
        <v>149</v>
      </c>
      <c r="M945" s="19">
        <v>1</v>
      </c>
      <c r="N945" s="19">
        <f>IFERROR(VLOOKUP(L945,Data!K:M,3,0),"0")</f>
        <v>350</v>
      </c>
      <c r="O945" s="19">
        <f t="shared" si="19"/>
        <v>350</v>
      </c>
      <c r="P945" s="133"/>
      <c r="Q945" s="141"/>
      <c r="R945" s="61"/>
    </row>
    <row r="946" spans="1:18" x14ac:dyDescent="0.2">
      <c r="A946" s="133"/>
      <c r="B946" s="150"/>
      <c r="C946" s="151"/>
      <c r="D946" s="151"/>
      <c r="E946" s="133"/>
      <c r="F946" s="133"/>
      <c r="G946" s="153"/>
      <c r="H946" s="153"/>
      <c r="I946" s="153"/>
      <c r="J946" s="141"/>
      <c r="K946" s="153"/>
      <c r="L946" s="22" t="s">
        <v>135</v>
      </c>
      <c r="M946" s="19">
        <v>2</v>
      </c>
      <c r="N946" s="19">
        <f>IFERROR(VLOOKUP(L946,Data!K:M,3,0),"0")</f>
        <v>140</v>
      </c>
      <c r="O946" s="19">
        <f t="shared" si="19"/>
        <v>280</v>
      </c>
      <c r="P946" s="133"/>
      <c r="Q946" s="141"/>
      <c r="R946" s="61" t="s">
        <v>2745</v>
      </c>
    </row>
    <row r="947" spans="1:18" x14ac:dyDescent="0.2">
      <c r="A947" s="133"/>
      <c r="B947" s="150"/>
      <c r="C947" s="151"/>
      <c r="D947" s="151"/>
      <c r="E947" s="133"/>
      <c r="F947" s="133"/>
      <c r="G947" s="153"/>
      <c r="H947" s="153"/>
      <c r="I947" s="153"/>
      <c r="J947" s="141"/>
      <c r="K947" s="153"/>
      <c r="L947" s="22" t="s">
        <v>145</v>
      </c>
      <c r="M947" s="19">
        <v>1</v>
      </c>
      <c r="N947" s="19">
        <v>920</v>
      </c>
      <c r="O947" s="19">
        <f t="shared" si="19"/>
        <v>920</v>
      </c>
      <c r="P947" s="133"/>
      <c r="Q947" s="141"/>
      <c r="R947" s="61"/>
    </row>
    <row r="948" spans="1:18" x14ac:dyDescent="0.2">
      <c r="A948" s="133"/>
      <c r="B948" s="150"/>
      <c r="C948" s="151"/>
      <c r="D948" s="151"/>
      <c r="E948" s="133"/>
      <c r="F948" s="133"/>
      <c r="G948" s="153"/>
      <c r="H948" s="153"/>
      <c r="I948" s="153"/>
      <c r="J948" s="141"/>
      <c r="K948" s="153"/>
      <c r="L948" s="22" t="s">
        <v>62</v>
      </c>
      <c r="M948" s="19">
        <v>1</v>
      </c>
      <c r="N948" s="19">
        <f>IFERROR(VLOOKUP(L948,Data!K:M,3,0),"0")</f>
        <v>500</v>
      </c>
      <c r="O948" s="19">
        <f t="shared" si="19"/>
        <v>500</v>
      </c>
      <c r="P948" s="133"/>
      <c r="Q948" s="141"/>
      <c r="R948" s="61"/>
    </row>
    <row r="949" spans="1:18" x14ac:dyDescent="0.2">
      <c r="A949" s="132">
        <f>IF(G949="","",COUNTA($G$3:G950))</f>
        <v>291</v>
      </c>
      <c r="B949" s="164">
        <v>45048</v>
      </c>
      <c r="C949" s="149" t="s">
        <v>160</v>
      </c>
      <c r="D949" s="149" t="s">
        <v>163</v>
      </c>
      <c r="E949" s="132">
        <v>35421</v>
      </c>
      <c r="F949" s="132">
        <v>596473</v>
      </c>
      <c r="G949" s="152" t="s">
        <v>1037</v>
      </c>
      <c r="H949" s="152" t="s">
        <v>1037</v>
      </c>
      <c r="I949" s="152" t="s">
        <v>1038</v>
      </c>
      <c r="J949" s="140" t="s">
        <v>1039</v>
      </c>
      <c r="K949" s="152" t="s">
        <v>394</v>
      </c>
      <c r="L949" s="22" t="s">
        <v>2915</v>
      </c>
      <c r="M949" s="19">
        <v>1</v>
      </c>
      <c r="N949" s="19">
        <f>IFERROR(VLOOKUP(L949,Data!K:M,3,0),"0")</f>
        <v>1000</v>
      </c>
      <c r="O949" s="19">
        <f t="shared" si="19"/>
        <v>1000</v>
      </c>
      <c r="P949" s="132">
        <f>SUM(O949:O962)</f>
        <v>6420</v>
      </c>
      <c r="Q949" s="140" t="s">
        <v>2718</v>
      </c>
      <c r="R949" s="60" t="s">
        <v>2767</v>
      </c>
    </row>
    <row r="950" spans="1:18" x14ac:dyDescent="0.2">
      <c r="A950" s="133"/>
      <c r="B950" s="150"/>
      <c r="C950" s="151"/>
      <c r="D950" s="151"/>
      <c r="E950" s="133"/>
      <c r="F950" s="133"/>
      <c r="G950" s="153"/>
      <c r="H950" s="153"/>
      <c r="I950" s="153"/>
      <c r="J950" s="141"/>
      <c r="K950" s="153"/>
      <c r="L950" s="22" t="s">
        <v>138</v>
      </c>
      <c r="M950" s="19">
        <v>1</v>
      </c>
      <c r="N950" s="19">
        <f>IFERROR(VLOOKUP(L950,Data!K:M,3,0),"0")</f>
        <v>70</v>
      </c>
      <c r="O950" s="19">
        <f t="shared" si="19"/>
        <v>70</v>
      </c>
      <c r="P950" s="133"/>
      <c r="Q950" s="141"/>
      <c r="R950" s="61"/>
    </row>
    <row r="951" spans="1:18" x14ac:dyDescent="0.2">
      <c r="A951" s="133"/>
      <c r="B951" s="150"/>
      <c r="C951" s="151"/>
      <c r="D951" s="151"/>
      <c r="E951" s="133"/>
      <c r="F951" s="133"/>
      <c r="G951" s="153"/>
      <c r="H951" s="153"/>
      <c r="I951" s="153"/>
      <c r="J951" s="141"/>
      <c r="K951" s="153"/>
      <c r="L951" s="22" t="s">
        <v>2702</v>
      </c>
      <c r="M951" s="19">
        <v>1</v>
      </c>
      <c r="N951" s="19">
        <f>IFERROR(VLOOKUP(L951,Data!K:M,3,0),"0")</f>
        <v>200</v>
      </c>
      <c r="O951" s="19">
        <f t="shared" si="19"/>
        <v>200</v>
      </c>
      <c r="P951" s="133"/>
      <c r="Q951" s="141"/>
      <c r="R951" s="61"/>
    </row>
    <row r="952" spans="1:18" x14ac:dyDescent="0.2">
      <c r="A952" s="133"/>
      <c r="B952" s="150"/>
      <c r="C952" s="151"/>
      <c r="D952" s="151"/>
      <c r="E952" s="133"/>
      <c r="F952" s="133"/>
      <c r="G952" s="153"/>
      <c r="H952" s="153"/>
      <c r="I952" s="153"/>
      <c r="J952" s="141"/>
      <c r="K952" s="153"/>
      <c r="L952" s="22" t="s">
        <v>113</v>
      </c>
      <c r="M952" s="19">
        <v>1</v>
      </c>
      <c r="N952" s="19">
        <f>IFERROR(VLOOKUP(L952,Data!K:M,3,0),"0")</f>
        <v>800</v>
      </c>
      <c r="O952" s="19">
        <f t="shared" si="19"/>
        <v>800</v>
      </c>
      <c r="P952" s="133"/>
      <c r="Q952" s="141"/>
      <c r="R952" s="61"/>
    </row>
    <row r="953" spans="1:18" x14ac:dyDescent="0.2">
      <c r="A953" s="133"/>
      <c r="B953" s="150"/>
      <c r="C953" s="151"/>
      <c r="D953" s="151"/>
      <c r="E953" s="133"/>
      <c r="F953" s="133"/>
      <c r="G953" s="153"/>
      <c r="H953" s="153"/>
      <c r="I953" s="153"/>
      <c r="J953" s="141"/>
      <c r="K953" s="153"/>
      <c r="L953" s="22" t="s">
        <v>2704</v>
      </c>
      <c r="M953" s="19">
        <v>1</v>
      </c>
      <c r="N953" s="19">
        <f>IFERROR(VLOOKUP(L953,Data!K:M,3,0),"0")</f>
        <v>800</v>
      </c>
      <c r="O953" s="19">
        <f t="shared" si="19"/>
        <v>800</v>
      </c>
      <c r="P953" s="133"/>
      <c r="Q953" s="141"/>
      <c r="R953" s="61"/>
    </row>
    <row r="954" spans="1:18" x14ac:dyDescent="0.2">
      <c r="A954" s="133"/>
      <c r="B954" s="150"/>
      <c r="C954" s="151"/>
      <c r="D954" s="151"/>
      <c r="E954" s="133"/>
      <c r="F954" s="133"/>
      <c r="G954" s="153"/>
      <c r="H954" s="153"/>
      <c r="I954" s="153"/>
      <c r="J954" s="141"/>
      <c r="K954" s="153"/>
      <c r="L954" s="22" t="s">
        <v>1648</v>
      </c>
      <c r="M954" s="19">
        <v>1</v>
      </c>
      <c r="N954" s="19">
        <v>125</v>
      </c>
      <c r="O954" s="19">
        <f t="shared" si="19"/>
        <v>125</v>
      </c>
      <c r="P954" s="133"/>
      <c r="Q954" s="141"/>
      <c r="R954" s="61" t="s">
        <v>2720</v>
      </c>
    </row>
    <row r="955" spans="1:18" x14ac:dyDescent="0.2">
      <c r="A955" s="133"/>
      <c r="B955" s="150"/>
      <c r="C955" s="151"/>
      <c r="D955" s="151"/>
      <c r="E955" s="133"/>
      <c r="F955" s="133"/>
      <c r="G955" s="153"/>
      <c r="H955" s="153"/>
      <c r="I955" s="153"/>
      <c r="J955" s="141"/>
      <c r="K955" s="153"/>
      <c r="L955" s="22" t="s">
        <v>1648</v>
      </c>
      <c r="M955" s="19">
        <v>1</v>
      </c>
      <c r="N955" s="19">
        <v>20</v>
      </c>
      <c r="O955" s="19">
        <f t="shared" si="19"/>
        <v>20</v>
      </c>
      <c r="P955" s="133"/>
      <c r="Q955" s="141"/>
      <c r="R955" s="61" t="s">
        <v>2746</v>
      </c>
    </row>
    <row r="956" spans="1:18" x14ac:dyDescent="0.2">
      <c r="A956" s="133"/>
      <c r="B956" s="150"/>
      <c r="C956" s="151"/>
      <c r="D956" s="151"/>
      <c r="E956" s="133"/>
      <c r="F956" s="133"/>
      <c r="G956" s="153"/>
      <c r="H956" s="153"/>
      <c r="I956" s="153"/>
      <c r="J956" s="141"/>
      <c r="K956" s="153"/>
      <c r="L956" s="22" t="s">
        <v>2698</v>
      </c>
      <c r="M956" s="19">
        <v>1</v>
      </c>
      <c r="N956" s="19">
        <f>IFERROR(VLOOKUP(L956,Data!K:M,3,0),"0")</f>
        <v>400</v>
      </c>
      <c r="O956" s="19">
        <f t="shared" si="19"/>
        <v>400</v>
      </c>
      <c r="P956" s="133"/>
      <c r="Q956" s="141"/>
      <c r="R956" s="61"/>
    </row>
    <row r="957" spans="1:18" x14ac:dyDescent="0.2">
      <c r="A957" s="133"/>
      <c r="B957" s="150"/>
      <c r="C957" s="151"/>
      <c r="D957" s="151"/>
      <c r="E957" s="133"/>
      <c r="F957" s="133"/>
      <c r="G957" s="153"/>
      <c r="H957" s="153"/>
      <c r="I957" s="153"/>
      <c r="J957" s="141"/>
      <c r="K957" s="153"/>
      <c r="L957" s="22" t="s">
        <v>120</v>
      </c>
      <c r="M957" s="19">
        <v>3</v>
      </c>
      <c r="N957" s="19">
        <f>IFERROR(VLOOKUP(L957,Data!K:M,3,0),"0")</f>
        <v>85</v>
      </c>
      <c r="O957" s="19">
        <f t="shared" si="19"/>
        <v>255</v>
      </c>
      <c r="P957" s="133"/>
      <c r="Q957" s="141"/>
      <c r="R957" s="61"/>
    </row>
    <row r="958" spans="1:18" x14ac:dyDescent="0.2">
      <c r="A958" s="133"/>
      <c r="B958" s="150"/>
      <c r="C958" s="151"/>
      <c r="D958" s="151"/>
      <c r="E958" s="133"/>
      <c r="F958" s="133"/>
      <c r="G958" s="153"/>
      <c r="H958" s="153"/>
      <c r="I958" s="153"/>
      <c r="J958" s="141"/>
      <c r="K958" s="153"/>
      <c r="L958" s="22" t="s">
        <v>94</v>
      </c>
      <c r="M958" s="19">
        <v>1</v>
      </c>
      <c r="N958" s="19">
        <f>IFERROR(VLOOKUP(L958,Data!K:M,3,0),"0")</f>
        <v>70</v>
      </c>
      <c r="O958" s="19">
        <f t="shared" si="19"/>
        <v>70</v>
      </c>
      <c r="P958" s="133"/>
      <c r="Q958" s="141"/>
      <c r="R958" s="61"/>
    </row>
    <row r="959" spans="1:18" x14ac:dyDescent="0.2">
      <c r="A959" s="133"/>
      <c r="B959" s="150"/>
      <c r="C959" s="151"/>
      <c r="D959" s="151"/>
      <c r="E959" s="133"/>
      <c r="F959" s="133"/>
      <c r="G959" s="153"/>
      <c r="H959" s="153"/>
      <c r="I959" s="153"/>
      <c r="J959" s="141"/>
      <c r="K959" s="153"/>
      <c r="L959" s="22" t="s">
        <v>1648</v>
      </c>
      <c r="M959" s="19">
        <v>1</v>
      </c>
      <c r="N959" s="19">
        <v>700</v>
      </c>
      <c r="O959" s="19">
        <f t="shared" si="19"/>
        <v>700</v>
      </c>
      <c r="P959" s="133"/>
      <c r="Q959" s="141"/>
      <c r="R959" s="61" t="s">
        <v>2813</v>
      </c>
    </row>
    <row r="960" spans="1:18" x14ac:dyDescent="0.2">
      <c r="A960" s="133"/>
      <c r="B960" s="150"/>
      <c r="C960" s="151"/>
      <c r="D960" s="151"/>
      <c r="E960" s="133"/>
      <c r="F960" s="133"/>
      <c r="G960" s="153"/>
      <c r="H960" s="153"/>
      <c r="I960" s="153"/>
      <c r="J960" s="141"/>
      <c r="K960" s="153"/>
      <c r="L960" s="22" t="s">
        <v>135</v>
      </c>
      <c r="M960" s="19">
        <v>4</v>
      </c>
      <c r="N960" s="19">
        <f>IFERROR(VLOOKUP(L960,Data!K:M,3,0),"0")</f>
        <v>140</v>
      </c>
      <c r="O960" s="19">
        <f t="shared" si="19"/>
        <v>560</v>
      </c>
      <c r="P960" s="133"/>
      <c r="Q960" s="141"/>
      <c r="R960" s="61" t="s">
        <v>2737</v>
      </c>
    </row>
    <row r="961" spans="1:18" x14ac:dyDescent="0.2">
      <c r="A961" s="133"/>
      <c r="B961" s="150"/>
      <c r="C961" s="151"/>
      <c r="D961" s="151"/>
      <c r="E961" s="133"/>
      <c r="F961" s="133"/>
      <c r="G961" s="153"/>
      <c r="H961" s="153"/>
      <c r="I961" s="153"/>
      <c r="J961" s="141"/>
      <c r="K961" s="153"/>
      <c r="L961" s="22" t="s">
        <v>145</v>
      </c>
      <c r="M961" s="19">
        <v>1</v>
      </c>
      <c r="N961" s="19">
        <v>920</v>
      </c>
      <c r="O961" s="19">
        <f t="shared" ref="O961:O1033" si="20">PRODUCT(M961:N961)</f>
        <v>920</v>
      </c>
      <c r="P961" s="133"/>
      <c r="Q961" s="141"/>
      <c r="R961" s="61"/>
    </row>
    <row r="962" spans="1:18" x14ac:dyDescent="0.2">
      <c r="A962" s="133"/>
      <c r="B962" s="150"/>
      <c r="C962" s="151"/>
      <c r="D962" s="151"/>
      <c r="E962" s="133"/>
      <c r="F962" s="133"/>
      <c r="G962" s="153"/>
      <c r="H962" s="153"/>
      <c r="I962" s="153"/>
      <c r="J962" s="141"/>
      <c r="K962" s="153"/>
      <c r="L962" s="22" t="s">
        <v>62</v>
      </c>
      <c r="M962" s="19">
        <v>1</v>
      </c>
      <c r="N962" s="19">
        <f>IFERROR(VLOOKUP(L962,Data!K:M,3,0),"0")</f>
        <v>500</v>
      </c>
      <c r="O962" s="19">
        <f t="shared" si="20"/>
        <v>500</v>
      </c>
      <c r="P962" s="133"/>
      <c r="Q962" s="141"/>
      <c r="R962" s="61"/>
    </row>
    <row r="963" spans="1:18" s="43" customFormat="1" ht="18" customHeight="1" x14ac:dyDescent="0.25">
      <c r="A963" s="116" t="s">
        <v>3193</v>
      </c>
      <c r="B963" s="117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8"/>
      <c r="P963" s="119">
        <f>SUM(P883:P962)</f>
        <v>35090</v>
      </c>
      <c r="Q963" s="120"/>
      <c r="R963" s="121"/>
    </row>
    <row r="964" spans="1:18" s="47" customFormat="1" ht="18" customHeight="1" x14ac:dyDescent="0.25">
      <c r="A964" s="122" t="s">
        <v>3194</v>
      </c>
      <c r="B964" s="122"/>
      <c r="C964" s="44" t="e">
        <f ca="1">[3]!NumberToWordEN(P963)</f>
        <v>#NAME?</v>
      </c>
      <c r="D964" s="44"/>
      <c r="E964" s="45"/>
      <c r="F964" s="45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6"/>
      <c r="R964" s="62"/>
    </row>
    <row r="965" spans="1:18" s="47" customFormat="1" ht="18" customHeight="1" x14ac:dyDescent="0.25">
      <c r="A965" s="48"/>
      <c r="B965" s="49"/>
      <c r="C965" s="50"/>
      <c r="D965" s="48"/>
      <c r="E965" s="48"/>
      <c r="F965" s="48"/>
      <c r="G965" s="48"/>
      <c r="H965" s="48"/>
      <c r="I965" s="48"/>
      <c r="J965" s="50"/>
      <c r="K965" s="48"/>
      <c r="M965" s="51"/>
      <c r="P965" s="48"/>
      <c r="Q965" s="52"/>
      <c r="R965" s="62"/>
    </row>
    <row r="966" spans="1:18" s="47" customFormat="1" ht="18" customHeight="1" x14ac:dyDescent="0.25">
      <c r="A966" s="48"/>
      <c r="B966" s="49"/>
      <c r="C966" s="50"/>
      <c r="D966" s="48"/>
      <c r="E966" s="48"/>
      <c r="F966" s="48"/>
      <c r="G966" s="48"/>
      <c r="H966" s="48"/>
      <c r="I966" s="48"/>
      <c r="J966" s="50"/>
      <c r="K966" s="48"/>
      <c r="M966" s="51"/>
      <c r="P966" s="48"/>
      <c r="Q966" s="52"/>
      <c r="R966" s="62"/>
    </row>
    <row r="967" spans="1:18" s="57" customFormat="1" ht="18" customHeight="1" x14ac:dyDescent="0.25">
      <c r="A967" s="53"/>
      <c r="B967" s="53"/>
      <c r="C967" s="54"/>
      <c r="D967" s="54"/>
      <c r="E967" s="53"/>
      <c r="F967" s="53"/>
      <c r="G967" s="53"/>
      <c r="H967" s="53"/>
      <c r="I967" s="53"/>
      <c r="J967" s="54"/>
      <c r="K967" s="54"/>
      <c r="L967" s="54"/>
      <c r="M967" s="55"/>
      <c r="N967" s="55"/>
      <c r="O967" s="55"/>
      <c r="P967" s="55"/>
      <c r="Q967" s="56"/>
      <c r="R967" s="63"/>
    </row>
    <row r="968" spans="1:18" s="57" customFormat="1" ht="18" customHeight="1" x14ac:dyDescent="0.25">
      <c r="A968" s="53"/>
      <c r="B968" s="53"/>
      <c r="C968" s="54"/>
      <c r="D968" s="54"/>
      <c r="E968" s="53"/>
      <c r="F968" s="53"/>
      <c r="G968" s="53"/>
      <c r="H968" s="53"/>
      <c r="I968" s="53"/>
      <c r="J968" s="54"/>
      <c r="K968" s="54"/>
      <c r="L968" s="54"/>
      <c r="M968" s="55"/>
      <c r="N968" s="55"/>
      <c r="O968" s="55"/>
      <c r="P968" s="123" t="s">
        <v>3195</v>
      </c>
      <c r="Q968" s="123"/>
      <c r="R968" s="63"/>
    </row>
    <row r="969" spans="1:18" s="41" customFormat="1" ht="24" customHeight="1" x14ac:dyDescent="0.25">
      <c r="A969" s="124" t="s">
        <v>3209</v>
      </c>
      <c r="B969" s="125"/>
      <c r="C969" s="124" t="s">
        <v>21</v>
      </c>
      <c r="D969" s="126"/>
      <c r="E969" s="125"/>
      <c r="F969" s="124" t="s">
        <v>3192</v>
      </c>
      <c r="G969" s="126"/>
      <c r="H969" s="126"/>
      <c r="I969" s="126"/>
      <c r="J969" s="126"/>
      <c r="K969" s="126"/>
      <c r="L969" s="126"/>
      <c r="M969" s="126"/>
      <c r="N969" s="126"/>
      <c r="O969" s="126"/>
      <c r="P969" s="126"/>
      <c r="Q969" s="126"/>
      <c r="R969" s="125"/>
    </row>
    <row r="970" spans="1:18" s="40" customFormat="1" ht="41.25" customHeight="1" x14ac:dyDescent="0.3">
      <c r="A970" s="34" t="s">
        <v>3197</v>
      </c>
      <c r="B970" s="35" t="s">
        <v>81</v>
      </c>
      <c r="C970" s="35" t="s">
        <v>10</v>
      </c>
      <c r="D970" s="36" t="s">
        <v>11</v>
      </c>
      <c r="E970" s="34" t="s">
        <v>12</v>
      </c>
      <c r="F970" s="34" t="s">
        <v>0</v>
      </c>
      <c r="G970" s="34"/>
      <c r="H970" s="34" t="s">
        <v>1</v>
      </c>
      <c r="I970" s="37"/>
      <c r="J970" s="35" t="s">
        <v>13</v>
      </c>
      <c r="K970" s="38" t="s">
        <v>148</v>
      </c>
      <c r="L970" s="37" t="s">
        <v>82</v>
      </c>
      <c r="M970" s="34" t="s">
        <v>14</v>
      </c>
      <c r="N970" s="34" t="s">
        <v>2</v>
      </c>
      <c r="O970" s="34" t="s">
        <v>83</v>
      </c>
      <c r="P970" s="34" t="s">
        <v>3198</v>
      </c>
      <c r="Q970" s="39" t="s">
        <v>84</v>
      </c>
      <c r="R970" s="59" t="s">
        <v>5</v>
      </c>
    </row>
    <row r="971" spans="1:18" x14ac:dyDescent="0.2">
      <c r="A971" s="132">
        <f>IF(G971="","",COUNTA($G$3:G972))</f>
        <v>292</v>
      </c>
      <c r="B971" s="164">
        <v>45048</v>
      </c>
      <c r="C971" s="149" t="s">
        <v>54</v>
      </c>
      <c r="D971" s="149" t="s">
        <v>163</v>
      </c>
      <c r="E971" s="132">
        <v>1198</v>
      </c>
      <c r="F971" s="132">
        <v>596473</v>
      </c>
      <c r="G971" s="152" t="s">
        <v>1037</v>
      </c>
      <c r="H971" s="152" t="s">
        <v>1037</v>
      </c>
      <c r="I971" s="152" t="s">
        <v>1038</v>
      </c>
      <c r="J971" s="140" t="s">
        <v>1039</v>
      </c>
      <c r="K971" s="152" t="s">
        <v>394</v>
      </c>
      <c r="L971" s="22" t="s">
        <v>2915</v>
      </c>
      <c r="M971" s="19">
        <v>1</v>
      </c>
      <c r="N971" s="19">
        <f>IFERROR(VLOOKUP(L971,Data!K:M,3,0),"0")</f>
        <v>1000</v>
      </c>
      <c r="O971" s="19">
        <f t="shared" si="20"/>
        <v>1000</v>
      </c>
      <c r="P971" s="132">
        <f>SUM(O971:O986)</f>
        <v>7100</v>
      </c>
      <c r="Q971" s="140" t="s">
        <v>2718</v>
      </c>
      <c r="R971" s="60"/>
    </row>
    <row r="972" spans="1:18" x14ac:dyDescent="0.2">
      <c r="A972" s="133"/>
      <c r="B972" s="150"/>
      <c r="C972" s="151"/>
      <c r="D972" s="151"/>
      <c r="E972" s="133"/>
      <c r="F972" s="133"/>
      <c r="G972" s="153"/>
      <c r="H972" s="153"/>
      <c r="I972" s="153"/>
      <c r="J972" s="141"/>
      <c r="K972" s="153"/>
      <c r="L972" s="22" t="s">
        <v>138</v>
      </c>
      <c r="M972" s="19">
        <v>1</v>
      </c>
      <c r="N972" s="19">
        <f>IFERROR(VLOOKUP(L972,Data!K:M,3,0),"0")</f>
        <v>70</v>
      </c>
      <c r="O972" s="19">
        <f t="shared" si="20"/>
        <v>70</v>
      </c>
      <c r="P972" s="133"/>
      <c r="Q972" s="141"/>
      <c r="R972" s="61"/>
    </row>
    <row r="973" spans="1:18" x14ac:dyDescent="0.2">
      <c r="A973" s="133"/>
      <c r="B973" s="150"/>
      <c r="C973" s="151"/>
      <c r="D973" s="151"/>
      <c r="E973" s="133"/>
      <c r="F973" s="133"/>
      <c r="G973" s="153"/>
      <c r="H973" s="153"/>
      <c r="I973" s="153"/>
      <c r="J973" s="141"/>
      <c r="K973" s="153"/>
      <c r="L973" s="22" t="s">
        <v>89</v>
      </c>
      <c r="M973" s="19">
        <v>8</v>
      </c>
      <c r="N973" s="19">
        <f>IFERROR(VLOOKUP(L973,Data!K:M,3,0),"0")</f>
        <v>35</v>
      </c>
      <c r="O973" s="19">
        <f t="shared" si="20"/>
        <v>280</v>
      </c>
      <c r="P973" s="133"/>
      <c r="Q973" s="141"/>
      <c r="R973" s="61"/>
    </row>
    <row r="974" spans="1:18" x14ac:dyDescent="0.2">
      <c r="A974" s="133"/>
      <c r="B974" s="150"/>
      <c r="C974" s="151"/>
      <c r="D974" s="151"/>
      <c r="E974" s="133"/>
      <c r="F974" s="133"/>
      <c r="G974" s="153"/>
      <c r="H974" s="153"/>
      <c r="I974" s="153"/>
      <c r="J974" s="141"/>
      <c r="K974" s="153"/>
      <c r="L974" s="22" t="s">
        <v>113</v>
      </c>
      <c r="M974" s="19">
        <v>1</v>
      </c>
      <c r="N974" s="19">
        <f>IFERROR(VLOOKUP(L974,Data!K:M,3,0),"0")</f>
        <v>800</v>
      </c>
      <c r="O974" s="19">
        <f t="shared" si="20"/>
        <v>800</v>
      </c>
      <c r="P974" s="133"/>
      <c r="Q974" s="141"/>
      <c r="R974" s="61" t="s">
        <v>2765</v>
      </c>
    </row>
    <row r="975" spans="1:18" x14ac:dyDescent="0.2">
      <c r="A975" s="133"/>
      <c r="B975" s="150"/>
      <c r="C975" s="151"/>
      <c r="D975" s="151"/>
      <c r="E975" s="133"/>
      <c r="F975" s="133"/>
      <c r="G975" s="153"/>
      <c r="H975" s="153"/>
      <c r="I975" s="153"/>
      <c r="J975" s="141"/>
      <c r="K975" s="153"/>
      <c r="L975" s="22" t="s">
        <v>2699</v>
      </c>
      <c r="M975" s="19">
        <v>2</v>
      </c>
      <c r="N975" s="19">
        <f>IFERROR(VLOOKUP(L975,Data!K:M,3,0),"0")</f>
        <v>10</v>
      </c>
      <c r="O975" s="19">
        <f t="shared" si="20"/>
        <v>20</v>
      </c>
      <c r="P975" s="133"/>
      <c r="Q975" s="141"/>
      <c r="R975" s="61"/>
    </row>
    <row r="976" spans="1:18" x14ac:dyDescent="0.2">
      <c r="A976" s="133"/>
      <c r="B976" s="150"/>
      <c r="C976" s="151"/>
      <c r="D976" s="151"/>
      <c r="E976" s="133"/>
      <c r="F976" s="133"/>
      <c r="G976" s="153"/>
      <c r="H976" s="153"/>
      <c r="I976" s="153"/>
      <c r="J976" s="141"/>
      <c r="K976" s="153"/>
      <c r="L976" s="22" t="s">
        <v>2704</v>
      </c>
      <c r="M976" s="19">
        <v>1</v>
      </c>
      <c r="N976" s="19">
        <f>IFERROR(VLOOKUP(L976,Data!K:M,3,0),"0")</f>
        <v>800</v>
      </c>
      <c r="O976" s="19">
        <f t="shared" si="20"/>
        <v>800</v>
      </c>
      <c r="P976" s="133"/>
      <c r="Q976" s="141"/>
      <c r="R976" s="61"/>
    </row>
    <row r="977" spans="1:18" x14ac:dyDescent="0.2">
      <c r="A977" s="133"/>
      <c r="B977" s="150"/>
      <c r="C977" s="151"/>
      <c r="D977" s="151"/>
      <c r="E977" s="133"/>
      <c r="F977" s="133"/>
      <c r="G977" s="153"/>
      <c r="H977" s="153"/>
      <c r="I977" s="153"/>
      <c r="J977" s="141"/>
      <c r="K977" s="153"/>
      <c r="L977" s="22" t="s">
        <v>99</v>
      </c>
      <c r="M977" s="19">
        <v>1</v>
      </c>
      <c r="N977" s="19">
        <f>IFERROR(VLOOKUP(L977,Data!K:M,3,0),"0")</f>
        <v>900</v>
      </c>
      <c r="O977" s="19">
        <f t="shared" si="20"/>
        <v>900</v>
      </c>
      <c r="P977" s="133"/>
      <c r="Q977" s="141"/>
      <c r="R977" s="61"/>
    </row>
    <row r="978" spans="1:18" x14ac:dyDescent="0.2">
      <c r="A978" s="133"/>
      <c r="B978" s="150"/>
      <c r="C978" s="151"/>
      <c r="D978" s="151"/>
      <c r="E978" s="133"/>
      <c r="F978" s="133"/>
      <c r="G978" s="153"/>
      <c r="H978" s="153"/>
      <c r="I978" s="153"/>
      <c r="J978" s="141"/>
      <c r="K978" s="153"/>
      <c r="L978" s="22" t="s">
        <v>1648</v>
      </c>
      <c r="M978" s="19">
        <v>1</v>
      </c>
      <c r="N978" s="19">
        <v>700</v>
      </c>
      <c r="O978" s="19">
        <f t="shared" si="20"/>
        <v>700</v>
      </c>
      <c r="P978" s="133"/>
      <c r="Q978" s="141"/>
      <c r="R978" s="61" t="s">
        <v>2813</v>
      </c>
    </row>
    <row r="979" spans="1:18" x14ac:dyDescent="0.2">
      <c r="A979" s="133"/>
      <c r="B979" s="150"/>
      <c r="C979" s="151"/>
      <c r="D979" s="151"/>
      <c r="E979" s="133"/>
      <c r="F979" s="133"/>
      <c r="G979" s="153"/>
      <c r="H979" s="153"/>
      <c r="I979" s="153"/>
      <c r="J979" s="141"/>
      <c r="K979" s="153"/>
      <c r="L979" s="22" t="s">
        <v>1648</v>
      </c>
      <c r="M979" s="19">
        <v>2</v>
      </c>
      <c r="N979" s="19">
        <v>20</v>
      </c>
      <c r="O979" s="19">
        <f t="shared" si="20"/>
        <v>40</v>
      </c>
      <c r="P979" s="133"/>
      <c r="Q979" s="141"/>
      <c r="R979" s="61" t="s">
        <v>2721</v>
      </c>
    </row>
    <row r="980" spans="1:18" x14ac:dyDescent="0.2">
      <c r="A980" s="133"/>
      <c r="B980" s="150"/>
      <c r="C980" s="151"/>
      <c r="D980" s="151"/>
      <c r="E980" s="133"/>
      <c r="F980" s="133"/>
      <c r="G980" s="153"/>
      <c r="H980" s="153"/>
      <c r="I980" s="153"/>
      <c r="J980" s="141"/>
      <c r="K980" s="153"/>
      <c r="L980" s="22" t="s">
        <v>120</v>
      </c>
      <c r="M980" s="19">
        <v>3</v>
      </c>
      <c r="N980" s="19">
        <f>IFERROR(VLOOKUP(L980,Data!K:M,3,0),"0")</f>
        <v>85</v>
      </c>
      <c r="O980" s="19">
        <f t="shared" si="20"/>
        <v>255</v>
      </c>
      <c r="P980" s="133"/>
      <c r="Q980" s="141"/>
      <c r="R980" s="61"/>
    </row>
    <row r="981" spans="1:18" x14ac:dyDescent="0.2">
      <c r="A981" s="133"/>
      <c r="B981" s="150"/>
      <c r="C981" s="151"/>
      <c r="D981" s="151"/>
      <c r="E981" s="133"/>
      <c r="F981" s="133"/>
      <c r="G981" s="153"/>
      <c r="H981" s="153"/>
      <c r="I981" s="153"/>
      <c r="J981" s="141"/>
      <c r="K981" s="153"/>
      <c r="L981" s="22" t="s">
        <v>94</v>
      </c>
      <c r="M981" s="19">
        <v>1</v>
      </c>
      <c r="N981" s="19">
        <f>IFERROR(VLOOKUP(L981,Data!K:M,3,0),"0")</f>
        <v>70</v>
      </c>
      <c r="O981" s="19">
        <f t="shared" si="20"/>
        <v>70</v>
      </c>
      <c r="P981" s="133"/>
      <c r="Q981" s="141"/>
      <c r="R981" s="61"/>
    </row>
    <row r="982" spans="1:18" x14ac:dyDescent="0.2">
      <c r="A982" s="133"/>
      <c r="B982" s="150"/>
      <c r="C982" s="151"/>
      <c r="D982" s="151"/>
      <c r="E982" s="133"/>
      <c r="F982" s="133"/>
      <c r="G982" s="153"/>
      <c r="H982" s="153"/>
      <c r="I982" s="153"/>
      <c r="J982" s="141"/>
      <c r="K982" s="153"/>
      <c r="L982" s="22" t="s">
        <v>1648</v>
      </c>
      <c r="M982" s="19">
        <v>4</v>
      </c>
      <c r="N982" s="19">
        <v>15</v>
      </c>
      <c r="O982" s="19">
        <f t="shared" si="20"/>
        <v>60</v>
      </c>
      <c r="P982" s="133"/>
      <c r="Q982" s="141"/>
      <c r="R982" s="61" t="s">
        <v>2814</v>
      </c>
    </row>
    <row r="983" spans="1:18" x14ac:dyDescent="0.2">
      <c r="A983" s="133"/>
      <c r="B983" s="150"/>
      <c r="C983" s="151"/>
      <c r="D983" s="151"/>
      <c r="E983" s="133"/>
      <c r="F983" s="133"/>
      <c r="G983" s="153"/>
      <c r="H983" s="153"/>
      <c r="I983" s="153"/>
      <c r="J983" s="141"/>
      <c r="K983" s="153"/>
      <c r="L983" s="22" t="s">
        <v>1648</v>
      </c>
      <c r="M983" s="19">
        <v>1</v>
      </c>
      <c r="N983" s="19">
        <v>125</v>
      </c>
      <c r="O983" s="19">
        <f t="shared" si="20"/>
        <v>125</v>
      </c>
      <c r="P983" s="133"/>
      <c r="Q983" s="141"/>
      <c r="R983" s="61" t="s">
        <v>2720</v>
      </c>
    </row>
    <row r="984" spans="1:18" x14ac:dyDescent="0.2">
      <c r="A984" s="133"/>
      <c r="B984" s="150"/>
      <c r="C984" s="151"/>
      <c r="D984" s="151"/>
      <c r="E984" s="133"/>
      <c r="F984" s="133"/>
      <c r="G984" s="153"/>
      <c r="H984" s="153"/>
      <c r="I984" s="153"/>
      <c r="J984" s="141"/>
      <c r="K984" s="153"/>
      <c r="L984" s="22" t="s">
        <v>135</v>
      </c>
      <c r="M984" s="19">
        <v>4</v>
      </c>
      <c r="N984" s="19">
        <f>IFERROR(VLOOKUP(L984,Data!K:M,3,0),"0")</f>
        <v>140</v>
      </c>
      <c r="O984" s="19">
        <f t="shared" si="20"/>
        <v>560</v>
      </c>
      <c r="P984" s="133"/>
      <c r="Q984" s="141"/>
      <c r="R984" s="61" t="s">
        <v>2737</v>
      </c>
    </row>
    <row r="985" spans="1:18" x14ac:dyDescent="0.2">
      <c r="A985" s="133"/>
      <c r="B985" s="150"/>
      <c r="C985" s="151"/>
      <c r="D985" s="151"/>
      <c r="E985" s="133"/>
      <c r="F985" s="133"/>
      <c r="G985" s="153"/>
      <c r="H985" s="153"/>
      <c r="I985" s="153"/>
      <c r="J985" s="141"/>
      <c r="K985" s="153"/>
      <c r="L985" s="22" t="s">
        <v>145</v>
      </c>
      <c r="M985" s="19">
        <v>1</v>
      </c>
      <c r="N985" s="19">
        <v>920</v>
      </c>
      <c r="O985" s="19">
        <f t="shared" si="20"/>
        <v>920</v>
      </c>
      <c r="P985" s="133"/>
      <c r="Q985" s="141"/>
      <c r="R985" s="61"/>
    </row>
    <row r="986" spans="1:18" x14ac:dyDescent="0.2">
      <c r="A986" s="133"/>
      <c r="B986" s="150"/>
      <c r="C986" s="151"/>
      <c r="D986" s="151"/>
      <c r="E986" s="133"/>
      <c r="F986" s="133"/>
      <c r="G986" s="153"/>
      <c r="H986" s="153"/>
      <c r="I986" s="153"/>
      <c r="J986" s="141"/>
      <c r="K986" s="153"/>
      <c r="L986" s="22" t="s">
        <v>62</v>
      </c>
      <c r="M986" s="19">
        <v>1</v>
      </c>
      <c r="N986" s="19">
        <f>IFERROR(VLOOKUP(L986,Data!K:M,3,0),"0")</f>
        <v>500</v>
      </c>
      <c r="O986" s="19">
        <f t="shared" si="20"/>
        <v>500</v>
      </c>
      <c r="P986" s="133"/>
      <c r="Q986" s="141"/>
      <c r="R986" s="61"/>
    </row>
    <row r="987" spans="1:18" x14ac:dyDescent="0.2">
      <c r="A987" s="132">
        <f>IF(G987="","",COUNTA($G$3:G988))</f>
        <v>293</v>
      </c>
      <c r="B987" s="164">
        <v>45049</v>
      </c>
      <c r="C987" s="149" t="s">
        <v>160</v>
      </c>
      <c r="D987" s="149" t="s">
        <v>163</v>
      </c>
      <c r="E987" s="132">
        <v>36828</v>
      </c>
      <c r="F987" s="132">
        <v>395446</v>
      </c>
      <c r="G987" s="152" t="s">
        <v>1040</v>
      </c>
      <c r="H987" s="152" t="s">
        <v>1040</v>
      </c>
      <c r="I987" s="152" t="s">
        <v>1041</v>
      </c>
      <c r="J987" s="140" t="s">
        <v>1042</v>
      </c>
      <c r="K987" s="152" t="s">
        <v>1043</v>
      </c>
      <c r="L987" s="22" t="s">
        <v>149</v>
      </c>
      <c r="M987" s="19">
        <v>1</v>
      </c>
      <c r="N987" s="19">
        <f>IFERROR(VLOOKUP(L987,Data!K:M,3,0),"0")</f>
        <v>350</v>
      </c>
      <c r="O987" s="19">
        <f t="shared" si="20"/>
        <v>350</v>
      </c>
      <c r="P987" s="132">
        <f>SUM(O987:O988)</f>
        <v>850</v>
      </c>
      <c r="Q987" s="140"/>
      <c r="R987" s="60"/>
    </row>
    <row r="988" spans="1:18" x14ac:dyDescent="0.2">
      <c r="A988" s="133"/>
      <c r="B988" s="150"/>
      <c r="C988" s="151"/>
      <c r="D988" s="151"/>
      <c r="E988" s="133"/>
      <c r="F988" s="133"/>
      <c r="G988" s="153"/>
      <c r="H988" s="153"/>
      <c r="I988" s="153"/>
      <c r="J988" s="141"/>
      <c r="K988" s="153"/>
      <c r="L988" s="22" t="s">
        <v>62</v>
      </c>
      <c r="M988" s="19">
        <v>1</v>
      </c>
      <c r="N988" s="19">
        <f>IFERROR(VLOOKUP(L988,Data!K:M,3,0),"0")</f>
        <v>500</v>
      </c>
      <c r="O988" s="19">
        <f t="shared" si="20"/>
        <v>500</v>
      </c>
      <c r="P988" s="133"/>
      <c r="Q988" s="141"/>
      <c r="R988" s="61"/>
    </row>
    <row r="989" spans="1:18" x14ac:dyDescent="0.2">
      <c r="A989" s="132">
        <f>IF(G989="","",COUNTA($G$3:G990))</f>
        <v>294</v>
      </c>
      <c r="B989" s="164">
        <v>45049</v>
      </c>
      <c r="C989" s="149" t="s">
        <v>160</v>
      </c>
      <c r="D989" s="149" t="s">
        <v>202</v>
      </c>
      <c r="E989" s="132">
        <v>3415</v>
      </c>
      <c r="F989" s="132">
        <v>519960</v>
      </c>
      <c r="G989" s="152" t="s">
        <v>1044</v>
      </c>
      <c r="H989" s="152" t="s">
        <v>1044</v>
      </c>
      <c r="I989" s="152" t="s">
        <v>506</v>
      </c>
      <c r="J989" s="140" t="s">
        <v>1045</v>
      </c>
      <c r="K989" s="152"/>
      <c r="L989" s="22" t="s">
        <v>2698</v>
      </c>
      <c r="M989" s="19">
        <v>1</v>
      </c>
      <c r="N989" s="19">
        <f>IFERROR(VLOOKUP(L989,Data!K:M,3,0),"0")</f>
        <v>400</v>
      </c>
      <c r="O989" s="19">
        <f t="shared" si="20"/>
        <v>400</v>
      </c>
      <c r="P989" s="132">
        <f>SUM(O989:O990)</f>
        <v>900</v>
      </c>
      <c r="Q989" s="140"/>
      <c r="R989" s="60"/>
    </row>
    <row r="990" spans="1:18" x14ac:dyDescent="0.2">
      <c r="A990" s="133"/>
      <c r="B990" s="150"/>
      <c r="C990" s="151"/>
      <c r="D990" s="151"/>
      <c r="E990" s="133"/>
      <c r="F990" s="133"/>
      <c r="G990" s="153"/>
      <c r="H990" s="153"/>
      <c r="I990" s="153"/>
      <c r="J990" s="141"/>
      <c r="K990" s="153"/>
      <c r="L990" s="22" t="s">
        <v>62</v>
      </c>
      <c r="M990" s="19">
        <v>1</v>
      </c>
      <c r="N990" s="19">
        <f>IFERROR(VLOOKUP(L990,Data!K:M,3,0),"0")</f>
        <v>500</v>
      </c>
      <c r="O990" s="19">
        <f t="shared" si="20"/>
        <v>500</v>
      </c>
      <c r="P990" s="133"/>
      <c r="Q990" s="141"/>
      <c r="R990" s="61"/>
    </row>
    <row r="991" spans="1:18" x14ac:dyDescent="0.2">
      <c r="A991" s="132">
        <f>IF(G991="","",COUNTA($G$3:G992))</f>
        <v>295</v>
      </c>
      <c r="B991" s="164">
        <v>45049</v>
      </c>
      <c r="C991" s="149" t="s">
        <v>51</v>
      </c>
      <c r="D991" s="149" t="s">
        <v>77</v>
      </c>
      <c r="E991" s="132">
        <v>59419</v>
      </c>
      <c r="F991" s="132">
        <v>111613</v>
      </c>
      <c r="G991" s="152" t="s">
        <v>1046</v>
      </c>
      <c r="H991" s="152" t="s">
        <v>1046</v>
      </c>
      <c r="I991" s="152" t="s">
        <v>1047</v>
      </c>
      <c r="J991" s="140" t="s">
        <v>1048</v>
      </c>
      <c r="K991" s="152" t="s">
        <v>1049</v>
      </c>
      <c r="L991" s="22" t="s">
        <v>2915</v>
      </c>
      <c r="M991" s="19">
        <v>1</v>
      </c>
      <c r="N991" s="19">
        <f>IFERROR(VLOOKUP(L991,Data!K:M,3,0),"0")</f>
        <v>1000</v>
      </c>
      <c r="O991" s="19">
        <f t="shared" si="20"/>
        <v>1000</v>
      </c>
      <c r="P991" s="132">
        <f>SUM(O991:O1000)</f>
        <v>5050</v>
      </c>
      <c r="Q991" s="140" t="s">
        <v>2815</v>
      </c>
      <c r="R991" s="60"/>
    </row>
    <row r="992" spans="1:18" x14ac:dyDescent="0.2">
      <c r="A992" s="133"/>
      <c r="B992" s="150"/>
      <c r="C992" s="151"/>
      <c r="D992" s="151"/>
      <c r="E992" s="133"/>
      <c r="F992" s="133"/>
      <c r="G992" s="153"/>
      <c r="H992" s="153"/>
      <c r="I992" s="153"/>
      <c r="J992" s="141"/>
      <c r="K992" s="153"/>
      <c r="L992" s="22" t="s">
        <v>138</v>
      </c>
      <c r="M992" s="19">
        <v>1</v>
      </c>
      <c r="N992" s="19">
        <f>IFERROR(VLOOKUP(L992,Data!K:M,3,0),"0")</f>
        <v>70</v>
      </c>
      <c r="O992" s="19">
        <f t="shared" si="20"/>
        <v>70</v>
      </c>
      <c r="P992" s="133"/>
      <c r="Q992" s="141"/>
      <c r="R992" s="61"/>
    </row>
    <row r="993" spans="1:18" x14ac:dyDescent="0.2">
      <c r="A993" s="133"/>
      <c r="B993" s="150"/>
      <c r="C993" s="151"/>
      <c r="D993" s="151"/>
      <c r="E993" s="133"/>
      <c r="F993" s="133"/>
      <c r="G993" s="153"/>
      <c r="H993" s="153"/>
      <c r="I993" s="153"/>
      <c r="J993" s="141"/>
      <c r="K993" s="153"/>
      <c r="L993" s="22" t="s">
        <v>2699</v>
      </c>
      <c r="M993" s="19">
        <v>2</v>
      </c>
      <c r="N993" s="19">
        <f>IFERROR(VLOOKUP(L993,Data!K:M,3,0),"0")</f>
        <v>10</v>
      </c>
      <c r="O993" s="19">
        <f t="shared" si="20"/>
        <v>20</v>
      </c>
      <c r="P993" s="133"/>
      <c r="Q993" s="141"/>
      <c r="R993" s="61"/>
    </row>
    <row r="994" spans="1:18" x14ac:dyDescent="0.2">
      <c r="A994" s="133"/>
      <c r="B994" s="150"/>
      <c r="C994" s="151"/>
      <c r="D994" s="151"/>
      <c r="E994" s="133"/>
      <c r="F994" s="133"/>
      <c r="G994" s="153"/>
      <c r="H994" s="153"/>
      <c r="I994" s="153"/>
      <c r="J994" s="141"/>
      <c r="K994" s="153"/>
      <c r="L994" s="22" t="s">
        <v>89</v>
      </c>
      <c r="M994" s="19">
        <v>8</v>
      </c>
      <c r="N994" s="19">
        <f>IFERROR(VLOOKUP(L994,Data!K:M,3,0),"0")</f>
        <v>35</v>
      </c>
      <c r="O994" s="19">
        <f t="shared" si="20"/>
        <v>280</v>
      </c>
      <c r="P994" s="133"/>
      <c r="Q994" s="141"/>
      <c r="R994" s="61"/>
    </row>
    <row r="995" spans="1:18" x14ac:dyDescent="0.2">
      <c r="A995" s="133"/>
      <c r="B995" s="150"/>
      <c r="C995" s="151"/>
      <c r="D995" s="151"/>
      <c r="E995" s="133"/>
      <c r="F995" s="133"/>
      <c r="G995" s="153"/>
      <c r="H995" s="153"/>
      <c r="I995" s="153"/>
      <c r="J995" s="141"/>
      <c r="K995" s="153"/>
      <c r="L995" s="22" t="s">
        <v>135</v>
      </c>
      <c r="M995" s="19">
        <v>2</v>
      </c>
      <c r="N995" s="19">
        <f>IFERROR(VLOOKUP(L995,Data!K:M,3,0),"0")</f>
        <v>140</v>
      </c>
      <c r="O995" s="19">
        <f t="shared" si="20"/>
        <v>280</v>
      </c>
      <c r="P995" s="133"/>
      <c r="Q995" s="141"/>
      <c r="R995" s="61" t="s">
        <v>2777</v>
      </c>
    </row>
    <row r="996" spans="1:18" x14ac:dyDescent="0.2">
      <c r="A996" s="133"/>
      <c r="B996" s="150"/>
      <c r="C996" s="151"/>
      <c r="D996" s="151"/>
      <c r="E996" s="133"/>
      <c r="F996" s="133"/>
      <c r="G996" s="153"/>
      <c r="H996" s="153"/>
      <c r="I996" s="153"/>
      <c r="J996" s="141"/>
      <c r="K996" s="153"/>
      <c r="L996" s="22" t="s">
        <v>113</v>
      </c>
      <c r="M996" s="19">
        <v>1</v>
      </c>
      <c r="N996" s="19">
        <f>IFERROR(VLOOKUP(L996,Data!K:M,3,0),"0")</f>
        <v>800</v>
      </c>
      <c r="O996" s="19">
        <f t="shared" si="20"/>
        <v>800</v>
      </c>
      <c r="P996" s="133"/>
      <c r="Q996" s="141"/>
      <c r="R996" s="61" t="s">
        <v>2716</v>
      </c>
    </row>
    <row r="997" spans="1:18" x14ac:dyDescent="0.2">
      <c r="A997" s="133"/>
      <c r="B997" s="150"/>
      <c r="C997" s="151"/>
      <c r="D997" s="151"/>
      <c r="E997" s="133"/>
      <c r="F997" s="133"/>
      <c r="G997" s="153"/>
      <c r="H997" s="153"/>
      <c r="I997" s="153"/>
      <c r="J997" s="141"/>
      <c r="K997" s="153"/>
      <c r="L997" s="22" t="s">
        <v>126</v>
      </c>
      <c r="M997" s="19">
        <v>1</v>
      </c>
      <c r="N997" s="19">
        <f>IFERROR(VLOOKUP(L997,Data!K:M,3,0),"0")</f>
        <v>450</v>
      </c>
      <c r="O997" s="19">
        <f t="shared" si="20"/>
        <v>450</v>
      </c>
      <c r="P997" s="133"/>
      <c r="Q997" s="141"/>
      <c r="R997" s="61"/>
    </row>
    <row r="998" spans="1:18" x14ac:dyDescent="0.2">
      <c r="A998" s="133"/>
      <c r="B998" s="150"/>
      <c r="C998" s="151"/>
      <c r="D998" s="151"/>
      <c r="E998" s="133"/>
      <c r="F998" s="133"/>
      <c r="G998" s="153"/>
      <c r="H998" s="153"/>
      <c r="I998" s="153"/>
      <c r="J998" s="141"/>
      <c r="K998" s="153"/>
      <c r="L998" s="22" t="s">
        <v>94</v>
      </c>
      <c r="M998" s="19">
        <v>1</v>
      </c>
      <c r="N998" s="19">
        <f>IFERROR(VLOOKUP(L998,Data!K:M,3,0),"0")</f>
        <v>70</v>
      </c>
      <c r="O998" s="19">
        <f t="shared" si="20"/>
        <v>70</v>
      </c>
      <c r="P998" s="133"/>
      <c r="Q998" s="141"/>
      <c r="R998" s="61"/>
    </row>
    <row r="999" spans="1:18" x14ac:dyDescent="0.2">
      <c r="A999" s="133"/>
      <c r="B999" s="150"/>
      <c r="C999" s="151"/>
      <c r="D999" s="151"/>
      <c r="E999" s="133"/>
      <c r="F999" s="133"/>
      <c r="G999" s="153"/>
      <c r="H999" s="153"/>
      <c r="I999" s="153"/>
      <c r="J999" s="141"/>
      <c r="K999" s="153"/>
      <c r="L999" s="22" t="s">
        <v>145</v>
      </c>
      <c r="M999" s="19">
        <v>1</v>
      </c>
      <c r="N999" s="19">
        <v>1580</v>
      </c>
      <c r="O999" s="19">
        <f t="shared" si="20"/>
        <v>1580</v>
      </c>
      <c r="P999" s="133"/>
      <c r="Q999" s="141"/>
      <c r="R999" s="61"/>
    </row>
    <row r="1000" spans="1:18" x14ac:dyDescent="0.2">
      <c r="A1000" s="133"/>
      <c r="B1000" s="150"/>
      <c r="C1000" s="151"/>
      <c r="D1000" s="151"/>
      <c r="E1000" s="133"/>
      <c r="F1000" s="133"/>
      <c r="G1000" s="153"/>
      <c r="H1000" s="153"/>
      <c r="I1000" s="153"/>
      <c r="J1000" s="141"/>
      <c r="K1000" s="153"/>
      <c r="L1000" s="22" t="s">
        <v>62</v>
      </c>
      <c r="M1000" s="19">
        <v>1</v>
      </c>
      <c r="N1000" s="19">
        <f>IFERROR(VLOOKUP(L1000,Data!K:M,3,0),"0")</f>
        <v>500</v>
      </c>
      <c r="O1000" s="19">
        <f t="shared" si="20"/>
        <v>500</v>
      </c>
      <c r="P1000" s="133"/>
      <c r="Q1000" s="141"/>
      <c r="R1000" s="61"/>
    </row>
    <row r="1001" spans="1:18" x14ac:dyDescent="0.2">
      <c r="A1001" s="132">
        <f>IF(G1001="","",COUNTA($G$3:G1002))</f>
        <v>296</v>
      </c>
      <c r="B1001" s="164">
        <v>45049</v>
      </c>
      <c r="C1001" s="149" t="s">
        <v>188</v>
      </c>
      <c r="D1001" s="149" t="s">
        <v>163</v>
      </c>
      <c r="E1001" s="132">
        <v>58762</v>
      </c>
      <c r="F1001" s="132">
        <v>428247</v>
      </c>
      <c r="G1001" s="152" t="s">
        <v>1050</v>
      </c>
      <c r="H1001" s="152" t="s">
        <v>1050</v>
      </c>
      <c r="I1001" s="152" t="s">
        <v>1051</v>
      </c>
      <c r="J1001" s="140" t="s">
        <v>1052</v>
      </c>
      <c r="K1001" s="152" t="s">
        <v>200</v>
      </c>
      <c r="L1001" s="22" t="s">
        <v>149</v>
      </c>
      <c r="M1001" s="19">
        <v>2</v>
      </c>
      <c r="N1001" s="19">
        <f>IFERROR(VLOOKUP(L1001,Data!K:M,3,0),"0")</f>
        <v>350</v>
      </c>
      <c r="O1001" s="19">
        <f t="shared" si="20"/>
        <v>700</v>
      </c>
      <c r="P1001" s="132">
        <f>SUM(O1001:O1003)</f>
        <v>1960</v>
      </c>
      <c r="Q1001" s="140"/>
      <c r="R1001" s="131" t="s">
        <v>2942</v>
      </c>
    </row>
    <row r="1002" spans="1:18" x14ac:dyDescent="0.2">
      <c r="A1002" s="133"/>
      <c r="B1002" s="150"/>
      <c r="C1002" s="151"/>
      <c r="D1002" s="151"/>
      <c r="E1002" s="133"/>
      <c r="F1002" s="133"/>
      <c r="G1002" s="153"/>
      <c r="H1002" s="153"/>
      <c r="I1002" s="153"/>
      <c r="J1002" s="141"/>
      <c r="K1002" s="153"/>
      <c r="L1002" s="22" t="s">
        <v>132</v>
      </c>
      <c r="M1002" s="19">
        <v>2</v>
      </c>
      <c r="N1002" s="19">
        <f>IFERROR(VLOOKUP(L1002,Data!K:M,3,0),"0")</f>
        <v>380</v>
      </c>
      <c r="O1002" s="19">
        <f>PRODUCT(M1002:N1002)</f>
        <v>760</v>
      </c>
      <c r="P1002" s="133"/>
      <c r="Q1002" s="141"/>
      <c r="R1002" s="127"/>
    </row>
    <row r="1003" spans="1:18" x14ac:dyDescent="0.2">
      <c r="A1003" s="133"/>
      <c r="B1003" s="150"/>
      <c r="C1003" s="151"/>
      <c r="D1003" s="151"/>
      <c r="E1003" s="133"/>
      <c r="F1003" s="133"/>
      <c r="G1003" s="153"/>
      <c r="H1003" s="153"/>
      <c r="I1003" s="153"/>
      <c r="J1003" s="141"/>
      <c r="K1003" s="153"/>
      <c r="L1003" s="22" t="s">
        <v>62</v>
      </c>
      <c r="M1003" s="19">
        <v>1</v>
      </c>
      <c r="N1003" s="19">
        <f>IFERROR(VLOOKUP(L1003,Data!K:M,3,0),"0")</f>
        <v>500</v>
      </c>
      <c r="O1003" s="19">
        <f t="shared" si="20"/>
        <v>500</v>
      </c>
      <c r="P1003" s="133"/>
      <c r="Q1003" s="141"/>
      <c r="R1003" s="128"/>
    </row>
    <row r="1004" spans="1:18" x14ac:dyDescent="0.2">
      <c r="A1004" s="132">
        <f>IF(G1004="","",COUNTA($G$3:G1005))</f>
        <v>297</v>
      </c>
      <c r="B1004" s="164">
        <v>45049</v>
      </c>
      <c r="C1004" s="149" t="s">
        <v>160</v>
      </c>
      <c r="D1004" s="149" t="s">
        <v>163</v>
      </c>
      <c r="E1004" s="132">
        <v>12905</v>
      </c>
      <c r="F1004" s="132">
        <v>596321</v>
      </c>
      <c r="G1004" s="152" t="s">
        <v>1053</v>
      </c>
      <c r="H1004" s="152" t="s">
        <v>1053</v>
      </c>
      <c r="I1004" s="152" t="s">
        <v>1054</v>
      </c>
      <c r="J1004" s="140" t="s">
        <v>1055</v>
      </c>
      <c r="K1004" s="152" t="s">
        <v>210</v>
      </c>
      <c r="L1004" s="22" t="s">
        <v>2698</v>
      </c>
      <c r="M1004" s="19">
        <v>1</v>
      </c>
      <c r="N1004" s="19">
        <f>IFERROR(VLOOKUP(L1004,Data!K:M,3,0),"0")</f>
        <v>400</v>
      </c>
      <c r="O1004" s="19">
        <f t="shared" si="20"/>
        <v>400</v>
      </c>
      <c r="P1004" s="132">
        <f>SUM(O1004:O1005)</f>
        <v>900</v>
      </c>
      <c r="Q1004" s="140"/>
      <c r="R1004" s="60"/>
    </row>
    <row r="1005" spans="1:18" x14ac:dyDescent="0.2">
      <c r="A1005" s="133"/>
      <c r="B1005" s="150"/>
      <c r="C1005" s="151"/>
      <c r="D1005" s="151"/>
      <c r="E1005" s="133"/>
      <c r="F1005" s="133"/>
      <c r="G1005" s="153"/>
      <c r="H1005" s="153"/>
      <c r="I1005" s="153"/>
      <c r="J1005" s="141"/>
      <c r="K1005" s="153"/>
      <c r="L1005" s="22" t="s">
        <v>62</v>
      </c>
      <c r="M1005" s="19">
        <v>1</v>
      </c>
      <c r="N1005" s="19">
        <f>IFERROR(VLOOKUP(L1005,Data!K:M,3,0),"0")</f>
        <v>500</v>
      </c>
      <c r="O1005" s="19">
        <f t="shared" si="20"/>
        <v>500</v>
      </c>
      <c r="P1005" s="133"/>
      <c r="Q1005" s="141"/>
      <c r="R1005" s="61"/>
    </row>
    <row r="1006" spans="1:18" x14ac:dyDescent="0.2">
      <c r="A1006" s="132">
        <f>IF(G1006="","",COUNTA($G$3:G1007))</f>
        <v>298</v>
      </c>
      <c r="B1006" s="164">
        <v>45049</v>
      </c>
      <c r="C1006" s="149" t="s">
        <v>160</v>
      </c>
      <c r="D1006" s="149" t="s">
        <v>163</v>
      </c>
      <c r="E1006" s="132">
        <v>19324</v>
      </c>
      <c r="F1006" s="132">
        <v>66427</v>
      </c>
      <c r="G1006" s="152" t="s">
        <v>1056</v>
      </c>
      <c r="H1006" s="152" t="s">
        <v>1056</v>
      </c>
      <c r="I1006" s="152" t="s">
        <v>1057</v>
      </c>
      <c r="J1006" s="140" t="s">
        <v>1058</v>
      </c>
      <c r="K1006" s="152" t="s">
        <v>1059</v>
      </c>
      <c r="L1006" s="22" t="s">
        <v>2915</v>
      </c>
      <c r="M1006" s="19">
        <v>1</v>
      </c>
      <c r="N1006" s="19">
        <f>IFERROR(VLOOKUP(L1006,Data!K:M,3,0),"0")</f>
        <v>1000</v>
      </c>
      <c r="O1006" s="19">
        <f t="shared" si="20"/>
        <v>1000</v>
      </c>
      <c r="P1006" s="132">
        <f>SUM(O1006:O1014)</f>
        <v>4220</v>
      </c>
      <c r="Q1006" s="140" t="s">
        <v>2778</v>
      </c>
      <c r="R1006" s="61" t="s">
        <v>2740</v>
      </c>
    </row>
    <row r="1007" spans="1:18" x14ac:dyDescent="0.2">
      <c r="A1007" s="133"/>
      <c r="B1007" s="150"/>
      <c r="C1007" s="151"/>
      <c r="D1007" s="151"/>
      <c r="E1007" s="133"/>
      <c r="F1007" s="133"/>
      <c r="G1007" s="153"/>
      <c r="H1007" s="153"/>
      <c r="I1007" s="153"/>
      <c r="J1007" s="141"/>
      <c r="K1007" s="153"/>
      <c r="L1007" s="22" t="s">
        <v>138</v>
      </c>
      <c r="M1007" s="19">
        <v>1</v>
      </c>
      <c r="N1007" s="19">
        <f>IFERROR(VLOOKUP(L1007,Data!K:M,3,0),"0")</f>
        <v>70</v>
      </c>
      <c r="O1007" s="19">
        <f t="shared" si="20"/>
        <v>70</v>
      </c>
      <c r="P1007" s="133"/>
      <c r="Q1007" s="141"/>
      <c r="R1007" s="61"/>
    </row>
    <row r="1008" spans="1:18" x14ac:dyDescent="0.2">
      <c r="A1008" s="133"/>
      <c r="B1008" s="150"/>
      <c r="C1008" s="151"/>
      <c r="D1008" s="151"/>
      <c r="E1008" s="133"/>
      <c r="F1008" s="133"/>
      <c r="G1008" s="153"/>
      <c r="H1008" s="153"/>
      <c r="I1008" s="153"/>
      <c r="J1008" s="141"/>
      <c r="K1008" s="153"/>
      <c r="L1008" s="22" t="s">
        <v>89</v>
      </c>
      <c r="M1008" s="19">
        <v>8</v>
      </c>
      <c r="N1008" s="19">
        <f>IFERROR(VLOOKUP(L1008,Data!K:M,3,0),"0")</f>
        <v>35</v>
      </c>
      <c r="O1008" s="19">
        <f t="shared" si="20"/>
        <v>280</v>
      </c>
      <c r="P1008" s="133"/>
      <c r="Q1008" s="141"/>
      <c r="R1008" s="61"/>
    </row>
    <row r="1009" spans="1:18" x14ac:dyDescent="0.2">
      <c r="A1009" s="133"/>
      <c r="B1009" s="150"/>
      <c r="C1009" s="151"/>
      <c r="D1009" s="151"/>
      <c r="E1009" s="133"/>
      <c r="F1009" s="133"/>
      <c r="G1009" s="153"/>
      <c r="H1009" s="153"/>
      <c r="I1009" s="153"/>
      <c r="J1009" s="141"/>
      <c r="K1009" s="153"/>
      <c r="L1009" s="22" t="s">
        <v>2706</v>
      </c>
      <c r="M1009" s="19">
        <v>1</v>
      </c>
      <c r="N1009" s="19">
        <f>IFERROR(VLOOKUP(L1009,Data!K:M,3,0),"0")</f>
        <v>250</v>
      </c>
      <c r="O1009" s="19">
        <f t="shared" si="20"/>
        <v>250</v>
      </c>
      <c r="P1009" s="133"/>
      <c r="Q1009" s="141"/>
      <c r="R1009" s="61"/>
    </row>
    <row r="1010" spans="1:18" x14ac:dyDescent="0.2">
      <c r="A1010" s="133"/>
      <c r="B1010" s="150"/>
      <c r="C1010" s="151"/>
      <c r="D1010" s="151"/>
      <c r="E1010" s="133"/>
      <c r="F1010" s="133"/>
      <c r="G1010" s="153"/>
      <c r="H1010" s="153"/>
      <c r="I1010" s="153"/>
      <c r="J1010" s="141"/>
      <c r="K1010" s="153"/>
      <c r="L1010" s="22" t="s">
        <v>2699</v>
      </c>
      <c r="M1010" s="19">
        <v>2</v>
      </c>
      <c r="N1010" s="19">
        <f>IFERROR(VLOOKUP(L1010,Data!K:M,3,0),"0")</f>
        <v>10</v>
      </c>
      <c r="O1010" s="19">
        <f t="shared" si="20"/>
        <v>20</v>
      </c>
      <c r="P1010" s="133"/>
      <c r="Q1010" s="141"/>
      <c r="R1010" s="61"/>
    </row>
    <row r="1011" spans="1:18" x14ac:dyDescent="0.2">
      <c r="A1011" s="133"/>
      <c r="B1011" s="150"/>
      <c r="C1011" s="151"/>
      <c r="D1011" s="151"/>
      <c r="E1011" s="133"/>
      <c r="F1011" s="133"/>
      <c r="G1011" s="153"/>
      <c r="H1011" s="153"/>
      <c r="I1011" s="153"/>
      <c r="J1011" s="141"/>
      <c r="K1011" s="153"/>
      <c r="L1011" s="22" t="s">
        <v>2700</v>
      </c>
      <c r="M1011" s="19">
        <v>1</v>
      </c>
      <c r="N1011" s="19">
        <f>IFERROR(VLOOKUP(L1011,Data!K:M,3,0),"0")</f>
        <v>60</v>
      </c>
      <c r="O1011" s="19">
        <f t="shared" si="20"/>
        <v>60</v>
      </c>
      <c r="P1011" s="133"/>
      <c r="Q1011" s="141"/>
      <c r="R1011" s="61"/>
    </row>
    <row r="1012" spans="1:18" x14ac:dyDescent="0.2">
      <c r="A1012" s="133"/>
      <c r="B1012" s="150"/>
      <c r="C1012" s="151"/>
      <c r="D1012" s="151"/>
      <c r="E1012" s="133"/>
      <c r="F1012" s="133"/>
      <c r="G1012" s="153"/>
      <c r="H1012" s="153"/>
      <c r="I1012" s="153"/>
      <c r="J1012" s="141"/>
      <c r="K1012" s="153"/>
      <c r="L1012" s="22" t="s">
        <v>135</v>
      </c>
      <c r="M1012" s="19">
        <v>4</v>
      </c>
      <c r="N1012" s="19">
        <f>IFERROR(VLOOKUP(L1012,Data!K:M,3,0),"0")</f>
        <v>140</v>
      </c>
      <c r="O1012" s="19">
        <f t="shared" si="20"/>
        <v>560</v>
      </c>
      <c r="P1012" s="133"/>
      <c r="Q1012" s="141"/>
      <c r="R1012" s="61" t="s">
        <v>2816</v>
      </c>
    </row>
    <row r="1013" spans="1:18" ht="11.45" customHeight="1" x14ac:dyDescent="0.2">
      <c r="A1013" s="133"/>
      <c r="B1013" s="150"/>
      <c r="C1013" s="151"/>
      <c r="D1013" s="151"/>
      <c r="E1013" s="133"/>
      <c r="F1013" s="133"/>
      <c r="G1013" s="153"/>
      <c r="H1013" s="153"/>
      <c r="I1013" s="153"/>
      <c r="J1013" s="141"/>
      <c r="K1013" s="153"/>
      <c r="L1013" s="22" t="s">
        <v>145</v>
      </c>
      <c r="M1013" s="19">
        <v>1</v>
      </c>
      <c r="N1013" s="19">
        <v>1480</v>
      </c>
      <c r="O1013" s="19">
        <f t="shared" si="20"/>
        <v>1480</v>
      </c>
      <c r="P1013" s="133"/>
      <c r="Q1013" s="141"/>
      <c r="R1013" s="61"/>
    </row>
    <row r="1014" spans="1:18" x14ac:dyDescent="0.2">
      <c r="A1014" s="133"/>
      <c r="B1014" s="150"/>
      <c r="C1014" s="151"/>
      <c r="D1014" s="151"/>
      <c r="E1014" s="133"/>
      <c r="F1014" s="133"/>
      <c r="G1014" s="153"/>
      <c r="H1014" s="153"/>
      <c r="I1014" s="153"/>
      <c r="J1014" s="141"/>
      <c r="K1014" s="153"/>
      <c r="L1014" s="22" t="s">
        <v>62</v>
      </c>
      <c r="M1014" s="19">
        <v>1</v>
      </c>
      <c r="N1014" s="19">
        <f>IFERROR(VLOOKUP(L1014,Data!K:M,3,0),"0")</f>
        <v>500</v>
      </c>
      <c r="O1014" s="19">
        <f t="shared" si="20"/>
        <v>500</v>
      </c>
      <c r="P1014" s="133"/>
      <c r="Q1014" s="141"/>
      <c r="R1014" s="61"/>
    </row>
    <row r="1015" spans="1:18" x14ac:dyDescent="0.2">
      <c r="A1015" s="132">
        <f>IF(G1015="","",COUNTA($G$3:G1016))</f>
        <v>299</v>
      </c>
      <c r="B1015" s="164">
        <v>45049</v>
      </c>
      <c r="C1015" s="149" t="s">
        <v>54</v>
      </c>
      <c r="D1015" s="149" t="s">
        <v>77</v>
      </c>
      <c r="E1015" s="132">
        <v>213987</v>
      </c>
      <c r="F1015" s="132">
        <v>321349</v>
      </c>
      <c r="G1015" s="152" t="s">
        <v>1060</v>
      </c>
      <c r="H1015" s="152" t="s">
        <v>1060</v>
      </c>
      <c r="I1015" s="152" t="s">
        <v>1061</v>
      </c>
      <c r="J1015" s="140" t="s">
        <v>1062</v>
      </c>
      <c r="K1015" s="152" t="s">
        <v>431</v>
      </c>
      <c r="L1015" s="22" t="s">
        <v>62</v>
      </c>
      <c r="M1015" s="19">
        <v>1</v>
      </c>
      <c r="N1015" s="19">
        <f>IFERROR(VLOOKUP(L1015,Data!K:M,3,0),"0")</f>
        <v>500</v>
      </c>
      <c r="O1015" s="19">
        <f t="shared" si="20"/>
        <v>500</v>
      </c>
      <c r="P1015" s="132">
        <f>SUM(O1015:O1016)</f>
        <v>500</v>
      </c>
      <c r="Q1015" s="140"/>
      <c r="R1015" s="60" t="s">
        <v>2726</v>
      </c>
    </row>
    <row r="1016" spans="1:18" x14ac:dyDescent="0.2">
      <c r="A1016" s="133"/>
      <c r="B1016" s="150"/>
      <c r="C1016" s="151"/>
      <c r="D1016" s="151"/>
      <c r="E1016" s="133"/>
      <c r="F1016" s="133"/>
      <c r="G1016" s="153"/>
      <c r="H1016" s="153"/>
      <c r="I1016" s="153"/>
      <c r="J1016" s="141"/>
      <c r="K1016" s="153"/>
      <c r="L1016" s="22"/>
      <c r="M1016" s="19"/>
      <c r="N1016" s="19" t="str">
        <f>IFERROR(VLOOKUP(L1016,Data!K:M,3,0),"0")</f>
        <v>0</v>
      </c>
      <c r="O1016" s="19">
        <f t="shared" si="20"/>
        <v>0</v>
      </c>
      <c r="P1016" s="133"/>
      <c r="Q1016" s="141"/>
      <c r="R1016" s="61"/>
    </row>
    <row r="1017" spans="1:18" x14ac:dyDescent="0.2">
      <c r="A1017" s="132">
        <f>IF(G1017="","",COUNTA($G$3:G1018))</f>
        <v>300</v>
      </c>
      <c r="B1017" s="164">
        <v>45049</v>
      </c>
      <c r="C1017" s="149" t="s">
        <v>448</v>
      </c>
      <c r="D1017" s="149" t="s">
        <v>163</v>
      </c>
      <c r="E1017" s="132">
        <v>212189</v>
      </c>
      <c r="F1017" s="132">
        <v>549914</v>
      </c>
      <c r="G1017" s="152" t="s">
        <v>1063</v>
      </c>
      <c r="H1017" s="152" t="s">
        <v>1063</v>
      </c>
      <c r="I1017" s="152" t="s">
        <v>1064</v>
      </c>
      <c r="J1017" s="140" t="s">
        <v>1065</v>
      </c>
      <c r="K1017" s="152" t="s">
        <v>214</v>
      </c>
      <c r="L1017" s="22" t="s">
        <v>62</v>
      </c>
      <c r="M1017" s="19">
        <v>1</v>
      </c>
      <c r="N1017" s="19">
        <f>IFERROR(VLOOKUP(L1017,Data!K:M,3,0),"0")</f>
        <v>500</v>
      </c>
      <c r="O1017" s="19">
        <f t="shared" si="20"/>
        <v>500</v>
      </c>
      <c r="P1017" s="132">
        <f>SUM(O1017:O1018)</f>
        <v>500</v>
      </c>
      <c r="Q1017" s="140"/>
      <c r="R1017" s="60" t="s">
        <v>2717</v>
      </c>
    </row>
    <row r="1018" spans="1:18" x14ac:dyDescent="0.2">
      <c r="A1018" s="133"/>
      <c r="B1018" s="150"/>
      <c r="C1018" s="151"/>
      <c r="D1018" s="151"/>
      <c r="E1018" s="133"/>
      <c r="F1018" s="133"/>
      <c r="G1018" s="153"/>
      <c r="H1018" s="153"/>
      <c r="I1018" s="153"/>
      <c r="J1018" s="141"/>
      <c r="K1018" s="153"/>
      <c r="L1018" s="22"/>
      <c r="M1018" s="19"/>
      <c r="N1018" s="19" t="str">
        <f>IFERROR(VLOOKUP(L1018,Data!K:M,3,0),"0")</f>
        <v>0</v>
      </c>
      <c r="O1018" s="19">
        <f t="shared" si="20"/>
        <v>0</v>
      </c>
      <c r="P1018" s="133"/>
      <c r="Q1018" s="141"/>
      <c r="R1018" s="61"/>
    </row>
    <row r="1019" spans="1:18" x14ac:dyDescent="0.2">
      <c r="A1019" s="132">
        <f>IF(G1019="","",COUNTA($G$3:G1020))</f>
        <v>301</v>
      </c>
      <c r="B1019" s="164">
        <v>45049</v>
      </c>
      <c r="C1019" s="149" t="s">
        <v>53</v>
      </c>
      <c r="D1019" s="149" t="s">
        <v>77</v>
      </c>
      <c r="E1019" s="132">
        <v>41534</v>
      </c>
      <c r="F1019" s="132">
        <v>287414</v>
      </c>
      <c r="G1019" s="152" t="s">
        <v>1066</v>
      </c>
      <c r="H1019" s="152" t="s">
        <v>1066</v>
      </c>
      <c r="I1019" s="152" t="s">
        <v>1067</v>
      </c>
      <c r="J1019" s="140" t="s">
        <v>1068</v>
      </c>
      <c r="K1019" s="152" t="s">
        <v>427</v>
      </c>
      <c r="L1019" s="22" t="s">
        <v>62</v>
      </c>
      <c r="M1019" s="19">
        <v>1</v>
      </c>
      <c r="N1019" s="19">
        <f>IFERROR(VLOOKUP(L1019,Data!K:M,3,0),"0")</f>
        <v>500</v>
      </c>
      <c r="O1019" s="19">
        <f t="shared" si="20"/>
        <v>500</v>
      </c>
      <c r="P1019" s="132">
        <f>SUM(O1019:O1020)</f>
        <v>500</v>
      </c>
      <c r="Q1019" s="140"/>
      <c r="R1019" s="60" t="s">
        <v>2817</v>
      </c>
    </row>
    <row r="1020" spans="1:18" x14ac:dyDescent="0.2">
      <c r="A1020" s="133"/>
      <c r="B1020" s="150"/>
      <c r="C1020" s="151"/>
      <c r="D1020" s="151"/>
      <c r="E1020" s="133"/>
      <c r="F1020" s="133"/>
      <c r="G1020" s="153"/>
      <c r="H1020" s="153"/>
      <c r="I1020" s="153"/>
      <c r="J1020" s="141"/>
      <c r="K1020" s="153"/>
      <c r="L1020" s="22"/>
      <c r="M1020" s="19"/>
      <c r="N1020" s="19" t="str">
        <f>IFERROR(VLOOKUP(L1020,Data!K:M,3,0),"0")</f>
        <v>0</v>
      </c>
      <c r="O1020" s="19">
        <f t="shared" si="20"/>
        <v>0</v>
      </c>
      <c r="P1020" s="133"/>
      <c r="Q1020" s="141"/>
      <c r="R1020" s="61"/>
    </row>
    <row r="1021" spans="1:18" x14ac:dyDescent="0.2">
      <c r="A1021" s="132">
        <f>IF(G1021="","",COUNTA($G$3:G1022))</f>
        <v>302</v>
      </c>
      <c r="B1021" s="164">
        <v>45049</v>
      </c>
      <c r="C1021" s="149" t="s">
        <v>54</v>
      </c>
      <c r="D1021" s="149" t="s">
        <v>56</v>
      </c>
      <c r="E1021" s="132">
        <v>4654</v>
      </c>
      <c r="F1021" s="132">
        <v>539606</v>
      </c>
      <c r="G1021" s="152" t="s">
        <v>1069</v>
      </c>
      <c r="H1021" s="152" t="s">
        <v>1069</v>
      </c>
      <c r="I1021" s="152" t="s">
        <v>1070</v>
      </c>
      <c r="J1021" s="140" t="s">
        <v>1071</v>
      </c>
      <c r="K1021" s="152" t="s">
        <v>214</v>
      </c>
      <c r="L1021" s="22" t="s">
        <v>2701</v>
      </c>
      <c r="M1021" s="19">
        <v>1</v>
      </c>
      <c r="N1021" s="19">
        <f>IFERROR(VLOOKUP(L1021,Data!K:M,3,0),"0")</f>
        <v>850</v>
      </c>
      <c r="O1021" s="19">
        <f t="shared" si="20"/>
        <v>850</v>
      </c>
      <c r="P1021" s="132">
        <f>SUM(O1021:O1022)</f>
        <v>1350</v>
      </c>
      <c r="Q1021" s="140"/>
      <c r="R1021" s="60"/>
    </row>
    <row r="1022" spans="1:18" x14ac:dyDescent="0.2">
      <c r="A1022" s="133"/>
      <c r="B1022" s="150"/>
      <c r="C1022" s="151"/>
      <c r="D1022" s="151"/>
      <c r="E1022" s="133"/>
      <c r="F1022" s="133"/>
      <c r="G1022" s="153"/>
      <c r="H1022" s="153"/>
      <c r="I1022" s="153"/>
      <c r="J1022" s="141"/>
      <c r="K1022" s="153"/>
      <c r="L1022" s="22" t="s">
        <v>62</v>
      </c>
      <c r="M1022" s="19">
        <v>1</v>
      </c>
      <c r="N1022" s="19">
        <f>IFERROR(VLOOKUP(L1022,Data!K:M,3,0),"0")</f>
        <v>500</v>
      </c>
      <c r="O1022" s="19">
        <f t="shared" si="20"/>
        <v>500</v>
      </c>
      <c r="P1022" s="133"/>
      <c r="Q1022" s="141"/>
      <c r="R1022" s="61"/>
    </row>
    <row r="1023" spans="1:18" x14ac:dyDescent="0.2">
      <c r="A1023" s="132">
        <f>IF(G1023="","",COUNTA($G$3:G1024))</f>
        <v>303</v>
      </c>
      <c r="B1023" s="164">
        <v>45049</v>
      </c>
      <c r="C1023" s="149" t="s">
        <v>448</v>
      </c>
      <c r="D1023" s="149" t="s">
        <v>163</v>
      </c>
      <c r="E1023" s="132">
        <v>41737</v>
      </c>
      <c r="F1023" s="132">
        <v>283196</v>
      </c>
      <c r="G1023" s="152" t="s">
        <v>1072</v>
      </c>
      <c r="H1023" s="152" t="s">
        <v>1072</v>
      </c>
      <c r="I1023" s="152" t="s">
        <v>1073</v>
      </c>
      <c r="J1023" s="140" t="s">
        <v>1074</v>
      </c>
      <c r="K1023" s="152" t="s">
        <v>1075</v>
      </c>
      <c r="L1023" s="22" t="s">
        <v>2915</v>
      </c>
      <c r="M1023" s="19">
        <v>1</v>
      </c>
      <c r="N1023" s="19">
        <f>IFERROR(VLOOKUP(L1023,Data!K:M,3,0),"0")</f>
        <v>1000</v>
      </c>
      <c r="O1023" s="19">
        <f t="shared" si="20"/>
        <v>1000</v>
      </c>
      <c r="P1023" s="132">
        <f>SUM(O1023:O1031)</f>
        <v>4440</v>
      </c>
      <c r="Q1023" s="140" t="s">
        <v>2818</v>
      </c>
      <c r="R1023" s="60"/>
    </row>
    <row r="1024" spans="1:18" x14ac:dyDescent="0.2">
      <c r="A1024" s="133"/>
      <c r="B1024" s="150"/>
      <c r="C1024" s="151"/>
      <c r="D1024" s="151"/>
      <c r="E1024" s="133"/>
      <c r="F1024" s="133"/>
      <c r="G1024" s="153"/>
      <c r="H1024" s="153"/>
      <c r="I1024" s="153"/>
      <c r="J1024" s="141"/>
      <c r="K1024" s="153"/>
      <c r="L1024" s="22" t="s">
        <v>138</v>
      </c>
      <c r="M1024" s="19">
        <v>1</v>
      </c>
      <c r="N1024" s="19">
        <f>IFERROR(VLOOKUP(L1024,Data!K:M,3,0),"0")</f>
        <v>70</v>
      </c>
      <c r="O1024" s="19">
        <f t="shared" si="20"/>
        <v>70</v>
      </c>
      <c r="P1024" s="133"/>
      <c r="Q1024" s="141"/>
      <c r="R1024" s="61" t="s">
        <v>2819</v>
      </c>
    </row>
    <row r="1025" spans="1:18" x14ac:dyDescent="0.2">
      <c r="A1025" s="133"/>
      <c r="B1025" s="150"/>
      <c r="C1025" s="151"/>
      <c r="D1025" s="151"/>
      <c r="E1025" s="133"/>
      <c r="F1025" s="133"/>
      <c r="G1025" s="153"/>
      <c r="H1025" s="153"/>
      <c r="I1025" s="153"/>
      <c r="J1025" s="141"/>
      <c r="K1025" s="153"/>
      <c r="L1025" s="22" t="s">
        <v>2702</v>
      </c>
      <c r="M1025" s="19">
        <v>1</v>
      </c>
      <c r="N1025" s="19">
        <f>IFERROR(VLOOKUP(L1025,Data!K:M,3,0),"0")</f>
        <v>200</v>
      </c>
      <c r="O1025" s="19">
        <f t="shared" si="20"/>
        <v>200</v>
      </c>
      <c r="P1025" s="133"/>
      <c r="Q1025" s="141"/>
      <c r="R1025" s="61"/>
    </row>
    <row r="1026" spans="1:18" x14ac:dyDescent="0.2">
      <c r="A1026" s="133"/>
      <c r="B1026" s="150"/>
      <c r="C1026" s="151"/>
      <c r="D1026" s="151"/>
      <c r="E1026" s="133"/>
      <c r="F1026" s="133"/>
      <c r="G1026" s="153"/>
      <c r="H1026" s="153"/>
      <c r="I1026" s="153"/>
      <c r="J1026" s="141"/>
      <c r="K1026" s="153"/>
      <c r="L1026" s="22" t="s">
        <v>113</v>
      </c>
      <c r="M1026" s="19">
        <v>1</v>
      </c>
      <c r="N1026" s="19">
        <f>IFERROR(VLOOKUP(L1026,Data!K:M,3,0),"0")</f>
        <v>800</v>
      </c>
      <c r="O1026" s="19">
        <f t="shared" si="20"/>
        <v>800</v>
      </c>
      <c r="P1026" s="133"/>
      <c r="Q1026" s="141"/>
      <c r="R1026" s="61"/>
    </row>
    <row r="1027" spans="1:18" x14ac:dyDescent="0.2">
      <c r="A1027" s="133"/>
      <c r="B1027" s="150"/>
      <c r="C1027" s="151"/>
      <c r="D1027" s="151"/>
      <c r="E1027" s="133"/>
      <c r="F1027" s="133"/>
      <c r="G1027" s="153"/>
      <c r="H1027" s="153"/>
      <c r="I1027" s="153"/>
      <c r="J1027" s="141"/>
      <c r="K1027" s="153"/>
      <c r="L1027" s="22" t="s">
        <v>2699</v>
      </c>
      <c r="M1027" s="19">
        <v>3</v>
      </c>
      <c r="N1027" s="19">
        <f>IFERROR(VLOOKUP(L1027,Data!K:M,3,0),"0")</f>
        <v>10</v>
      </c>
      <c r="O1027" s="19">
        <f t="shared" si="20"/>
        <v>30</v>
      </c>
      <c r="P1027" s="133"/>
      <c r="Q1027" s="141"/>
      <c r="R1027" s="61"/>
    </row>
    <row r="1028" spans="1:18" x14ac:dyDescent="0.2">
      <c r="A1028" s="133"/>
      <c r="B1028" s="150"/>
      <c r="C1028" s="151"/>
      <c r="D1028" s="151"/>
      <c r="E1028" s="133"/>
      <c r="F1028" s="133"/>
      <c r="G1028" s="153"/>
      <c r="H1028" s="153"/>
      <c r="I1028" s="153"/>
      <c r="J1028" s="141"/>
      <c r="K1028" s="153"/>
      <c r="L1028" s="22" t="s">
        <v>107</v>
      </c>
      <c r="M1028" s="19">
        <v>1</v>
      </c>
      <c r="N1028" s="19">
        <f>IFERROR(VLOOKUP(L1028,Data!K:M,3,0),"0")</f>
        <v>300</v>
      </c>
      <c r="O1028" s="19">
        <f t="shared" si="20"/>
        <v>300</v>
      </c>
      <c r="P1028" s="133"/>
      <c r="Q1028" s="141"/>
      <c r="R1028" s="61"/>
    </row>
    <row r="1029" spans="1:18" x14ac:dyDescent="0.2">
      <c r="A1029" s="133"/>
      <c r="B1029" s="150"/>
      <c r="C1029" s="151"/>
      <c r="D1029" s="151"/>
      <c r="E1029" s="133"/>
      <c r="F1029" s="133"/>
      <c r="G1029" s="153"/>
      <c r="H1029" s="153"/>
      <c r="I1029" s="153"/>
      <c r="J1029" s="141"/>
      <c r="K1029" s="153"/>
      <c r="L1029" s="22" t="s">
        <v>135</v>
      </c>
      <c r="M1029" s="19">
        <v>4</v>
      </c>
      <c r="N1029" s="19">
        <f>IFERROR(VLOOKUP(L1029,Data!K:M,3,0),"0")</f>
        <v>140</v>
      </c>
      <c r="O1029" s="19">
        <f t="shared" si="20"/>
        <v>560</v>
      </c>
      <c r="P1029" s="133"/>
      <c r="Q1029" s="141"/>
      <c r="R1029" s="61" t="s">
        <v>2737</v>
      </c>
    </row>
    <row r="1030" spans="1:18" x14ac:dyDescent="0.2">
      <c r="A1030" s="133"/>
      <c r="B1030" s="150"/>
      <c r="C1030" s="151"/>
      <c r="D1030" s="151"/>
      <c r="E1030" s="133"/>
      <c r="F1030" s="133"/>
      <c r="G1030" s="153"/>
      <c r="H1030" s="153"/>
      <c r="I1030" s="153"/>
      <c r="J1030" s="141"/>
      <c r="K1030" s="153"/>
      <c r="L1030" s="22" t="s">
        <v>145</v>
      </c>
      <c r="M1030" s="19">
        <v>1</v>
      </c>
      <c r="N1030" s="19">
        <v>980</v>
      </c>
      <c r="O1030" s="19">
        <f t="shared" si="20"/>
        <v>980</v>
      </c>
      <c r="P1030" s="133"/>
      <c r="Q1030" s="141"/>
      <c r="R1030" s="61"/>
    </row>
    <row r="1031" spans="1:18" x14ac:dyDescent="0.2">
      <c r="A1031" s="133"/>
      <c r="B1031" s="150"/>
      <c r="C1031" s="151"/>
      <c r="D1031" s="151"/>
      <c r="E1031" s="133"/>
      <c r="F1031" s="133"/>
      <c r="G1031" s="153"/>
      <c r="H1031" s="153"/>
      <c r="I1031" s="153"/>
      <c r="J1031" s="141"/>
      <c r="K1031" s="153"/>
      <c r="L1031" s="22" t="s">
        <v>62</v>
      </c>
      <c r="M1031" s="19">
        <v>1</v>
      </c>
      <c r="N1031" s="19">
        <f>IFERROR(VLOOKUP(L1031,Data!K:M,3,0),"0")</f>
        <v>500</v>
      </c>
      <c r="O1031" s="19">
        <f t="shared" si="20"/>
        <v>500</v>
      </c>
      <c r="P1031" s="133"/>
      <c r="Q1031" s="141"/>
      <c r="R1031" s="61"/>
    </row>
    <row r="1032" spans="1:18" x14ac:dyDescent="0.2">
      <c r="A1032" s="132">
        <f>IF(G1032="","",COUNTA($G$3:G1033))</f>
        <v>304</v>
      </c>
      <c r="B1032" s="164">
        <v>45049</v>
      </c>
      <c r="C1032" s="149" t="s">
        <v>160</v>
      </c>
      <c r="D1032" s="149" t="s">
        <v>163</v>
      </c>
      <c r="E1032" s="132">
        <v>57623</v>
      </c>
      <c r="F1032" s="132">
        <v>277434</v>
      </c>
      <c r="G1032" s="152" t="s">
        <v>1076</v>
      </c>
      <c r="H1032" s="152" t="s">
        <v>1076</v>
      </c>
      <c r="I1032" s="152" t="s">
        <v>1077</v>
      </c>
      <c r="J1032" s="140" t="s">
        <v>1078</v>
      </c>
      <c r="K1032" s="152" t="s">
        <v>457</v>
      </c>
      <c r="L1032" s="22" t="s">
        <v>2699</v>
      </c>
      <c r="M1032" s="19">
        <v>2</v>
      </c>
      <c r="N1032" s="19">
        <f>IFERROR(VLOOKUP(L1032,Data!K:M,3,0),"0")</f>
        <v>10</v>
      </c>
      <c r="O1032" s="19">
        <f t="shared" si="20"/>
        <v>20</v>
      </c>
      <c r="P1032" s="132">
        <f>SUM(O1032:O1033)</f>
        <v>520</v>
      </c>
      <c r="Q1032" s="140"/>
      <c r="R1032" s="60" t="s">
        <v>2717</v>
      </c>
    </row>
    <row r="1033" spans="1:18" x14ac:dyDescent="0.2">
      <c r="A1033" s="133"/>
      <c r="B1033" s="150"/>
      <c r="C1033" s="151"/>
      <c r="D1033" s="151"/>
      <c r="E1033" s="133"/>
      <c r="F1033" s="133"/>
      <c r="G1033" s="153"/>
      <c r="H1033" s="153"/>
      <c r="I1033" s="153"/>
      <c r="J1033" s="141"/>
      <c r="K1033" s="153"/>
      <c r="L1033" s="22" t="s">
        <v>62</v>
      </c>
      <c r="M1033" s="19">
        <v>1</v>
      </c>
      <c r="N1033" s="19">
        <f>IFERROR(VLOOKUP(L1033,Data!K:M,3,0),"0")</f>
        <v>500</v>
      </c>
      <c r="O1033" s="19">
        <f t="shared" si="20"/>
        <v>500</v>
      </c>
      <c r="P1033" s="133"/>
      <c r="Q1033" s="141"/>
      <c r="R1033" s="61"/>
    </row>
    <row r="1034" spans="1:18" x14ac:dyDescent="0.2">
      <c r="A1034" s="132">
        <f>IF(G1034="","",COUNTA($G$3:G1035))</f>
        <v>305</v>
      </c>
      <c r="B1034" s="164">
        <v>45049</v>
      </c>
      <c r="C1034" s="149" t="s">
        <v>448</v>
      </c>
      <c r="D1034" s="149" t="s">
        <v>163</v>
      </c>
      <c r="E1034" s="132">
        <v>47689</v>
      </c>
      <c r="F1034" s="132">
        <v>451210</v>
      </c>
      <c r="G1034" s="152" t="s">
        <v>1079</v>
      </c>
      <c r="H1034" s="152" t="s">
        <v>1079</v>
      </c>
      <c r="I1034" s="152" t="s">
        <v>1080</v>
      </c>
      <c r="J1034" s="140" t="s">
        <v>1081</v>
      </c>
      <c r="K1034" s="152" t="s">
        <v>361</v>
      </c>
      <c r="L1034" s="22" t="s">
        <v>2699</v>
      </c>
      <c r="M1034" s="19">
        <v>2</v>
      </c>
      <c r="N1034" s="19">
        <f>IFERROR(VLOOKUP(L1034,Data!K:M,3,0),"0")</f>
        <v>10</v>
      </c>
      <c r="O1034" s="19">
        <f t="shared" ref="O1034:O1101" si="21">PRODUCT(M1034:N1034)</f>
        <v>20</v>
      </c>
      <c r="P1034" s="132">
        <f>SUM(O1034:O1036)</f>
        <v>870</v>
      </c>
      <c r="Q1034" s="140"/>
      <c r="R1034" s="60"/>
    </row>
    <row r="1035" spans="1:18" x14ac:dyDescent="0.2">
      <c r="A1035" s="133"/>
      <c r="B1035" s="150"/>
      <c r="C1035" s="151"/>
      <c r="D1035" s="151"/>
      <c r="E1035" s="133"/>
      <c r="F1035" s="133"/>
      <c r="G1035" s="153"/>
      <c r="H1035" s="153"/>
      <c r="I1035" s="153"/>
      <c r="J1035" s="141"/>
      <c r="K1035" s="153"/>
      <c r="L1035" s="22" t="s">
        <v>149</v>
      </c>
      <c r="M1035" s="19">
        <v>1</v>
      </c>
      <c r="N1035" s="19">
        <f>IFERROR(VLOOKUP(L1035,Data!K:M,3,0),"0")</f>
        <v>350</v>
      </c>
      <c r="O1035" s="19">
        <f t="shared" si="21"/>
        <v>350</v>
      </c>
      <c r="P1035" s="133"/>
      <c r="Q1035" s="141"/>
      <c r="R1035" s="61"/>
    </row>
    <row r="1036" spans="1:18" x14ac:dyDescent="0.2">
      <c r="A1036" s="133"/>
      <c r="B1036" s="150"/>
      <c r="C1036" s="151"/>
      <c r="D1036" s="151"/>
      <c r="E1036" s="133"/>
      <c r="F1036" s="133"/>
      <c r="G1036" s="153"/>
      <c r="H1036" s="153"/>
      <c r="I1036" s="153"/>
      <c r="J1036" s="141"/>
      <c r="K1036" s="153"/>
      <c r="L1036" s="22" t="s">
        <v>62</v>
      </c>
      <c r="M1036" s="19">
        <v>1</v>
      </c>
      <c r="N1036" s="19">
        <f>IFERROR(VLOOKUP(L1036,Data!K:M,3,0),"0")</f>
        <v>500</v>
      </c>
      <c r="O1036" s="19">
        <f t="shared" si="21"/>
        <v>500</v>
      </c>
      <c r="P1036" s="133"/>
      <c r="Q1036" s="141"/>
      <c r="R1036" s="61"/>
    </row>
    <row r="1037" spans="1:18" x14ac:dyDescent="0.2">
      <c r="A1037" s="132">
        <f>IF(G1037="","",COUNTA($G$3:G1038))</f>
        <v>306</v>
      </c>
      <c r="B1037" s="164">
        <v>45049</v>
      </c>
      <c r="C1037" s="149" t="s">
        <v>188</v>
      </c>
      <c r="D1037" s="149" t="s">
        <v>163</v>
      </c>
      <c r="E1037" s="132">
        <v>208223</v>
      </c>
      <c r="F1037" s="132">
        <v>52137</v>
      </c>
      <c r="G1037" s="152" t="s">
        <v>1082</v>
      </c>
      <c r="H1037" s="152" t="s">
        <v>1082</v>
      </c>
      <c r="I1037" s="152" t="s">
        <v>1083</v>
      </c>
      <c r="J1037" s="140" t="s">
        <v>1084</v>
      </c>
      <c r="K1037" s="152" t="s">
        <v>431</v>
      </c>
      <c r="L1037" s="22" t="s">
        <v>2699</v>
      </c>
      <c r="M1037" s="19">
        <v>2</v>
      </c>
      <c r="N1037" s="19">
        <f>IFERROR(VLOOKUP(L1037,Data!K:M,3,0),"0")</f>
        <v>10</v>
      </c>
      <c r="O1037" s="19">
        <f t="shared" si="21"/>
        <v>20</v>
      </c>
      <c r="P1037" s="132">
        <f>SUM(O1037:O1038)</f>
        <v>520</v>
      </c>
      <c r="Q1037" s="140"/>
      <c r="R1037" s="60"/>
    </row>
    <row r="1038" spans="1:18" x14ac:dyDescent="0.2">
      <c r="A1038" s="133"/>
      <c r="B1038" s="150"/>
      <c r="C1038" s="151"/>
      <c r="D1038" s="151"/>
      <c r="E1038" s="133"/>
      <c r="F1038" s="133"/>
      <c r="G1038" s="153"/>
      <c r="H1038" s="153"/>
      <c r="I1038" s="153"/>
      <c r="J1038" s="141"/>
      <c r="K1038" s="153"/>
      <c r="L1038" s="22" t="s">
        <v>62</v>
      </c>
      <c r="M1038" s="19">
        <v>1</v>
      </c>
      <c r="N1038" s="19">
        <f>IFERROR(VLOOKUP(L1038,Data!K:M,3,0),"0")</f>
        <v>500</v>
      </c>
      <c r="O1038" s="19">
        <f t="shared" si="21"/>
        <v>500</v>
      </c>
      <c r="P1038" s="133"/>
      <c r="Q1038" s="141"/>
      <c r="R1038" s="61"/>
    </row>
    <row r="1039" spans="1:18" x14ac:dyDescent="0.2">
      <c r="A1039" s="132">
        <f>IF(G1039="","",COUNTA($G$3:G1040))</f>
        <v>307</v>
      </c>
      <c r="B1039" s="164">
        <v>45049</v>
      </c>
      <c r="C1039" s="149" t="s">
        <v>160</v>
      </c>
      <c r="D1039" s="149" t="s">
        <v>163</v>
      </c>
      <c r="E1039" s="132">
        <v>22530</v>
      </c>
      <c r="F1039" s="132">
        <v>467043</v>
      </c>
      <c r="G1039" s="152" t="s">
        <v>1087</v>
      </c>
      <c r="H1039" s="152" t="s">
        <v>1087</v>
      </c>
      <c r="I1039" s="152" t="s">
        <v>1088</v>
      </c>
      <c r="J1039" s="140" t="s">
        <v>1089</v>
      </c>
      <c r="K1039" s="152" t="s">
        <v>1090</v>
      </c>
      <c r="L1039" s="22" t="s">
        <v>2915</v>
      </c>
      <c r="M1039" s="19">
        <v>1</v>
      </c>
      <c r="N1039" s="19">
        <f>IFERROR(VLOOKUP(L1039,Data!K:M,3,0),"0")</f>
        <v>1000</v>
      </c>
      <c r="O1039" s="19">
        <f t="shared" ref="O1039:O1050" si="22">PRODUCT(M1039:N1039)</f>
        <v>1000</v>
      </c>
      <c r="P1039" s="132">
        <f>SUM(O1039:O1050)</f>
        <v>4675</v>
      </c>
      <c r="Q1039" s="140" t="s">
        <v>2778</v>
      </c>
      <c r="R1039" s="60"/>
    </row>
    <row r="1040" spans="1:18" x14ac:dyDescent="0.2">
      <c r="A1040" s="133"/>
      <c r="B1040" s="150"/>
      <c r="C1040" s="151"/>
      <c r="D1040" s="151"/>
      <c r="E1040" s="133"/>
      <c r="F1040" s="133"/>
      <c r="G1040" s="153"/>
      <c r="H1040" s="153"/>
      <c r="I1040" s="153"/>
      <c r="J1040" s="141"/>
      <c r="K1040" s="153"/>
      <c r="L1040" s="22" t="s">
        <v>138</v>
      </c>
      <c r="M1040" s="19">
        <v>1</v>
      </c>
      <c r="N1040" s="19">
        <f>IFERROR(VLOOKUP(L1040,Data!K:M,3,0),"0")</f>
        <v>70</v>
      </c>
      <c r="O1040" s="19">
        <f t="shared" si="22"/>
        <v>70</v>
      </c>
      <c r="P1040" s="133"/>
      <c r="Q1040" s="141"/>
      <c r="R1040" s="61"/>
    </row>
    <row r="1041" spans="1:18" x14ac:dyDescent="0.2">
      <c r="A1041" s="133"/>
      <c r="B1041" s="150"/>
      <c r="C1041" s="151"/>
      <c r="D1041" s="151"/>
      <c r="E1041" s="133"/>
      <c r="F1041" s="133"/>
      <c r="G1041" s="153"/>
      <c r="H1041" s="153"/>
      <c r="I1041" s="153"/>
      <c r="J1041" s="141"/>
      <c r="K1041" s="153"/>
      <c r="L1041" s="22" t="s">
        <v>89</v>
      </c>
      <c r="M1041" s="19">
        <v>8</v>
      </c>
      <c r="N1041" s="19">
        <f>IFERROR(VLOOKUP(L1041,Data!K:M,3,0),"0")</f>
        <v>35</v>
      </c>
      <c r="O1041" s="19">
        <f t="shared" si="22"/>
        <v>280</v>
      </c>
      <c r="P1041" s="133"/>
      <c r="Q1041" s="141"/>
      <c r="R1041" s="61"/>
    </row>
    <row r="1042" spans="1:18" x14ac:dyDescent="0.2">
      <c r="A1042" s="133"/>
      <c r="B1042" s="150"/>
      <c r="C1042" s="151"/>
      <c r="D1042" s="151"/>
      <c r="E1042" s="133"/>
      <c r="F1042" s="133"/>
      <c r="G1042" s="153"/>
      <c r="H1042" s="153"/>
      <c r="I1042" s="153"/>
      <c r="J1042" s="141"/>
      <c r="K1042" s="153"/>
      <c r="L1042" s="22" t="s">
        <v>2702</v>
      </c>
      <c r="M1042" s="19">
        <v>1</v>
      </c>
      <c r="N1042" s="19">
        <f>IFERROR(VLOOKUP(L1042,Data!K:M,3,0),"0")</f>
        <v>200</v>
      </c>
      <c r="O1042" s="19">
        <f t="shared" si="22"/>
        <v>200</v>
      </c>
      <c r="P1042" s="133"/>
      <c r="Q1042" s="141"/>
      <c r="R1042" s="61"/>
    </row>
    <row r="1043" spans="1:18" x14ac:dyDescent="0.2">
      <c r="A1043" s="133"/>
      <c r="B1043" s="150"/>
      <c r="C1043" s="151"/>
      <c r="D1043" s="151"/>
      <c r="E1043" s="133"/>
      <c r="F1043" s="133"/>
      <c r="G1043" s="153"/>
      <c r="H1043" s="153"/>
      <c r="I1043" s="153"/>
      <c r="J1043" s="141"/>
      <c r="K1043" s="153"/>
      <c r="L1043" s="22" t="s">
        <v>113</v>
      </c>
      <c r="M1043" s="19">
        <v>1</v>
      </c>
      <c r="N1043" s="19">
        <f>IFERROR(VLOOKUP(L1043,Data!K:M,3,0),"0")</f>
        <v>800</v>
      </c>
      <c r="O1043" s="19">
        <f t="shared" si="22"/>
        <v>800</v>
      </c>
      <c r="P1043" s="133"/>
      <c r="Q1043" s="141"/>
      <c r="R1043" s="61"/>
    </row>
    <row r="1044" spans="1:18" x14ac:dyDescent="0.2">
      <c r="A1044" s="133"/>
      <c r="B1044" s="150"/>
      <c r="C1044" s="151"/>
      <c r="D1044" s="151"/>
      <c r="E1044" s="133"/>
      <c r="F1044" s="133"/>
      <c r="G1044" s="153"/>
      <c r="H1044" s="153"/>
      <c r="I1044" s="153"/>
      <c r="J1044" s="141"/>
      <c r="K1044" s="153"/>
      <c r="L1044" s="22" t="s">
        <v>2699</v>
      </c>
      <c r="M1044" s="19">
        <v>3</v>
      </c>
      <c r="N1044" s="19">
        <f>IFERROR(VLOOKUP(L1044,Data!K:M,3,0),"0")</f>
        <v>10</v>
      </c>
      <c r="O1044" s="19">
        <f t="shared" si="22"/>
        <v>30</v>
      </c>
      <c r="P1044" s="133"/>
      <c r="Q1044" s="141"/>
      <c r="R1044" s="61"/>
    </row>
    <row r="1045" spans="1:18" x14ac:dyDescent="0.2">
      <c r="A1045" s="133"/>
      <c r="B1045" s="150"/>
      <c r="C1045" s="151"/>
      <c r="D1045" s="151"/>
      <c r="E1045" s="133"/>
      <c r="F1045" s="133"/>
      <c r="G1045" s="153"/>
      <c r="H1045" s="153"/>
      <c r="I1045" s="153"/>
      <c r="J1045" s="141"/>
      <c r="K1045" s="153"/>
      <c r="L1045" s="22" t="s">
        <v>1648</v>
      </c>
      <c r="M1045" s="19">
        <v>1</v>
      </c>
      <c r="N1045" s="19">
        <v>125</v>
      </c>
      <c r="O1045" s="19">
        <f t="shared" si="22"/>
        <v>125</v>
      </c>
      <c r="P1045" s="133"/>
      <c r="Q1045" s="141"/>
      <c r="R1045" s="61" t="s">
        <v>2720</v>
      </c>
    </row>
    <row r="1046" spans="1:18" x14ac:dyDescent="0.2">
      <c r="A1046" s="133"/>
      <c r="B1046" s="150"/>
      <c r="C1046" s="151"/>
      <c r="D1046" s="151"/>
      <c r="E1046" s="133"/>
      <c r="F1046" s="133"/>
      <c r="G1046" s="153"/>
      <c r="H1046" s="153"/>
      <c r="I1046" s="153"/>
      <c r="J1046" s="141"/>
      <c r="K1046" s="153"/>
      <c r="L1046" s="22" t="s">
        <v>1648</v>
      </c>
      <c r="M1046" s="19">
        <v>1</v>
      </c>
      <c r="N1046" s="19">
        <v>20</v>
      </c>
      <c r="O1046" s="19">
        <f t="shared" si="22"/>
        <v>20</v>
      </c>
      <c r="P1046" s="133"/>
      <c r="Q1046" s="141"/>
      <c r="R1046" s="61" t="s">
        <v>2746</v>
      </c>
    </row>
    <row r="1047" spans="1:18" x14ac:dyDescent="0.2">
      <c r="A1047" s="133"/>
      <c r="B1047" s="150"/>
      <c r="C1047" s="151"/>
      <c r="D1047" s="151"/>
      <c r="E1047" s="133"/>
      <c r="F1047" s="133"/>
      <c r="G1047" s="153"/>
      <c r="H1047" s="153"/>
      <c r="I1047" s="153"/>
      <c r="J1047" s="141"/>
      <c r="K1047" s="153"/>
      <c r="L1047" s="22" t="s">
        <v>135</v>
      </c>
      <c r="M1047" s="19">
        <v>6</v>
      </c>
      <c r="N1047" s="19">
        <f>IFERROR(VLOOKUP(L1047,Data!K:M,3,0),"0")</f>
        <v>140</v>
      </c>
      <c r="O1047" s="19">
        <f t="shared" si="22"/>
        <v>840</v>
      </c>
      <c r="P1047" s="133"/>
      <c r="Q1047" s="141"/>
      <c r="R1047" s="61" t="s">
        <v>2820</v>
      </c>
    </row>
    <row r="1048" spans="1:18" x14ac:dyDescent="0.2">
      <c r="A1048" s="133"/>
      <c r="B1048" s="150"/>
      <c r="C1048" s="151"/>
      <c r="D1048" s="151"/>
      <c r="E1048" s="133"/>
      <c r="F1048" s="133"/>
      <c r="G1048" s="153"/>
      <c r="H1048" s="153"/>
      <c r="I1048" s="153"/>
      <c r="J1048" s="141"/>
      <c r="K1048" s="153"/>
      <c r="L1048" s="22" t="s">
        <v>2700</v>
      </c>
      <c r="M1048" s="19">
        <v>1</v>
      </c>
      <c r="N1048" s="19">
        <f>IFERROR(VLOOKUP(L1048,Data!K:M,3,0),"0")</f>
        <v>60</v>
      </c>
      <c r="O1048" s="19">
        <f t="shared" si="22"/>
        <v>60</v>
      </c>
      <c r="P1048" s="133"/>
      <c r="Q1048" s="141"/>
      <c r="R1048" s="61"/>
    </row>
    <row r="1049" spans="1:18" x14ac:dyDescent="0.2">
      <c r="A1049" s="133"/>
      <c r="B1049" s="150"/>
      <c r="C1049" s="151"/>
      <c r="D1049" s="151"/>
      <c r="E1049" s="133"/>
      <c r="F1049" s="133"/>
      <c r="G1049" s="153"/>
      <c r="H1049" s="153"/>
      <c r="I1049" s="153"/>
      <c r="J1049" s="141"/>
      <c r="K1049" s="153"/>
      <c r="L1049" s="22" t="s">
        <v>145</v>
      </c>
      <c r="M1049" s="19">
        <v>1</v>
      </c>
      <c r="N1049" s="19">
        <v>750</v>
      </c>
      <c r="O1049" s="19">
        <f t="shared" si="22"/>
        <v>750</v>
      </c>
      <c r="P1049" s="133"/>
      <c r="Q1049" s="141"/>
      <c r="R1049" s="61"/>
    </row>
    <row r="1050" spans="1:18" x14ac:dyDescent="0.2">
      <c r="A1050" s="133"/>
      <c r="B1050" s="150"/>
      <c r="C1050" s="151"/>
      <c r="D1050" s="151"/>
      <c r="E1050" s="133"/>
      <c r="F1050" s="133"/>
      <c r="G1050" s="153"/>
      <c r="H1050" s="153"/>
      <c r="I1050" s="153"/>
      <c r="J1050" s="141"/>
      <c r="K1050" s="153"/>
      <c r="L1050" s="22" t="s">
        <v>62</v>
      </c>
      <c r="M1050" s="19">
        <v>1</v>
      </c>
      <c r="N1050" s="19">
        <f>IFERROR(VLOOKUP(L1050,Data!K:M,3,0),"0")</f>
        <v>500</v>
      </c>
      <c r="O1050" s="19">
        <f t="shared" si="22"/>
        <v>500</v>
      </c>
      <c r="P1050" s="133"/>
      <c r="Q1050" s="141"/>
      <c r="R1050" s="61"/>
    </row>
    <row r="1051" spans="1:18" s="43" customFormat="1" ht="18" customHeight="1" x14ac:dyDescent="0.25">
      <c r="A1051" s="116" t="s">
        <v>3193</v>
      </c>
      <c r="B1051" s="117"/>
      <c r="C1051" s="117"/>
      <c r="D1051" s="117"/>
      <c r="E1051" s="117"/>
      <c r="F1051" s="117"/>
      <c r="G1051" s="117"/>
      <c r="H1051" s="117"/>
      <c r="I1051" s="117"/>
      <c r="J1051" s="117"/>
      <c r="K1051" s="117"/>
      <c r="L1051" s="117"/>
      <c r="M1051" s="117"/>
      <c r="N1051" s="117"/>
      <c r="O1051" s="118"/>
      <c r="P1051" s="119">
        <f>SUM(P971:P1050)</f>
        <v>34855</v>
      </c>
      <c r="Q1051" s="120"/>
      <c r="R1051" s="121"/>
    </row>
    <row r="1052" spans="1:18" s="47" customFormat="1" ht="18" customHeight="1" x14ac:dyDescent="0.25">
      <c r="A1052" s="122" t="s">
        <v>3194</v>
      </c>
      <c r="B1052" s="122"/>
      <c r="C1052" s="44" t="e">
        <f ca="1">[3]!NumberToWordEN(P1051)</f>
        <v>#NAME?</v>
      </c>
      <c r="D1052" s="44"/>
      <c r="E1052" s="45"/>
      <c r="F1052" s="45"/>
      <c r="G1052" s="44"/>
      <c r="H1052" s="44"/>
      <c r="I1052" s="44"/>
      <c r="J1052" s="44"/>
      <c r="K1052" s="44"/>
      <c r="L1052" s="44"/>
      <c r="M1052" s="44"/>
      <c r="N1052" s="44"/>
      <c r="O1052" s="44"/>
      <c r="P1052" s="44"/>
      <c r="Q1052" s="46"/>
      <c r="R1052" s="62"/>
    </row>
    <row r="1053" spans="1:18" s="47" customFormat="1" ht="18" customHeight="1" x14ac:dyDescent="0.25">
      <c r="A1053" s="48"/>
      <c r="B1053" s="49"/>
      <c r="C1053" s="50"/>
      <c r="D1053" s="48"/>
      <c r="E1053" s="48"/>
      <c r="F1053" s="48"/>
      <c r="G1053" s="48"/>
      <c r="H1053" s="48"/>
      <c r="I1053" s="48"/>
      <c r="J1053" s="50"/>
      <c r="K1053" s="48"/>
      <c r="M1053" s="51"/>
      <c r="P1053" s="48"/>
      <c r="Q1053" s="52"/>
      <c r="R1053" s="62"/>
    </row>
    <row r="1054" spans="1:18" s="47" customFormat="1" ht="18" customHeight="1" x14ac:dyDescent="0.25">
      <c r="A1054" s="48"/>
      <c r="B1054" s="49"/>
      <c r="C1054" s="50"/>
      <c r="D1054" s="48"/>
      <c r="E1054" s="48"/>
      <c r="F1054" s="48"/>
      <c r="G1054" s="48"/>
      <c r="H1054" s="48"/>
      <c r="I1054" s="48"/>
      <c r="J1054" s="50"/>
      <c r="K1054" s="48"/>
      <c r="M1054" s="51"/>
      <c r="P1054" s="48"/>
      <c r="Q1054" s="52"/>
      <c r="R1054" s="62"/>
    </row>
    <row r="1055" spans="1:18" s="57" customFormat="1" ht="18" customHeight="1" x14ac:dyDescent="0.25">
      <c r="A1055" s="53"/>
      <c r="B1055" s="53"/>
      <c r="C1055" s="54"/>
      <c r="D1055" s="54"/>
      <c r="E1055" s="53"/>
      <c r="F1055" s="53"/>
      <c r="G1055" s="53"/>
      <c r="H1055" s="53"/>
      <c r="I1055" s="53"/>
      <c r="J1055" s="54"/>
      <c r="K1055" s="54"/>
      <c r="L1055" s="54"/>
      <c r="M1055" s="55"/>
      <c r="N1055" s="55"/>
      <c r="O1055" s="55"/>
      <c r="P1055" s="55"/>
      <c r="Q1055" s="56"/>
      <c r="R1055" s="63"/>
    </row>
    <row r="1056" spans="1:18" s="57" customFormat="1" ht="18" customHeight="1" x14ac:dyDescent="0.25">
      <c r="A1056" s="53"/>
      <c r="B1056" s="53"/>
      <c r="C1056" s="54"/>
      <c r="D1056" s="54"/>
      <c r="E1056" s="53"/>
      <c r="F1056" s="53"/>
      <c r="G1056" s="53"/>
      <c r="H1056" s="53"/>
      <c r="I1056" s="53"/>
      <c r="J1056" s="54"/>
      <c r="K1056" s="54"/>
      <c r="L1056" s="54"/>
      <c r="M1056" s="55"/>
      <c r="N1056" s="55"/>
      <c r="O1056" s="55"/>
      <c r="P1056" s="123" t="s">
        <v>3195</v>
      </c>
      <c r="Q1056" s="123"/>
      <c r="R1056" s="63"/>
    </row>
    <row r="1057" spans="1:18" s="41" customFormat="1" ht="24" customHeight="1" x14ac:dyDescent="0.25">
      <c r="A1057" s="124" t="s">
        <v>3210</v>
      </c>
      <c r="B1057" s="125"/>
      <c r="C1057" s="124" t="s">
        <v>21</v>
      </c>
      <c r="D1057" s="126"/>
      <c r="E1057" s="125"/>
      <c r="F1057" s="124" t="s">
        <v>3192</v>
      </c>
      <c r="G1057" s="126"/>
      <c r="H1057" s="126"/>
      <c r="I1057" s="126"/>
      <c r="J1057" s="126"/>
      <c r="K1057" s="126"/>
      <c r="L1057" s="126"/>
      <c r="M1057" s="126"/>
      <c r="N1057" s="126"/>
      <c r="O1057" s="126"/>
      <c r="P1057" s="126"/>
      <c r="Q1057" s="126"/>
      <c r="R1057" s="125"/>
    </row>
    <row r="1058" spans="1:18" s="40" customFormat="1" ht="41.25" customHeight="1" x14ac:dyDescent="0.3">
      <c r="A1058" s="34" t="s">
        <v>3197</v>
      </c>
      <c r="B1058" s="35" t="s">
        <v>81</v>
      </c>
      <c r="C1058" s="35" t="s">
        <v>10</v>
      </c>
      <c r="D1058" s="36" t="s">
        <v>11</v>
      </c>
      <c r="E1058" s="34" t="s">
        <v>12</v>
      </c>
      <c r="F1058" s="34" t="s">
        <v>0</v>
      </c>
      <c r="G1058" s="34"/>
      <c r="H1058" s="34" t="s">
        <v>1</v>
      </c>
      <c r="I1058" s="37"/>
      <c r="J1058" s="35" t="s">
        <v>13</v>
      </c>
      <c r="K1058" s="38" t="s">
        <v>148</v>
      </c>
      <c r="L1058" s="37" t="s">
        <v>82</v>
      </c>
      <c r="M1058" s="34" t="s">
        <v>14</v>
      </c>
      <c r="N1058" s="34" t="s">
        <v>2</v>
      </c>
      <c r="O1058" s="34" t="s">
        <v>83</v>
      </c>
      <c r="P1058" s="34" t="s">
        <v>3198</v>
      </c>
      <c r="Q1058" s="39" t="s">
        <v>84</v>
      </c>
      <c r="R1058" s="59" t="s">
        <v>5</v>
      </c>
    </row>
    <row r="1059" spans="1:18" x14ac:dyDescent="0.2">
      <c r="A1059" s="132">
        <f>IF(G1059="","",COUNTA($G$3:G1060))</f>
        <v>308</v>
      </c>
      <c r="B1059" s="164">
        <v>45049</v>
      </c>
      <c r="C1059" s="149" t="s">
        <v>448</v>
      </c>
      <c r="D1059" s="149" t="s">
        <v>163</v>
      </c>
      <c r="E1059" s="132">
        <v>42917</v>
      </c>
      <c r="F1059" s="132">
        <v>260449</v>
      </c>
      <c r="G1059" s="152" t="s">
        <v>965</v>
      </c>
      <c r="H1059" s="152" t="s">
        <v>965</v>
      </c>
      <c r="I1059" s="152" t="s">
        <v>1085</v>
      </c>
      <c r="J1059" s="140" t="s">
        <v>1086</v>
      </c>
      <c r="K1059" s="152" t="s">
        <v>302</v>
      </c>
      <c r="L1059" s="22" t="s">
        <v>99</v>
      </c>
      <c r="M1059" s="19">
        <v>1</v>
      </c>
      <c r="N1059" s="19">
        <f>IFERROR(VLOOKUP(L1059,Data!K:M,3,0),"0")</f>
        <v>900</v>
      </c>
      <c r="O1059" s="19">
        <f>PRODUCT(M1059:N1059)</f>
        <v>900</v>
      </c>
      <c r="P1059" s="132">
        <f>SUM(O1059:O1060)</f>
        <v>1400</v>
      </c>
      <c r="Q1059" s="140"/>
      <c r="R1059" s="60"/>
    </row>
    <row r="1060" spans="1:18" x14ac:dyDescent="0.2">
      <c r="A1060" s="133"/>
      <c r="B1060" s="150"/>
      <c r="C1060" s="151"/>
      <c r="D1060" s="151"/>
      <c r="E1060" s="133"/>
      <c r="F1060" s="133"/>
      <c r="G1060" s="153"/>
      <c r="H1060" s="153"/>
      <c r="I1060" s="153"/>
      <c r="J1060" s="141"/>
      <c r="K1060" s="153"/>
      <c r="L1060" s="22" t="s">
        <v>62</v>
      </c>
      <c r="M1060" s="19">
        <v>1</v>
      </c>
      <c r="N1060" s="19">
        <f>IFERROR(VLOOKUP(L1060,Data!K:M,3,0),"0")</f>
        <v>500</v>
      </c>
      <c r="O1060" s="19">
        <f>PRODUCT(M1060:N1060)</f>
        <v>500</v>
      </c>
      <c r="P1060" s="133"/>
      <c r="Q1060" s="141"/>
      <c r="R1060" s="61"/>
    </row>
    <row r="1061" spans="1:18" x14ac:dyDescent="0.2">
      <c r="A1061" s="132">
        <f>IF(G1061="","",COUNTA($G$3:G1062))</f>
        <v>309</v>
      </c>
      <c r="B1061" s="164">
        <v>45049</v>
      </c>
      <c r="C1061" s="149" t="s">
        <v>188</v>
      </c>
      <c r="D1061" s="149" t="s">
        <v>161</v>
      </c>
      <c r="E1061" s="132">
        <v>42523</v>
      </c>
      <c r="F1061" s="132">
        <v>328829</v>
      </c>
      <c r="G1061" s="152" t="s">
        <v>1091</v>
      </c>
      <c r="H1061" s="152" t="s">
        <v>1091</v>
      </c>
      <c r="I1061" s="152" t="s">
        <v>1092</v>
      </c>
      <c r="J1061" s="140" t="s">
        <v>1093</v>
      </c>
      <c r="K1061" s="152" t="s">
        <v>187</v>
      </c>
      <c r="L1061" s="22" t="s">
        <v>62</v>
      </c>
      <c r="M1061" s="19">
        <v>1</v>
      </c>
      <c r="N1061" s="19">
        <f>IFERROR(VLOOKUP(L1061,Data!K:M,3,0),"0")</f>
        <v>500</v>
      </c>
      <c r="O1061" s="19">
        <f t="shared" si="21"/>
        <v>500</v>
      </c>
      <c r="P1061" s="132">
        <f>SUM(O1061:O1062)</f>
        <v>500</v>
      </c>
      <c r="Q1061" s="140"/>
      <c r="R1061" s="60" t="s">
        <v>2807</v>
      </c>
    </row>
    <row r="1062" spans="1:18" x14ac:dyDescent="0.2">
      <c r="A1062" s="133"/>
      <c r="B1062" s="150"/>
      <c r="C1062" s="151"/>
      <c r="D1062" s="151"/>
      <c r="E1062" s="133"/>
      <c r="F1062" s="133"/>
      <c r="G1062" s="153"/>
      <c r="H1062" s="153"/>
      <c r="I1062" s="153"/>
      <c r="J1062" s="141"/>
      <c r="K1062" s="153"/>
      <c r="L1062" s="22"/>
      <c r="M1062" s="19"/>
      <c r="N1062" s="19" t="str">
        <f>IFERROR(VLOOKUP(L1062,Data!K:M,3,0),"0")</f>
        <v>0</v>
      </c>
      <c r="O1062" s="19">
        <f t="shared" si="21"/>
        <v>0</v>
      </c>
      <c r="P1062" s="133"/>
      <c r="Q1062" s="141"/>
      <c r="R1062" s="61"/>
    </row>
    <row r="1063" spans="1:18" x14ac:dyDescent="0.2">
      <c r="A1063" s="132">
        <f>IF(G1063="","",COUNTA($G$3:G1064))</f>
        <v>310</v>
      </c>
      <c r="B1063" s="164">
        <v>45049</v>
      </c>
      <c r="C1063" s="149" t="s">
        <v>53</v>
      </c>
      <c r="D1063" s="149" t="s">
        <v>58</v>
      </c>
      <c r="E1063" s="132">
        <v>42562</v>
      </c>
      <c r="F1063" s="132">
        <v>366159</v>
      </c>
      <c r="G1063" s="152" t="s">
        <v>1094</v>
      </c>
      <c r="H1063" s="152" t="s">
        <v>1094</v>
      </c>
      <c r="I1063" s="152" t="s">
        <v>1095</v>
      </c>
      <c r="J1063" s="140" t="s">
        <v>1096</v>
      </c>
      <c r="K1063" s="152" t="s">
        <v>1097</v>
      </c>
      <c r="L1063" s="22" t="s">
        <v>2915</v>
      </c>
      <c r="M1063" s="19">
        <v>1</v>
      </c>
      <c r="N1063" s="19">
        <f>IFERROR(VLOOKUP(L1063,Data!K:M,3,0),"0")</f>
        <v>1000</v>
      </c>
      <c r="O1063" s="19">
        <f t="shared" si="21"/>
        <v>1000</v>
      </c>
      <c r="P1063" s="132">
        <f>SUM(O1063:O1067)</f>
        <v>3110</v>
      </c>
      <c r="Q1063" s="140"/>
      <c r="R1063" s="60"/>
    </row>
    <row r="1064" spans="1:18" x14ac:dyDescent="0.2">
      <c r="A1064" s="133"/>
      <c r="B1064" s="150"/>
      <c r="C1064" s="151"/>
      <c r="D1064" s="151"/>
      <c r="E1064" s="133"/>
      <c r="F1064" s="133"/>
      <c r="G1064" s="153"/>
      <c r="H1064" s="153"/>
      <c r="I1064" s="153"/>
      <c r="J1064" s="141"/>
      <c r="K1064" s="153"/>
      <c r="L1064" s="22" t="s">
        <v>138</v>
      </c>
      <c r="M1064" s="19">
        <v>1</v>
      </c>
      <c r="N1064" s="19">
        <f>IFERROR(VLOOKUP(L1064,Data!K:M,3,0),"0")</f>
        <v>70</v>
      </c>
      <c r="O1064" s="19">
        <f t="shared" si="21"/>
        <v>70</v>
      </c>
      <c r="P1064" s="133"/>
      <c r="Q1064" s="141"/>
      <c r="R1064" s="61"/>
    </row>
    <row r="1065" spans="1:18" x14ac:dyDescent="0.2">
      <c r="A1065" s="133"/>
      <c r="B1065" s="150"/>
      <c r="C1065" s="151"/>
      <c r="D1065" s="151"/>
      <c r="E1065" s="133"/>
      <c r="F1065" s="133"/>
      <c r="G1065" s="153"/>
      <c r="H1065" s="153"/>
      <c r="I1065" s="153"/>
      <c r="J1065" s="141"/>
      <c r="K1065" s="153"/>
      <c r="L1065" s="22" t="s">
        <v>108</v>
      </c>
      <c r="M1065" s="19">
        <v>1</v>
      </c>
      <c r="N1065" s="19">
        <f>IFERROR(VLOOKUP(L1065,Data!K:M,3,0),"0")</f>
        <v>60</v>
      </c>
      <c r="O1065" s="19">
        <f t="shared" si="21"/>
        <v>60</v>
      </c>
      <c r="P1065" s="133"/>
      <c r="Q1065" s="141"/>
      <c r="R1065" s="61"/>
    </row>
    <row r="1066" spans="1:18" x14ac:dyDescent="0.2">
      <c r="A1066" s="133"/>
      <c r="B1066" s="150"/>
      <c r="C1066" s="151"/>
      <c r="D1066" s="151"/>
      <c r="E1066" s="133"/>
      <c r="F1066" s="133"/>
      <c r="G1066" s="153"/>
      <c r="H1066" s="153"/>
      <c r="I1066" s="153"/>
      <c r="J1066" s="141"/>
      <c r="K1066" s="153"/>
      <c r="L1066" s="22" t="s">
        <v>145</v>
      </c>
      <c r="M1066" s="19">
        <v>1</v>
      </c>
      <c r="N1066" s="19">
        <v>1480</v>
      </c>
      <c r="O1066" s="19">
        <f t="shared" si="21"/>
        <v>1480</v>
      </c>
      <c r="P1066" s="133"/>
      <c r="Q1066" s="141"/>
      <c r="R1066" s="67"/>
    </row>
    <row r="1067" spans="1:18" x14ac:dyDescent="0.2">
      <c r="A1067" s="133"/>
      <c r="B1067" s="150"/>
      <c r="C1067" s="151"/>
      <c r="D1067" s="151"/>
      <c r="E1067" s="133"/>
      <c r="F1067" s="133"/>
      <c r="G1067" s="153"/>
      <c r="H1067" s="153"/>
      <c r="I1067" s="153"/>
      <c r="J1067" s="141"/>
      <c r="K1067" s="153"/>
      <c r="L1067" s="22" t="s">
        <v>62</v>
      </c>
      <c r="M1067" s="19">
        <v>1</v>
      </c>
      <c r="N1067" s="19">
        <f>IFERROR(VLOOKUP(L1067,Data!K:M,3,0),"0")</f>
        <v>500</v>
      </c>
      <c r="O1067" s="19">
        <f t="shared" si="21"/>
        <v>500</v>
      </c>
      <c r="P1067" s="133"/>
      <c r="Q1067" s="141"/>
      <c r="R1067" s="61"/>
    </row>
    <row r="1068" spans="1:18" x14ac:dyDescent="0.2">
      <c r="A1068" s="132">
        <f>IF(G1068="","",COUNTA($G$3:G1069))</f>
        <v>311</v>
      </c>
      <c r="B1068" s="164">
        <v>45049</v>
      </c>
      <c r="C1068" s="149" t="s">
        <v>160</v>
      </c>
      <c r="D1068" s="149" t="s">
        <v>202</v>
      </c>
      <c r="E1068" s="132">
        <v>4286</v>
      </c>
      <c r="F1068" s="132">
        <v>167929</v>
      </c>
      <c r="G1068" s="152" t="s">
        <v>1098</v>
      </c>
      <c r="H1068" s="152" t="s">
        <v>1098</v>
      </c>
      <c r="I1068" s="152" t="s">
        <v>1099</v>
      </c>
      <c r="J1068" s="140" t="s">
        <v>1100</v>
      </c>
      <c r="K1068" s="152" t="s">
        <v>231</v>
      </c>
      <c r="L1068" s="22" t="s">
        <v>2698</v>
      </c>
      <c r="M1068" s="19">
        <v>1</v>
      </c>
      <c r="N1068" s="19">
        <f>IFERROR(VLOOKUP(L1068,Data!K:M,3,0),"0")</f>
        <v>400</v>
      </c>
      <c r="O1068" s="19">
        <f t="shared" si="21"/>
        <v>400</v>
      </c>
      <c r="P1068" s="132">
        <f>SUM(O1068:O1069)</f>
        <v>900</v>
      </c>
      <c r="Q1068" s="140"/>
      <c r="R1068" s="60" t="s">
        <v>2734</v>
      </c>
    </row>
    <row r="1069" spans="1:18" x14ac:dyDescent="0.2">
      <c r="A1069" s="133"/>
      <c r="B1069" s="150"/>
      <c r="C1069" s="151"/>
      <c r="D1069" s="151"/>
      <c r="E1069" s="133"/>
      <c r="F1069" s="133"/>
      <c r="G1069" s="153"/>
      <c r="H1069" s="153"/>
      <c r="I1069" s="153"/>
      <c r="J1069" s="141"/>
      <c r="K1069" s="153"/>
      <c r="L1069" s="22" t="s">
        <v>62</v>
      </c>
      <c r="M1069" s="19">
        <v>1</v>
      </c>
      <c r="N1069" s="19">
        <f>IFERROR(VLOOKUP(L1069,Data!K:M,3,0),"0")</f>
        <v>500</v>
      </c>
      <c r="O1069" s="19">
        <f t="shared" si="21"/>
        <v>500</v>
      </c>
      <c r="P1069" s="133"/>
      <c r="Q1069" s="141"/>
      <c r="R1069" s="61"/>
    </row>
    <row r="1070" spans="1:18" x14ac:dyDescent="0.2">
      <c r="A1070" s="132">
        <f>IF(G1070="","",COUNTA($G$3:G1071))</f>
        <v>312</v>
      </c>
      <c r="B1070" s="164">
        <v>45049</v>
      </c>
      <c r="C1070" s="149" t="s">
        <v>160</v>
      </c>
      <c r="D1070" s="149" t="s">
        <v>163</v>
      </c>
      <c r="E1070" s="132">
        <v>36158</v>
      </c>
      <c r="F1070" s="132">
        <v>305380</v>
      </c>
      <c r="G1070" s="152" t="s">
        <v>1101</v>
      </c>
      <c r="H1070" s="152" t="s">
        <v>1101</v>
      </c>
      <c r="I1070" s="152" t="s">
        <v>1102</v>
      </c>
      <c r="J1070" s="140" t="s">
        <v>1103</v>
      </c>
      <c r="K1070" s="152" t="s">
        <v>231</v>
      </c>
      <c r="L1070" s="22" t="s">
        <v>62</v>
      </c>
      <c r="M1070" s="19">
        <v>1</v>
      </c>
      <c r="N1070" s="19">
        <f>IFERROR(VLOOKUP(L1070,Data!K:M,3,0),"0")</f>
        <v>500</v>
      </c>
      <c r="O1070" s="19">
        <f t="shared" si="21"/>
        <v>500</v>
      </c>
      <c r="P1070" s="132">
        <f>SUM(O1070:O1071)</f>
        <v>500</v>
      </c>
      <c r="Q1070" s="140"/>
      <c r="R1070" s="60" t="s">
        <v>2799</v>
      </c>
    </row>
    <row r="1071" spans="1:18" x14ac:dyDescent="0.2">
      <c r="A1071" s="133"/>
      <c r="B1071" s="150"/>
      <c r="C1071" s="151"/>
      <c r="D1071" s="151"/>
      <c r="E1071" s="133"/>
      <c r="F1071" s="133"/>
      <c r="G1071" s="153"/>
      <c r="H1071" s="153"/>
      <c r="I1071" s="153"/>
      <c r="J1071" s="141"/>
      <c r="K1071" s="153"/>
      <c r="L1071" s="22"/>
      <c r="M1071" s="19"/>
      <c r="N1071" s="19" t="str">
        <f>IFERROR(VLOOKUP(L1071,Data!K:M,3,0),"0")</f>
        <v>0</v>
      </c>
      <c r="O1071" s="19">
        <f t="shared" si="21"/>
        <v>0</v>
      </c>
      <c r="P1071" s="133"/>
      <c r="Q1071" s="141"/>
      <c r="R1071" s="61" t="s">
        <v>2717</v>
      </c>
    </row>
    <row r="1072" spans="1:18" x14ac:dyDescent="0.2">
      <c r="A1072" s="132">
        <f>IF(G1072="","",COUNTA($G$3:G1073))</f>
        <v>313</v>
      </c>
      <c r="B1072" s="164">
        <v>45049</v>
      </c>
      <c r="C1072" s="149" t="s">
        <v>54</v>
      </c>
      <c r="D1072" s="149" t="s">
        <v>60</v>
      </c>
      <c r="E1072" s="132">
        <v>55468</v>
      </c>
      <c r="F1072" s="132">
        <v>516737</v>
      </c>
      <c r="G1072" s="152" t="s">
        <v>1104</v>
      </c>
      <c r="H1072" s="152" t="s">
        <v>1104</v>
      </c>
      <c r="I1072" s="152" t="s">
        <v>1105</v>
      </c>
      <c r="J1072" s="140" t="s">
        <v>1106</v>
      </c>
      <c r="K1072" s="152" t="s">
        <v>387</v>
      </c>
      <c r="L1072" s="22" t="s">
        <v>149</v>
      </c>
      <c r="M1072" s="19">
        <v>1</v>
      </c>
      <c r="N1072" s="19">
        <f>IFERROR(VLOOKUP(L1072,Data!K:M,3,0),"0")</f>
        <v>350</v>
      </c>
      <c r="O1072" s="19">
        <f t="shared" si="21"/>
        <v>350</v>
      </c>
      <c r="P1072" s="132">
        <f>SUM(O1072:O1074)</f>
        <v>850</v>
      </c>
      <c r="Q1072" s="140"/>
      <c r="R1072" s="60"/>
    </row>
    <row r="1073" spans="1:18" x14ac:dyDescent="0.2">
      <c r="A1073" s="133"/>
      <c r="B1073" s="150"/>
      <c r="C1073" s="151"/>
      <c r="D1073" s="151"/>
      <c r="E1073" s="133"/>
      <c r="F1073" s="133"/>
      <c r="G1073" s="153"/>
      <c r="H1073" s="153"/>
      <c r="I1073" s="153"/>
      <c r="J1073" s="141"/>
      <c r="K1073" s="153"/>
      <c r="L1073" s="22" t="s">
        <v>62</v>
      </c>
      <c r="M1073" s="19">
        <v>1</v>
      </c>
      <c r="N1073" s="19">
        <f>IFERROR(VLOOKUP(L1073,Data!K:M,3,0),"0")</f>
        <v>500</v>
      </c>
      <c r="O1073" s="19">
        <f t="shared" si="21"/>
        <v>500</v>
      </c>
      <c r="P1073" s="133"/>
      <c r="Q1073" s="141"/>
      <c r="R1073" s="61"/>
    </row>
    <row r="1074" spans="1:18" x14ac:dyDescent="0.2">
      <c r="A1074" s="133"/>
      <c r="B1074" s="150"/>
      <c r="C1074" s="151"/>
      <c r="D1074" s="151"/>
      <c r="E1074" s="133"/>
      <c r="F1074" s="133"/>
      <c r="G1074" s="153"/>
      <c r="H1074" s="153"/>
      <c r="I1074" s="153"/>
      <c r="J1074" s="141"/>
      <c r="K1074" s="153"/>
      <c r="L1074" s="22"/>
      <c r="M1074" s="19"/>
      <c r="N1074" s="19" t="str">
        <f>IFERROR(VLOOKUP(L1074,Data!K:M,3,0),"0")</f>
        <v>0</v>
      </c>
      <c r="O1074" s="19">
        <f t="shared" si="21"/>
        <v>0</v>
      </c>
      <c r="P1074" s="133"/>
      <c r="Q1074" s="141"/>
      <c r="R1074" s="61"/>
    </row>
    <row r="1075" spans="1:18" x14ac:dyDescent="0.2">
      <c r="A1075" s="132">
        <f>IF(G1075="","",COUNTA($G$3:G1076))</f>
        <v>314</v>
      </c>
      <c r="B1075" s="164">
        <v>45049</v>
      </c>
      <c r="C1075" s="149" t="s">
        <v>160</v>
      </c>
      <c r="D1075" s="149" t="s">
        <v>163</v>
      </c>
      <c r="E1075" s="132">
        <v>38144</v>
      </c>
      <c r="F1075" s="132">
        <v>321380</v>
      </c>
      <c r="G1075" s="152" t="s">
        <v>1107</v>
      </c>
      <c r="H1075" s="152" t="s">
        <v>1107</v>
      </c>
      <c r="I1075" s="152" t="s">
        <v>1108</v>
      </c>
      <c r="J1075" s="140" t="s">
        <v>1109</v>
      </c>
      <c r="K1075" s="152" t="s">
        <v>183</v>
      </c>
      <c r="L1075" s="22" t="s">
        <v>149</v>
      </c>
      <c r="M1075" s="19">
        <v>1</v>
      </c>
      <c r="N1075" s="19">
        <f>IFERROR(VLOOKUP(L1075,Data!K:M,3,0),"0")</f>
        <v>350</v>
      </c>
      <c r="O1075" s="19">
        <f t="shared" si="21"/>
        <v>350</v>
      </c>
      <c r="P1075" s="132">
        <f>SUM(O1075:O1076)</f>
        <v>850</v>
      </c>
      <c r="Q1075" s="140"/>
      <c r="R1075" s="60"/>
    </row>
    <row r="1076" spans="1:18" x14ac:dyDescent="0.2">
      <c r="A1076" s="133"/>
      <c r="B1076" s="150"/>
      <c r="C1076" s="151"/>
      <c r="D1076" s="151"/>
      <c r="E1076" s="133"/>
      <c r="F1076" s="133"/>
      <c r="G1076" s="153"/>
      <c r="H1076" s="153"/>
      <c r="I1076" s="153"/>
      <c r="J1076" s="141"/>
      <c r="K1076" s="153"/>
      <c r="L1076" s="22" t="s">
        <v>62</v>
      </c>
      <c r="M1076" s="19">
        <v>1</v>
      </c>
      <c r="N1076" s="19">
        <f>IFERROR(VLOOKUP(L1076,Data!K:M,3,0),"0")</f>
        <v>500</v>
      </c>
      <c r="O1076" s="19">
        <f t="shared" si="21"/>
        <v>500</v>
      </c>
      <c r="P1076" s="133"/>
      <c r="Q1076" s="141"/>
      <c r="R1076" s="61"/>
    </row>
    <row r="1077" spans="1:18" x14ac:dyDescent="0.2">
      <c r="A1077" s="132">
        <f>IF(G1077="","",COUNTA($G$3:G1078))</f>
        <v>315</v>
      </c>
      <c r="B1077" s="164">
        <v>45049</v>
      </c>
      <c r="C1077" s="149" t="s">
        <v>160</v>
      </c>
      <c r="D1077" s="149" t="s">
        <v>163</v>
      </c>
      <c r="E1077" s="132">
        <v>35217</v>
      </c>
      <c r="F1077" s="132">
        <v>456321</v>
      </c>
      <c r="G1077" s="152" t="s">
        <v>1110</v>
      </c>
      <c r="H1077" s="152" t="s">
        <v>1110</v>
      </c>
      <c r="I1077" s="152" t="s">
        <v>1111</v>
      </c>
      <c r="J1077" s="140" t="s">
        <v>1112</v>
      </c>
      <c r="K1077" s="152" t="s">
        <v>320</v>
      </c>
      <c r="L1077" s="22" t="s">
        <v>2915</v>
      </c>
      <c r="M1077" s="19">
        <v>1</v>
      </c>
      <c r="N1077" s="19">
        <f>IFERROR(VLOOKUP(L1077,Data!K:M,3,0),"0")</f>
        <v>1000</v>
      </c>
      <c r="O1077" s="19">
        <f t="shared" si="21"/>
        <v>1000</v>
      </c>
      <c r="P1077" s="132">
        <f>SUM(O1077:O1087)</f>
        <v>4425</v>
      </c>
      <c r="Q1077" s="140" t="s">
        <v>2778</v>
      </c>
      <c r="R1077" s="60"/>
    </row>
    <row r="1078" spans="1:18" x14ac:dyDescent="0.2">
      <c r="A1078" s="133"/>
      <c r="B1078" s="150"/>
      <c r="C1078" s="151"/>
      <c r="D1078" s="151"/>
      <c r="E1078" s="133"/>
      <c r="F1078" s="133"/>
      <c r="G1078" s="153"/>
      <c r="H1078" s="153"/>
      <c r="I1078" s="153"/>
      <c r="J1078" s="141"/>
      <c r="K1078" s="153"/>
      <c r="L1078" s="22" t="s">
        <v>138</v>
      </c>
      <c r="M1078" s="19">
        <v>1</v>
      </c>
      <c r="N1078" s="19">
        <f>IFERROR(VLOOKUP(L1078,Data!K:M,3,0),"0")</f>
        <v>70</v>
      </c>
      <c r="O1078" s="19">
        <f t="shared" si="21"/>
        <v>70</v>
      </c>
      <c r="P1078" s="133"/>
      <c r="Q1078" s="141"/>
      <c r="R1078" s="61"/>
    </row>
    <row r="1079" spans="1:18" x14ac:dyDescent="0.2">
      <c r="A1079" s="133"/>
      <c r="B1079" s="150"/>
      <c r="C1079" s="151"/>
      <c r="D1079" s="151"/>
      <c r="E1079" s="133"/>
      <c r="F1079" s="133"/>
      <c r="G1079" s="153"/>
      <c r="H1079" s="153"/>
      <c r="I1079" s="153"/>
      <c r="J1079" s="141"/>
      <c r="K1079" s="153"/>
      <c r="L1079" s="22" t="s">
        <v>1648</v>
      </c>
      <c r="M1079" s="19">
        <v>1</v>
      </c>
      <c r="N1079" s="19">
        <v>125</v>
      </c>
      <c r="O1079" s="19">
        <f t="shared" si="21"/>
        <v>125</v>
      </c>
      <c r="P1079" s="133"/>
      <c r="Q1079" s="141"/>
      <c r="R1079" s="61" t="s">
        <v>2720</v>
      </c>
    </row>
    <row r="1080" spans="1:18" x14ac:dyDescent="0.2">
      <c r="A1080" s="133"/>
      <c r="B1080" s="150"/>
      <c r="C1080" s="151"/>
      <c r="D1080" s="151"/>
      <c r="E1080" s="133"/>
      <c r="F1080" s="133"/>
      <c r="G1080" s="153"/>
      <c r="H1080" s="153"/>
      <c r="I1080" s="153"/>
      <c r="J1080" s="141"/>
      <c r="K1080" s="153"/>
      <c r="L1080" s="22" t="s">
        <v>1648</v>
      </c>
      <c r="M1080" s="19">
        <v>1</v>
      </c>
      <c r="N1080" s="19">
        <v>20</v>
      </c>
      <c r="O1080" s="19">
        <f t="shared" si="21"/>
        <v>20</v>
      </c>
      <c r="P1080" s="133"/>
      <c r="Q1080" s="141"/>
      <c r="R1080" s="61" t="s">
        <v>2746</v>
      </c>
    </row>
    <row r="1081" spans="1:18" x14ac:dyDescent="0.2">
      <c r="A1081" s="133"/>
      <c r="B1081" s="150"/>
      <c r="C1081" s="151"/>
      <c r="D1081" s="151"/>
      <c r="E1081" s="133"/>
      <c r="F1081" s="133"/>
      <c r="G1081" s="153"/>
      <c r="H1081" s="153"/>
      <c r="I1081" s="153"/>
      <c r="J1081" s="141"/>
      <c r="K1081" s="153"/>
      <c r="L1081" s="22" t="s">
        <v>2698</v>
      </c>
      <c r="M1081" s="19">
        <v>1</v>
      </c>
      <c r="N1081" s="19">
        <f>IFERROR(VLOOKUP(L1081,Data!K:M,3,0),"0")</f>
        <v>400</v>
      </c>
      <c r="O1081" s="19">
        <f t="shared" si="21"/>
        <v>400</v>
      </c>
      <c r="P1081" s="133"/>
      <c r="Q1081" s="141"/>
      <c r="R1081" s="61"/>
    </row>
    <row r="1082" spans="1:18" x14ac:dyDescent="0.2">
      <c r="A1082" s="133"/>
      <c r="B1082" s="150"/>
      <c r="C1082" s="151"/>
      <c r="D1082" s="151"/>
      <c r="E1082" s="133"/>
      <c r="F1082" s="133"/>
      <c r="G1082" s="153"/>
      <c r="H1082" s="153"/>
      <c r="I1082" s="153"/>
      <c r="J1082" s="141"/>
      <c r="K1082" s="153"/>
      <c r="L1082" s="22" t="s">
        <v>2699</v>
      </c>
      <c r="M1082" s="19">
        <v>3</v>
      </c>
      <c r="N1082" s="19">
        <f>IFERROR(VLOOKUP(L1082,Data!K:M,3,0),"0")</f>
        <v>10</v>
      </c>
      <c r="O1082" s="19">
        <f t="shared" si="21"/>
        <v>30</v>
      </c>
      <c r="P1082" s="133"/>
      <c r="Q1082" s="141"/>
      <c r="R1082" s="61"/>
    </row>
    <row r="1083" spans="1:18" x14ac:dyDescent="0.2">
      <c r="A1083" s="133"/>
      <c r="B1083" s="150"/>
      <c r="C1083" s="151"/>
      <c r="D1083" s="151"/>
      <c r="E1083" s="133"/>
      <c r="F1083" s="133"/>
      <c r="G1083" s="153"/>
      <c r="H1083" s="153"/>
      <c r="I1083" s="153"/>
      <c r="J1083" s="141"/>
      <c r="K1083" s="153"/>
      <c r="L1083" s="22" t="s">
        <v>2700</v>
      </c>
      <c r="M1083" s="19">
        <v>1</v>
      </c>
      <c r="N1083" s="19">
        <f>IFERROR(VLOOKUP(L1083,Data!K:M,3,0),"0")</f>
        <v>60</v>
      </c>
      <c r="O1083" s="19">
        <f t="shared" si="21"/>
        <v>60</v>
      </c>
      <c r="P1083" s="133"/>
      <c r="Q1083" s="141"/>
      <c r="R1083" s="61"/>
    </row>
    <row r="1084" spans="1:18" x14ac:dyDescent="0.2">
      <c r="A1084" s="133"/>
      <c r="B1084" s="150"/>
      <c r="C1084" s="151"/>
      <c r="D1084" s="151"/>
      <c r="E1084" s="133"/>
      <c r="F1084" s="133"/>
      <c r="G1084" s="153"/>
      <c r="H1084" s="153"/>
      <c r="I1084" s="153"/>
      <c r="J1084" s="141"/>
      <c r="K1084" s="153"/>
      <c r="L1084" s="22" t="s">
        <v>113</v>
      </c>
      <c r="M1084" s="19">
        <v>1</v>
      </c>
      <c r="N1084" s="19">
        <f>IFERROR(VLOOKUP(L1084,Data!K:M,3,0),"0")</f>
        <v>800</v>
      </c>
      <c r="O1084" s="19">
        <f t="shared" si="21"/>
        <v>800</v>
      </c>
      <c r="P1084" s="133"/>
      <c r="Q1084" s="141"/>
      <c r="R1084" s="61" t="s">
        <v>2736</v>
      </c>
    </row>
    <row r="1085" spans="1:18" x14ac:dyDescent="0.2">
      <c r="A1085" s="133"/>
      <c r="B1085" s="150"/>
      <c r="C1085" s="151"/>
      <c r="D1085" s="151"/>
      <c r="E1085" s="133"/>
      <c r="F1085" s="133"/>
      <c r="G1085" s="153"/>
      <c r="H1085" s="153"/>
      <c r="I1085" s="153"/>
      <c r="J1085" s="141"/>
      <c r="K1085" s="153"/>
      <c r="L1085" s="22" t="s">
        <v>135</v>
      </c>
      <c r="M1085" s="19">
        <v>4</v>
      </c>
      <c r="N1085" s="19">
        <f>IFERROR(VLOOKUP(L1085,Data!K:M,3,0),"0")</f>
        <v>140</v>
      </c>
      <c r="O1085" s="19">
        <f t="shared" si="21"/>
        <v>560</v>
      </c>
      <c r="P1085" s="133"/>
      <c r="Q1085" s="141"/>
      <c r="R1085" s="61" t="s">
        <v>2737</v>
      </c>
    </row>
    <row r="1086" spans="1:18" x14ac:dyDescent="0.2">
      <c r="A1086" s="133"/>
      <c r="B1086" s="150"/>
      <c r="C1086" s="151"/>
      <c r="D1086" s="151"/>
      <c r="E1086" s="133"/>
      <c r="F1086" s="133"/>
      <c r="G1086" s="153"/>
      <c r="H1086" s="153"/>
      <c r="I1086" s="153"/>
      <c r="J1086" s="141"/>
      <c r="K1086" s="153"/>
      <c r="L1086" s="22" t="s">
        <v>145</v>
      </c>
      <c r="M1086" s="19">
        <v>1</v>
      </c>
      <c r="N1086" s="19">
        <v>860</v>
      </c>
      <c r="O1086" s="19">
        <f t="shared" si="21"/>
        <v>860</v>
      </c>
      <c r="P1086" s="133"/>
      <c r="Q1086" s="141"/>
      <c r="R1086" s="61"/>
    </row>
    <row r="1087" spans="1:18" x14ac:dyDescent="0.2">
      <c r="A1087" s="133"/>
      <c r="B1087" s="150"/>
      <c r="C1087" s="151"/>
      <c r="D1087" s="151"/>
      <c r="E1087" s="133"/>
      <c r="F1087" s="133"/>
      <c r="G1087" s="153"/>
      <c r="H1087" s="153"/>
      <c r="I1087" s="153"/>
      <c r="J1087" s="141"/>
      <c r="K1087" s="153"/>
      <c r="L1087" s="22" t="s">
        <v>62</v>
      </c>
      <c r="M1087" s="19">
        <v>1</v>
      </c>
      <c r="N1087" s="19">
        <f>IFERROR(VLOOKUP(L1087,Data!K:M,3,0),"0")</f>
        <v>500</v>
      </c>
      <c r="O1087" s="19">
        <f t="shared" si="21"/>
        <v>500</v>
      </c>
      <c r="P1087" s="133"/>
      <c r="Q1087" s="141"/>
      <c r="R1087" s="61"/>
    </row>
    <row r="1088" spans="1:18" x14ac:dyDescent="0.2">
      <c r="A1088" s="132">
        <f>IF(G1088="","",COUNTA($G$3:G1089))</f>
        <v>316</v>
      </c>
      <c r="B1088" s="164">
        <v>45049</v>
      </c>
      <c r="C1088" s="149" t="s">
        <v>160</v>
      </c>
      <c r="D1088" s="149" t="s">
        <v>163</v>
      </c>
      <c r="E1088" s="132">
        <v>210320</v>
      </c>
      <c r="F1088" s="132">
        <v>522517</v>
      </c>
      <c r="G1088" s="152" t="s">
        <v>1113</v>
      </c>
      <c r="H1088" s="152" t="s">
        <v>1113</v>
      </c>
      <c r="I1088" s="152" t="s">
        <v>1114</v>
      </c>
      <c r="J1088" s="140" t="s">
        <v>1115</v>
      </c>
      <c r="K1088" s="152" t="s">
        <v>447</v>
      </c>
      <c r="L1088" s="22" t="s">
        <v>62</v>
      </c>
      <c r="M1088" s="19">
        <v>1</v>
      </c>
      <c r="N1088" s="19">
        <f>IFERROR(VLOOKUP(L1088,Data!K:M,3,0),"0")</f>
        <v>500</v>
      </c>
      <c r="O1088" s="19">
        <f t="shared" si="21"/>
        <v>500</v>
      </c>
      <c r="P1088" s="132">
        <f>SUM(O1088:O1089)</f>
        <v>500</v>
      </c>
      <c r="Q1088" s="140"/>
      <c r="R1088" s="60" t="s">
        <v>2727</v>
      </c>
    </row>
    <row r="1089" spans="1:18" x14ac:dyDescent="0.2">
      <c r="A1089" s="133"/>
      <c r="B1089" s="150"/>
      <c r="C1089" s="151"/>
      <c r="D1089" s="151"/>
      <c r="E1089" s="133"/>
      <c r="F1089" s="133"/>
      <c r="G1089" s="153"/>
      <c r="H1089" s="153"/>
      <c r="I1089" s="153"/>
      <c r="J1089" s="141"/>
      <c r="K1089" s="153"/>
      <c r="L1089" s="22"/>
      <c r="M1089" s="19"/>
      <c r="N1089" s="19" t="str">
        <f>IFERROR(VLOOKUP(L1089,Data!K:M,3,0),"0")</f>
        <v>0</v>
      </c>
      <c r="O1089" s="19">
        <f t="shared" si="21"/>
        <v>0</v>
      </c>
      <c r="P1089" s="133"/>
      <c r="Q1089" s="141"/>
      <c r="R1089" s="61"/>
    </row>
    <row r="1090" spans="1:18" x14ac:dyDescent="0.2">
      <c r="A1090" s="132">
        <f>IF(G1090="","",COUNTA($G$3:G1091))</f>
        <v>317</v>
      </c>
      <c r="B1090" s="164">
        <v>45049</v>
      </c>
      <c r="C1090" s="149" t="s">
        <v>188</v>
      </c>
      <c r="D1090" s="149" t="s">
        <v>163</v>
      </c>
      <c r="E1090" s="132">
        <v>50756</v>
      </c>
      <c r="F1090" s="132">
        <v>391135</v>
      </c>
      <c r="G1090" s="152" t="s">
        <v>1116</v>
      </c>
      <c r="H1090" s="152" t="s">
        <v>1116</v>
      </c>
      <c r="I1090" s="152" t="s">
        <v>1117</v>
      </c>
      <c r="J1090" s="140" t="s">
        <v>1118</v>
      </c>
      <c r="K1090" s="152" t="s">
        <v>447</v>
      </c>
      <c r="L1090" s="22" t="s">
        <v>149</v>
      </c>
      <c r="M1090" s="19">
        <v>1</v>
      </c>
      <c r="N1090" s="19">
        <f>IFERROR(VLOOKUP(L1090,Data!K:M,3,0),"0")</f>
        <v>350</v>
      </c>
      <c r="O1090" s="19">
        <f t="shared" si="21"/>
        <v>350</v>
      </c>
      <c r="P1090" s="132">
        <f>SUM(O1090:O1091)</f>
        <v>850</v>
      </c>
      <c r="Q1090" s="140"/>
      <c r="R1090" s="60"/>
    </row>
    <row r="1091" spans="1:18" x14ac:dyDescent="0.2">
      <c r="A1091" s="133"/>
      <c r="B1091" s="150"/>
      <c r="C1091" s="151"/>
      <c r="D1091" s="151"/>
      <c r="E1091" s="133"/>
      <c r="F1091" s="133"/>
      <c r="G1091" s="153"/>
      <c r="H1091" s="153"/>
      <c r="I1091" s="153"/>
      <c r="J1091" s="141"/>
      <c r="K1091" s="153"/>
      <c r="L1091" s="22" t="s">
        <v>62</v>
      </c>
      <c r="M1091" s="19">
        <v>1</v>
      </c>
      <c r="N1091" s="19">
        <f>IFERROR(VLOOKUP(L1091,Data!K:M,3,0),"0")</f>
        <v>500</v>
      </c>
      <c r="O1091" s="19">
        <f t="shared" si="21"/>
        <v>500</v>
      </c>
      <c r="P1091" s="133"/>
      <c r="Q1091" s="141"/>
      <c r="R1091" s="61"/>
    </row>
    <row r="1092" spans="1:18" x14ac:dyDescent="0.2">
      <c r="A1092" s="132">
        <f>IF(G1092="","",COUNTA($G$3:G1093))</f>
        <v>318</v>
      </c>
      <c r="B1092" s="164">
        <v>45049</v>
      </c>
      <c r="C1092" s="149" t="s">
        <v>160</v>
      </c>
      <c r="D1092" s="149" t="s">
        <v>163</v>
      </c>
      <c r="E1092" s="132">
        <v>22981</v>
      </c>
      <c r="F1092" s="132">
        <v>166840</v>
      </c>
      <c r="G1092" s="152" t="s">
        <v>1119</v>
      </c>
      <c r="H1092" s="152" t="s">
        <v>1119</v>
      </c>
      <c r="I1092" s="152" t="s">
        <v>1120</v>
      </c>
      <c r="J1092" s="140" t="s">
        <v>1121</v>
      </c>
      <c r="K1092" s="152" t="s">
        <v>446</v>
      </c>
      <c r="L1092" s="22" t="s">
        <v>2699</v>
      </c>
      <c r="M1092" s="19">
        <v>3</v>
      </c>
      <c r="N1092" s="19">
        <f>IFERROR(VLOOKUP(L1092,Data!K:M,3,0),"0")</f>
        <v>10</v>
      </c>
      <c r="O1092" s="19">
        <f t="shared" si="21"/>
        <v>30</v>
      </c>
      <c r="P1092" s="132">
        <f>SUM(O1092:O1094)</f>
        <v>880</v>
      </c>
      <c r="Q1092" s="140"/>
      <c r="R1092" s="60"/>
    </row>
    <row r="1093" spans="1:18" x14ac:dyDescent="0.2">
      <c r="A1093" s="133"/>
      <c r="B1093" s="150"/>
      <c r="C1093" s="151"/>
      <c r="D1093" s="151"/>
      <c r="E1093" s="133"/>
      <c r="F1093" s="133"/>
      <c r="G1093" s="153"/>
      <c r="H1093" s="153"/>
      <c r="I1093" s="153"/>
      <c r="J1093" s="141"/>
      <c r="K1093" s="153"/>
      <c r="L1093" s="22" t="s">
        <v>149</v>
      </c>
      <c r="M1093" s="19">
        <v>1</v>
      </c>
      <c r="N1093" s="19">
        <f>IFERROR(VLOOKUP(L1093,Data!K:M,3,0),"0")</f>
        <v>350</v>
      </c>
      <c r="O1093" s="19">
        <f t="shared" si="21"/>
        <v>350</v>
      </c>
      <c r="P1093" s="133"/>
      <c r="Q1093" s="141"/>
      <c r="R1093" s="61"/>
    </row>
    <row r="1094" spans="1:18" x14ac:dyDescent="0.2">
      <c r="A1094" s="133"/>
      <c r="B1094" s="150"/>
      <c r="C1094" s="151"/>
      <c r="D1094" s="151"/>
      <c r="E1094" s="133"/>
      <c r="F1094" s="133"/>
      <c r="G1094" s="153"/>
      <c r="H1094" s="153"/>
      <c r="I1094" s="153"/>
      <c r="J1094" s="141"/>
      <c r="K1094" s="153"/>
      <c r="L1094" s="22" t="s">
        <v>62</v>
      </c>
      <c r="M1094" s="19">
        <v>1</v>
      </c>
      <c r="N1094" s="19">
        <f>IFERROR(VLOOKUP(L1094,Data!K:M,3,0),"0")</f>
        <v>500</v>
      </c>
      <c r="O1094" s="19">
        <f t="shared" si="21"/>
        <v>500</v>
      </c>
      <c r="P1094" s="133"/>
      <c r="Q1094" s="141"/>
      <c r="R1094" s="61"/>
    </row>
    <row r="1095" spans="1:18" x14ac:dyDescent="0.2">
      <c r="A1095" s="132">
        <f>IF(G1095="","",COUNTA($G$3:G1096))</f>
        <v>319</v>
      </c>
      <c r="B1095" s="164">
        <v>45049</v>
      </c>
      <c r="C1095" s="149" t="s">
        <v>160</v>
      </c>
      <c r="D1095" s="149" t="s">
        <v>163</v>
      </c>
      <c r="E1095" s="132">
        <v>26129</v>
      </c>
      <c r="F1095" s="132">
        <v>172921</v>
      </c>
      <c r="G1095" s="152" t="s">
        <v>1122</v>
      </c>
      <c r="H1095" s="152" t="s">
        <v>1122</v>
      </c>
      <c r="I1095" s="152" t="s">
        <v>1123</v>
      </c>
      <c r="J1095" s="140" t="s">
        <v>1124</v>
      </c>
      <c r="K1095" s="152" t="s">
        <v>447</v>
      </c>
      <c r="L1095" s="22" t="s">
        <v>99</v>
      </c>
      <c r="M1095" s="19">
        <v>1</v>
      </c>
      <c r="N1095" s="19">
        <f>IFERROR(VLOOKUP(L1095,Data!K:M,3,0),"0")</f>
        <v>900</v>
      </c>
      <c r="O1095" s="19">
        <f t="shared" si="21"/>
        <v>900</v>
      </c>
      <c r="P1095" s="132">
        <f>SUM(O1095:O1096)</f>
        <v>1400</v>
      </c>
      <c r="Q1095" s="140"/>
      <c r="R1095" s="60"/>
    </row>
    <row r="1096" spans="1:18" x14ac:dyDescent="0.2">
      <c r="A1096" s="133"/>
      <c r="B1096" s="150"/>
      <c r="C1096" s="151"/>
      <c r="D1096" s="151"/>
      <c r="E1096" s="133"/>
      <c r="F1096" s="133"/>
      <c r="G1096" s="153"/>
      <c r="H1096" s="153"/>
      <c r="I1096" s="153"/>
      <c r="J1096" s="141"/>
      <c r="K1096" s="153"/>
      <c r="L1096" s="22" t="s">
        <v>62</v>
      </c>
      <c r="M1096" s="19">
        <v>1</v>
      </c>
      <c r="N1096" s="19">
        <f>IFERROR(VLOOKUP(L1096,Data!K:M,3,0),"0")</f>
        <v>500</v>
      </c>
      <c r="O1096" s="19">
        <f t="shared" si="21"/>
        <v>500</v>
      </c>
      <c r="P1096" s="133"/>
      <c r="Q1096" s="141"/>
      <c r="R1096" s="61"/>
    </row>
    <row r="1097" spans="1:18" x14ac:dyDescent="0.2">
      <c r="A1097" s="132">
        <f>IF(G1097="","",COUNTA($G$3:G1098))</f>
        <v>320</v>
      </c>
      <c r="B1097" s="164">
        <v>45049</v>
      </c>
      <c r="C1097" s="149" t="s">
        <v>448</v>
      </c>
      <c r="D1097" s="149" t="s">
        <v>161</v>
      </c>
      <c r="E1097" s="132">
        <v>50363</v>
      </c>
      <c r="F1097" s="132">
        <v>371347</v>
      </c>
      <c r="G1097" s="152" t="s">
        <v>1125</v>
      </c>
      <c r="H1097" s="152" t="s">
        <v>1125</v>
      </c>
      <c r="I1097" s="152" t="s">
        <v>1126</v>
      </c>
      <c r="J1097" s="140" t="s">
        <v>1127</v>
      </c>
      <c r="K1097" s="152" t="s">
        <v>478</v>
      </c>
      <c r="L1097" s="22" t="s">
        <v>2915</v>
      </c>
      <c r="M1097" s="19">
        <v>1</v>
      </c>
      <c r="N1097" s="19">
        <f>IFERROR(VLOOKUP(L1097,Data!K:M,3,0),"0")</f>
        <v>1000</v>
      </c>
      <c r="O1097" s="19">
        <f t="shared" si="21"/>
        <v>1000</v>
      </c>
      <c r="P1097" s="140">
        <f>SUM(O1097:O1103)</f>
        <v>4150</v>
      </c>
      <c r="Q1097" s="140" t="s">
        <v>2715</v>
      </c>
      <c r="R1097" s="60"/>
    </row>
    <row r="1098" spans="1:18" x14ac:dyDescent="0.2">
      <c r="A1098" s="133"/>
      <c r="B1098" s="150"/>
      <c r="C1098" s="151"/>
      <c r="D1098" s="151"/>
      <c r="E1098" s="133"/>
      <c r="F1098" s="133"/>
      <c r="G1098" s="153"/>
      <c r="H1098" s="153"/>
      <c r="I1098" s="153"/>
      <c r="J1098" s="141"/>
      <c r="K1098" s="153"/>
      <c r="L1098" s="22" t="s">
        <v>138</v>
      </c>
      <c r="M1098" s="19">
        <v>1</v>
      </c>
      <c r="N1098" s="19">
        <f>IFERROR(VLOOKUP(L1098,Data!K:M,3,0),"0")</f>
        <v>70</v>
      </c>
      <c r="O1098" s="19">
        <f t="shared" si="21"/>
        <v>70</v>
      </c>
      <c r="P1098" s="141"/>
      <c r="Q1098" s="141"/>
      <c r="R1098" s="61"/>
    </row>
    <row r="1099" spans="1:18" x14ac:dyDescent="0.2">
      <c r="A1099" s="133"/>
      <c r="B1099" s="150"/>
      <c r="C1099" s="151"/>
      <c r="D1099" s="151"/>
      <c r="E1099" s="133"/>
      <c r="F1099" s="133"/>
      <c r="G1099" s="153"/>
      <c r="H1099" s="153"/>
      <c r="I1099" s="153"/>
      <c r="J1099" s="141"/>
      <c r="K1099" s="153"/>
      <c r="L1099" s="22" t="s">
        <v>2702</v>
      </c>
      <c r="M1099" s="19">
        <v>1</v>
      </c>
      <c r="N1099" s="19">
        <f>IFERROR(VLOOKUP(L1099,Data!K:M,3,0),"0")</f>
        <v>200</v>
      </c>
      <c r="O1099" s="19">
        <f t="shared" si="21"/>
        <v>200</v>
      </c>
      <c r="P1099" s="141"/>
      <c r="Q1099" s="141"/>
      <c r="R1099" s="61"/>
    </row>
    <row r="1100" spans="1:18" x14ac:dyDescent="0.2">
      <c r="A1100" s="133"/>
      <c r="B1100" s="150"/>
      <c r="C1100" s="151"/>
      <c r="D1100" s="151"/>
      <c r="E1100" s="133"/>
      <c r="F1100" s="133"/>
      <c r="G1100" s="153"/>
      <c r="H1100" s="153"/>
      <c r="I1100" s="153"/>
      <c r="J1100" s="141"/>
      <c r="K1100" s="153"/>
      <c r="L1100" s="22" t="s">
        <v>113</v>
      </c>
      <c r="M1100" s="19">
        <v>1</v>
      </c>
      <c r="N1100" s="19">
        <f>IFERROR(VLOOKUP(L1100,Data!K:M,3,0),"0")</f>
        <v>800</v>
      </c>
      <c r="O1100" s="19">
        <f t="shared" si="21"/>
        <v>800</v>
      </c>
      <c r="P1100" s="141"/>
      <c r="Q1100" s="141"/>
      <c r="R1100" s="61" t="s">
        <v>2765</v>
      </c>
    </row>
    <row r="1101" spans="1:18" x14ac:dyDescent="0.2">
      <c r="A1101" s="133"/>
      <c r="B1101" s="150"/>
      <c r="C1101" s="151"/>
      <c r="D1101" s="151"/>
      <c r="E1101" s="133"/>
      <c r="F1101" s="133"/>
      <c r="G1101" s="153"/>
      <c r="H1101" s="153"/>
      <c r="I1101" s="153"/>
      <c r="J1101" s="141"/>
      <c r="K1101" s="153"/>
      <c r="L1101" s="22" t="s">
        <v>135</v>
      </c>
      <c r="M1101" s="19">
        <v>4</v>
      </c>
      <c r="N1101" s="19">
        <f>IFERROR(VLOOKUP(L1101,Data!K:M,3,0),"0")</f>
        <v>140</v>
      </c>
      <c r="O1101" s="19">
        <f t="shared" si="21"/>
        <v>560</v>
      </c>
      <c r="P1101" s="141"/>
      <c r="Q1101" s="141"/>
      <c r="R1101" s="61" t="s">
        <v>2737</v>
      </c>
    </row>
    <row r="1102" spans="1:18" x14ac:dyDescent="0.2">
      <c r="A1102" s="133"/>
      <c r="B1102" s="150"/>
      <c r="C1102" s="151"/>
      <c r="D1102" s="151"/>
      <c r="E1102" s="133"/>
      <c r="F1102" s="133"/>
      <c r="G1102" s="153"/>
      <c r="H1102" s="153"/>
      <c r="I1102" s="153"/>
      <c r="J1102" s="141"/>
      <c r="K1102" s="153"/>
      <c r="L1102" s="22" t="s">
        <v>145</v>
      </c>
      <c r="M1102" s="19">
        <v>1</v>
      </c>
      <c r="N1102" s="19">
        <v>1020</v>
      </c>
      <c r="O1102" s="19">
        <f t="shared" ref="O1102:O1171" si="23">PRODUCT(M1102:N1102)</f>
        <v>1020</v>
      </c>
      <c r="P1102" s="141"/>
      <c r="Q1102" s="141"/>
      <c r="R1102" s="61"/>
    </row>
    <row r="1103" spans="1:18" x14ac:dyDescent="0.2">
      <c r="A1103" s="133"/>
      <c r="B1103" s="150"/>
      <c r="C1103" s="151"/>
      <c r="D1103" s="151"/>
      <c r="E1103" s="133"/>
      <c r="F1103" s="133"/>
      <c r="G1103" s="153"/>
      <c r="H1103" s="153"/>
      <c r="I1103" s="153"/>
      <c r="J1103" s="141"/>
      <c r="K1103" s="153"/>
      <c r="L1103" s="22" t="s">
        <v>62</v>
      </c>
      <c r="M1103" s="19">
        <v>1</v>
      </c>
      <c r="N1103" s="19">
        <f>IFERROR(VLOOKUP(L1103,Data!K:M,3,0),"0")</f>
        <v>500</v>
      </c>
      <c r="O1103" s="19">
        <f t="shared" si="23"/>
        <v>500</v>
      </c>
      <c r="P1103" s="141"/>
      <c r="Q1103" s="141"/>
      <c r="R1103" s="61"/>
    </row>
    <row r="1104" spans="1:18" x14ac:dyDescent="0.2">
      <c r="A1104" s="132">
        <f>IF(G1104="","",COUNTA($G$3:G1105))</f>
        <v>321</v>
      </c>
      <c r="B1104" s="164">
        <v>45049</v>
      </c>
      <c r="C1104" s="149" t="s">
        <v>160</v>
      </c>
      <c r="D1104" s="149" t="s">
        <v>161</v>
      </c>
      <c r="E1104" s="132">
        <v>39454</v>
      </c>
      <c r="F1104" s="132">
        <v>436510</v>
      </c>
      <c r="G1104" s="152" t="s">
        <v>1128</v>
      </c>
      <c r="H1104" s="152" t="s">
        <v>1128</v>
      </c>
      <c r="I1104" s="152" t="s">
        <v>1129</v>
      </c>
      <c r="J1104" s="140" t="s">
        <v>1130</v>
      </c>
      <c r="K1104" s="152" t="s">
        <v>457</v>
      </c>
      <c r="L1104" s="22" t="s">
        <v>149</v>
      </c>
      <c r="M1104" s="19">
        <v>1</v>
      </c>
      <c r="N1104" s="19">
        <f>IFERROR(VLOOKUP(L1104,Data!K:M,3,0),"0")</f>
        <v>350</v>
      </c>
      <c r="O1104" s="19">
        <f t="shared" si="23"/>
        <v>350</v>
      </c>
      <c r="P1104" s="132">
        <f>SUM(O1104:O1105)</f>
        <v>850</v>
      </c>
      <c r="Q1104" s="140"/>
      <c r="R1104" s="60"/>
    </row>
    <row r="1105" spans="1:18" x14ac:dyDescent="0.2">
      <c r="A1105" s="133"/>
      <c r="B1105" s="150"/>
      <c r="C1105" s="151"/>
      <c r="D1105" s="151"/>
      <c r="E1105" s="133"/>
      <c r="F1105" s="133"/>
      <c r="G1105" s="153"/>
      <c r="H1105" s="153"/>
      <c r="I1105" s="153"/>
      <c r="J1105" s="141"/>
      <c r="K1105" s="153"/>
      <c r="L1105" s="22" t="s">
        <v>62</v>
      </c>
      <c r="M1105" s="19">
        <v>1</v>
      </c>
      <c r="N1105" s="19">
        <f>IFERROR(VLOOKUP(L1105,Data!K:M,3,0),"0")</f>
        <v>500</v>
      </c>
      <c r="O1105" s="19">
        <f t="shared" si="23"/>
        <v>500</v>
      </c>
      <c r="P1105" s="133"/>
      <c r="Q1105" s="141"/>
      <c r="R1105" s="61"/>
    </row>
    <row r="1106" spans="1:18" x14ac:dyDescent="0.2">
      <c r="A1106" s="132">
        <f>IF(G1106="","",COUNTA($G$3:G1107))</f>
        <v>322</v>
      </c>
      <c r="B1106" s="164">
        <v>45049</v>
      </c>
      <c r="C1106" s="149" t="s">
        <v>160</v>
      </c>
      <c r="D1106" s="149" t="s">
        <v>709</v>
      </c>
      <c r="E1106" s="132">
        <v>54267</v>
      </c>
      <c r="F1106" s="152">
        <v>592564</v>
      </c>
      <c r="G1106" s="152" t="s">
        <v>1131</v>
      </c>
      <c r="H1106" s="152" t="s">
        <v>1131</v>
      </c>
      <c r="I1106" s="152" t="s">
        <v>1132</v>
      </c>
      <c r="J1106" s="140" t="s">
        <v>1133</v>
      </c>
      <c r="K1106" s="152" t="s">
        <v>218</v>
      </c>
      <c r="L1106" s="22" t="s">
        <v>62</v>
      </c>
      <c r="M1106" s="19">
        <v>1</v>
      </c>
      <c r="N1106" s="19">
        <f>IFERROR(VLOOKUP(L1106,Data!K:M,3,0),"0")</f>
        <v>500</v>
      </c>
      <c r="O1106" s="19">
        <f t="shared" si="23"/>
        <v>500</v>
      </c>
      <c r="P1106" s="132">
        <f>SUM(O1106:O1107)</f>
        <v>500</v>
      </c>
      <c r="Q1106" s="140"/>
      <c r="R1106" s="60" t="s">
        <v>2821</v>
      </c>
    </row>
    <row r="1107" spans="1:18" x14ac:dyDescent="0.2">
      <c r="A1107" s="133"/>
      <c r="B1107" s="150"/>
      <c r="C1107" s="151"/>
      <c r="D1107" s="151"/>
      <c r="E1107" s="133"/>
      <c r="F1107" s="153"/>
      <c r="G1107" s="153"/>
      <c r="H1107" s="153"/>
      <c r="I1107" s="153"/>
      <c r="J1107" s="141"/>
      <c r="K1107" s="153"/>
      <c r="L1107" s="22"/>
      <c r="M1107" s="19"/>
      <c r="N1107" s="19" t="str">
        <f>IFERROR(VLOOKUP(L1107,Data!K:M,3,0),"0")</f>
        <v>0</v>
      </c>
      <c r="O1107" s="19">
        <f t="shared" si="23"/>
        <v>0</v>
      </c>
      <c r="P1107" s="133"/>
      <c r="Q1107" s="141"/>
      <c r="R1107" s="61"/>
    </row>
    <row r="1108" spans="1:18" x14ac:dyDescent="0.2">
      <c r="A1108" s="132">
        <f>IF(G1108="","",COUNTA($G$3:G1109))</f>
        <v>323</v>
      </c>
      <c r="B1108" s="164">
        <v>45049</v>
      </c>
      <c r="C1108" s="149" t="s">
        <v>160</v>
      </c>
      <c r="D1108" s="149" t="s">
        <v>163</v>
      </c>
      <c r="E1108" s="132">
        <v>15533</v>
      </c>
      <c r="F1108" s="132">
        <v>282971</v>
      </c>
      <c r="G1108" s="152" t="s">
        <v>1134</v>
      </c>
      <c r="H1108" s="152" t="s">
        <v>1134</v>
      </c>
      <c r="I1108" s="152" t="s">
        <v>1135</v>
      </c>
      <c r="J1108" s="140" t="s">
        <v>1136</v>
      </c>
      <c r="K1108" s="152" t="s">
        <v>1137</v>
      </c>
      <c r="L1108" s="22" t="s">
        <v>2915</v>
      </c>
      <c r="M1108" s="19">
        <v>1</v>
      </c>
      <c r="N1108" s="19">
        <f>IFERROR(VLOOKUP(L1108,Data!K:M,3,0),"0")</f>
        <v>1000</v>
      </c>
      <c r="O1108" s="19">
        <f t="shared" si="23"/>
        <v>1000</v>
      </c>
      <c r="P1108" s="132">
        <f>SUM(O1108:O1113)</f>
        <v>2965</v>
      </c>
      <c r="Q1108" s="140" t="s">
        <v>2715</v>
      </c>
      <c r="R1108" s="61" t="s">
        <v>2822</v>
      </c>
    </row>
    <row r="1109" spans="1:18" x14ac:dyDescent="0.2">
      <c r="A1109" s="133"/>
      <c r="B1109" s="150"/>
      <c r="C1109" s="151"/>
      <c r="D1109" s="151"/>
      <c r="E1109" s="133"/>
      <c r="F1109" s="133"/>
      <c r="G1109" s="153"/>
      <c r="H1109" s="153"/>
      <c r="I1109" s="153"/>
      <c r="J1109" s="141"/>
      <c r="K1109" s="153"/>
      <c r="L1109" s="22" t="s">
        <v>138</v>
      </c>
      <c r="M1109" s="19">
        <v>1</v>
      </c>
      <c r="N1109" s="19">
        <f>IFERROR(VLOOKUP(L1109,Data!K:M,3,0),"0")</f>
        <v>70</v>
      </c>
      <c r="O1109" s="19">
        <f t="shared" si="23"/>
        <v>70</v>
      </c>
      <c r="P1109" s="133"/>
      <c r="Q1109" s="141"/>
      <c r="R1109" s="61" t="s">
        <v>2823</v>
      </c>
    </row>
    <row r="1110" spans="1:18" x14ac:dyDescent="0.2">
      <c r="A1110" s="133"/>
      <c r="B1110" s="150"/>
      <c r="C1110" s="151"/>
      <c r="D1110" s="151"/>
      <c r="E1110" s="133"/>
      <c r="F1110" s="133"/>
      <c r="G1110" s="153"/>
      <c r="H1110" s="153"/>
      <c r="I1110" s="153"/>
      <c r="J1110" s="141"/>
      <c r="K1110" s="153"/>
      <c r="L1110" s="22" t="s">
        <v>149</v>
      </c>
      <c r="M1110" s="19">
        <v>1</v>
      </c>
      <c r="N1110" s="19">
        <f>IFERROR(VLOOKUP(L1110,Data!K:M,3,0),"0")</f>
        <v>350</v>
      </c>
      <c r="O1110" s="19">
        <f t="shared" si="23"/>
        <v>350</v>
      </c>
      <c r="P1110" s="133"/>
      <c r="Q1110" s="141"/>
      <c r="R1110" s="61" t="s">
        <v>2714</v>
      </c>
    </row>
    <row r="1111" spans="1:18" x14ac:dyDescent="0.2">
      <c r="A1111" s="133"/>
      <c r="B1111" s="150"/>
      <c r="C1111" s="151"/>
      <c r="D1111" s="151"/>
      <c r="E1111" s="133"/>
      <c r="F1111" s="133"/>
      <c r="G1111" s="153"/>
      <c r="H1111" s="153"/>
      <c r="I1111" s="153"/>
      <c r="J1111" s="141"/>
      <c r="K1111" s="153"/>
      <c r="L1111" s="22" t="s">
        <v>1648</v>
      </c>
      <c r="M1111" s="19">
        <v>1</v>
      </c>
      <c r="N1111" s="19">
        <v>125</v>
      </c>
      <c r="O1111" s="19">
        <f t="shared" si="23"/>
        <v>125</v>
      </c>
      <c r="P1111" s="133"/>
      <c r="Q1111" s="141"/>
      <c r="R1111" s="61" t="s">
        <v>2720</v>
      </c>
    </row>
    <row r="1112" spans="1:18" x14ac:dyDescent="0.2">
      <c r="A1112" s="133"/>
      <c r="B1112" s="150"/>
      <c r="C1112" s="151"/>
      <c r="D1112" s="151"/>
      <c r="E1112" s="133"/>
      <c r="F1112" s="133"/>
      <c r="G1112" s="153"/>
      <c r="H1112" s="153"/>
      <c r="I1112" s="153"/>
      <c r="J1112" s="141"/>
      <c r="K1112" s="153"/>
      <c r="L1112" s="22" t="s">
        <v>145</v>
      </c>
      <c r="M1112" s="19">
        <v>1</v>
      </c>
      <c r="N1112" s="19">
        <v>920</v>
      </c>
      <c r="O1112" s="19">
        <f t="shared" si="23"/>
        <v>920</v>
      </c>
      <c r="P1112" s="133"/>
      <c r="Q1112" s="141"/>
      <c r="R1112" s="61"/>
    </row>
    <row r="1113" spans="1:18" x14ac:dyDescent="0.2">
      <c r="A1113" s="133"/>
      <c r="B1113" s="150"/>
      <c r="C1113" s="151"/>
      <c r="D1113" s="151"/>
      <c r="E1113" s="133"/>
      <c r="F1113" s="133"/>
      <c r="G1113" s="153"/>
      <c r="H1113" s="153"/>
      <c r="I1113" s="153"/>
      <c r="J1113" s="141"/>
      <c r="K1113" s="153"/>
      <c r="L1113" s="22" t="s">
        <v>62</v>
      </c>
      <c r="M1113" s="19">
        <v>1</v>
      </c>
      <c r="N1113" s="19">
        <f>IFERROR(VLOOKUP(L1113,Data!K:M,3,0),"0")</f>
        <v>500</v>
      </c>
      <c r="O1113" s="19">
        <f t="shared" si="23"/>
        <v>500</v>
      </c>
      <c r="P1113" s="133"/>
      <c r="Q1113" s="141"/>
      <c r="R1113" s="61"/>
    </row>
    <row r="1114" spans="1:18" x14ac:dyDescent="0.2">
      <c r="A1114" s="132">
        <f>IF(G1114="","",COUNTA($G$3:G1115))</f>
        <v>324</v>
      </c>
      <c r="B1114" s="164">
        <v>45049</v>
      </c>
      <c r="C1114" s="149" t="s">
        <v>448</v>
      </c>
      <c r="D1114" s="149" t="s">
        <v>163</v>
      </c>
      <c r="E1114" s="132">
        <v>48151</v>
      </c>
      <c r="F1114" s="132">
        <v>34011</v>
      </c>
      <c r="G1114" s="152" t="s">
        <v>1138</v>
      </c>
      <c r="H1114" s="152" t="s">
        <v>1138</v>
      </c>
      <c r="I1114" s="152" t="s">
        <v>1139</v>
      </c>
      <c r="J1114" s="140" t="s">
        <v>1140</v>
      </c>
      <c r="K1114" s="152" t="s">
        <v>192</v>
      </c>
      <c r="L1114" s="22" t="s">
        <v>62</v>
      </c>
      <c r="M1114" s="19">
        <v>1</v>
      </c>
      <c r="N1114" s="19">
        <f>IFERROR(VLOOKUP(L1114,Data!K:M,3,0),"0")</f>
        <v>500</v>
      </c>
      <c r="O1114" s="19">
        <f t="shared" si="23"/>
        <v>500</v>
      </c>
      <c r="P1114" s="132">
        <f>SUM(O1114:O1115)</f>
        <v>500</v>
      </c>
      <c r="Q1114" s="140"/>
      <c r="R1114" s="60" t="s">
        <v>2712</v>
      </c>
    </row>
    <row r="1115" spans="1:18" x14ac:dyDescent="0.2">
      <c r="A1115" s="133"/>
      <c r="B1115" s="150"/>
      <c r="C1115" s="151"/>
      <c r="D1115" s="151"/>
      <c r="E1115" s="133"/>
      <c r="F1115" s="133"/>
      <c r="G1115" s="153"/>
      <c r="H1115" s="153"/>
      <c r="I1115" s="153"/>
      <c r="J1115" s="141"/>
      <c r="K1115" s="153"/>
      <c r="L1115" s="22"/>
      <c r="M1115" s="19"/>
      <c r="N1115" s="19" t="str">
        <f>IFERROR(VLOOKUP(L1115,Data!K:M,3,0),"0")</f>
        <v>0</v>
      </c>
      <c r="O1115" s="19">
        <f t="shared" si="23"/>
        <v>0</v>
      </c>
      <c r="P1115" s="133"/>
      <c r="Q1115" s="141"/>
      <c r="R1115" s="61"/>
    </row>
    <row r="1116" spans="1:18" x14ac:dyDescent="0.2">
      <c r="A1116" s="132">
        <f>IF(G1116="","",COUNTA($G$3:G1117))</f>
        <v>325</v>
      </c>
      <c r="B1116" s="164">
        <v>45049</v>
      </c>
      <c r="C1116" s="149" t="s">
        <v>54</v>
      </c>
      <c r="D1116" s="149" t="s">
        <v>56</v>
      </c>
      <c r="E1116" s="132">
        <v>13740</v>
      </c>
      <c r="F1116" s="132">
        <v>565074</v>
      </c>
      <c r="G1116" s="152" t="s">
        <v>1141</v>
      </c>
      <c r="H1116" s="152" t="s">
        <v>1141</v>
      </c>
      <c r="I1116" s="152" t="s">
        <v>253</v>
      </c>
      <c r="J1116" s="140" t="s">
        <v>1142</v>
      </c>
      <c r="K1116" s="152" t="s">
        <v>214</v>
      </c>
      <c r="L1116" s="22" t="s">
        <v>2701</v>
      </c>
      <c r="M1116" s="19">
        <v>1</v>
      </c>
      <c r="N1116" s="19">
        <f>IFERROR(VLOOKUP(L1116,Data!K:M,3,0),"0")</f>
        <v>850</v>
      </c>
      <c r="O1116" s="19">
        <f t="shared" si="23"/>
        <v>850</v>
      </c>
      <c r="P1116" s="132">
        <f>SUM(O1116:O1117)</f>
        <v>1350</v>
      </c>
      <c r="Q1116" s="140"/>
      <c r="R1116" s="60"/>
    </row>
    <row r="1117" spans="1:18" x14ac:dyDescent="0.2">
      <c r="A1117" s="133"/>
      <c r="B1117" s="150"/>
      <c r="C1117" s="151"/>
      <c r="D1117" s="151"/>
      <c r="E1117" s="133"/>
      <c r="F1117" s="133"/>
      <c r="G1117" s="153"/>
      <c r="H1117" s="153"/>
      <c r="I1117" s="153"/>
      <c r="J1117" s="141"/>
      <c r="K1117" s="153"/>
      <c r="L1117" s="22" t="s">
        <v>62</v>
      </c>
      <c r="M1117" s="19">
        <v>1</v>
      </c>
      <c r="N1117" s="19">
        <f>IFERROR(VLOOKUP(L1117,Data!K:M,3,0),"0")</f>
        <v>500</v>
      </c>
      <c r="O1117" s="19">
        <f t="shared" si="23"/>
        <v>500</v>
      </c>
      <c r="P1117" s="133"/>
      <c r="Q1117" s="141"/>
      <c r="R1117" s="61"/>
    </row>
    <row r="1118" spans="1:18" x14ac:dyDescent="0.2">
      <c r="A1118" s="132">
        <f>IF(G1118="","",COUNTA($G$3:G1119))</f>
        <v>326</v>
      </c>
      <c r="B1118" s="164">
        <v>45049</v>
      </c>
      <c r="C1118" s="149" t="s">
        <v>53</v>
      </c>
      <c r="D1118" s="149" t="s">
        <v>77</v>
      </c>
      <c r="E1118" s="132">
        <v>44541</v>
      </c>
      <c r="F1118" s="132">
        <v>435329</v>
      </c>
      <c r="G1118" s="152" t="s">
        <v>1143</v>
      </c>
      <c r="H1118" s="152" t="s">
        <v>1143</v>
      </c>
      <c r="I1118" s="152" t="s">
        <v>1144</v>
      </c>
      <c r="J1118" s="140" t="s">
        <v>1145</v>
      </c>
      <c r="K1118" s="152" t="s">
        <v>1146</v>
      </c>
      <c r="L1118" s="22" t="s">
        <v>149</v>
      </c>
      <c r="M1118" s="19">
        <v>1</v>
      </c>
      <c r="N1118" s="19">
        <f>IFERROR(VLOOKUP(L1118,Data!K:M,3,0),"0")</f>
        <v>350</v>
      </c>
      <c r="O1118" s="19">
        <f t="shared" si="23"/>
        <v>350</v>
      </c>
      <c r="P1118" s="132">
        <f>SUM(O1118:O1119)</f>
        <v>850</v>
      </c>
      <c r="Q1118" s="140"/>
      <c r="R1118" s="60"/>
    </row>
    <row r="1119" spans="1:18" x14ac:dyDescent="0.2">
      <c r="A1119" s="133"/>
      <c r="B1119" s="150"/>
      <c r="C1119" s="151"/>
      <c r="D1119" s="151"/>
      <c r="E1119" s="133"/>
      <c r="F1119" s="133"/>
      <c r="G1119" s="153"/>
      <c r="H1119" s="153"/>
      <c r="I1119" s="153"/>
      <c r="J1119" s="141"/>
      <c r="K1119" s="153"/>
      <c r="L1119" s="22" t="s">
        <v>62</v>
      </c>
      <c r="M1119" s="19">
        <v>1</v>
      </c>
      <c r="N1119" s="19">
        <f>IFERROR(VLOOKUP(L1119,Data!K:M,3,0),"0")</f>
        <v>500</v>
      </c>
      <c r="O1119" s="19">
        <f t="shared" si="23"/>
        <v>500</v>
      </c>
      <c r="P1119" s="133"/>
      <c r="Q1119" s="141"/>
      <c r="R1119" s="61"/>
    </row>
    <row r="1120" spans="1:18" x14ac:dyDescent="0.2">
      <c r="A1120" s="132">
        <f>IF(G1120="","",COUNTA($G$3:G1121))</f>
        <v>327</v>
      </c>
      <c r="B1120" s="164">
        <v>45049</v>
      </c>
      <c r="C1120" s="149" t="s">
        <v>51</v>
      </c>
      <c r="D1120" s="149" t="s">
        <v>77</v>
      </c>
      <c r="E1120" s="132">
        <v>62896</v>
      </c>
      <c r="F1120" s="132">
        <v>489863</v>
      </c>
      <c r="G1120" s="152" t="s">
        <v>1147</v>
      </c>
      <c r="H1120" s="152" t="s">
        <v>1147</v>
      </c>
      <c r="I1120" s="152" t="s">
        <v>1148</v>
      </c>
      <c r="J1120" s="140" t="s">
        <v>1149</v>
      </c>
      <c r="K1120" s="152" t="s">
        <v>196</v>
      </c>
      <c r="L1120" s="22" t="s">
        <v>62</v>
      </c>
      <c r="M1120" s="19">
        <v>1</v>
      </c>
      <c r="N1120" s="19">
        <f>IFERROR(VLOOKUP(L1120,Data!K:M,3,0),"0")</f>
        <v>500</v>
      </c>
      <c r="O1120" s="19">
        <f t="shared" si="23"/>
        <v>500</v>
      </c>
      <c r="P1120" s="132">
        <f>SUM(O1120:O1121)</f>
        <v>500</v>
      </c>
      <c r="Q1120" s="140"/>
      <c r="R1120" s="60" t="s">
        <v>2748</v>
      </c>
    </row>
    <row r="1121" spans="1:18" x14ac:dyDescent="0.2">
      <c r="A1121" s="133"/>
      <c r="B1121" s="150"/>
      <c r="C1121" s="151"/>
      <c r="D1121" s="151"/>
      <c r="E1121" s="133"/>
      <c r="F1121" s="133"/>
      <c r="G1121" s="153"/>
      <c r="H1121" s="153"/>
      <c r="I1121" s="153"/>
      <c r="J1121" s="141"/>
      <c r="K1121" s="153"/>
      <c r="L1121" s="22"/>
      <c r="M1121" s="19"/>
      <c r="N1121" s="19" t="str">
        <f>IFERROR(VLOOKUP(L1121,Data!K:M,3,0),"0")</f>
        <v>0</v>
      </c>
      <c r="O1121" s="19">
        <f t="shared" si="23"/>
        <v>0</v>
      </c>
      <c r="P1121" s="133"/>
      <c r="Q1121" s="141"/>
      <c r="R1121" s="61"/>
    </row>
    <row r="1122" spans="1:18" x14ac:dyDescent="0.2">
      <c r="A1122" s="132">
        <f>IF(G1122="","",COUNTA($G$3:G1123))</f>
        <v>328</v>
      </c>
      <c r="B1122" s="164">
        <v>45049</v>
      </c>
      <c r="C1122" s="149" t="s">
        <v>53</v>
      </c>
      <c r="D1122" s="149" t="s">
        <v>77</v>
      </c>
      <c r="E1122" s="132">
        <v>44772</v>
      </c>
      <c r="F1122" s="132">
        <v>167946</v>
      </c>
      <c r="G1122" s="152" t="s">
        <v>1150</v>
      </c>
      <c r="H1122" s="152" t="s">
        <v>1150</v>
      </c>
      <c r="I1122" s="152" t="s">
        <v>1148</v>
      </c>
      <c r="J1122" s="140" t="s">
        <v>1151</v>
      </c>
      <c r="K1122" s="152" t="s">
        <v>196</v>
      </c>
      <c r="L1122" s="22" t="s">
        <v>149</v>
      </c>
      <c r="M1122" s="19">
        <v>1</v>
      </c>
      <c r="N1122" s="19">
        <f>IFERROR(VLOOKUP(L1122,Data!K:M,3,0),"0")</f>
        <v>350</v>
      </c>
      <c r="O1122" s="19">
        <f t="shared" si="23"/>
        <v>350</v>
      </c>
      <c r="P1122" s="132">
        <f>SUM(O1122:O1123)</f>
        <v>850</v>
      </c>
      <c r="Q1122" s="140"/>
      <c r="R1122" s="60"/>
    </row>
    <row r="1123" spans="1:18" x14ac:dyDescent="0.2">
      <c r="A1123" s="133"/>
      <c r="B1123" s="150"/>
      <c r="C1123" s="151"/>
      <c r="D1123" s="151"/>
      <c r="E1123" s="133"/>
      <c r="F1123" s="133"/>
      <c r="G1123" s="153"/>
      <c r="H1123" s="153"/>
      <c r="I1123" s="153"/>
      <c r="J1123" s="141"/>
      <c r="K1123" s="153"/>
      <c r="L1123" s="22" t="s">
        <v>62</v>
      </c>
      <c r="M1123" s="19">
        <v>1</v>
      </c>
      <c r="N1123" s="19">
        <f>IFERROR(VLOOKUP(L1123,Data!K:M,3,0),"0")</f>
        <v>500</v>
      </c>
      <c r="O1123" s="19">
        <f t="shared" si="23"/>
        <v>500</v>
      </c>
      <c r="P1123" s="133"/>
      <c r="Q1123" s="141"/>
      <c r="R1123" s="61"/>
    </row>
    <row r="1124" spans="1:18" x14ac:dyDescent="0.2">
      <c r="A1124" s="132">
        <f>IF(G1124="","",COUNTA($G$3:G1125))</f>
        <v>329</v>
      </c>
      <c r="B1124" s="164">
        <v>45049</v>
      </c>
      <c r="C1124" s="149" t="s">
        <v>51</v>
      </c>
      <c r="D1124" s="149" t="s">
        <v>77</v>
      </c>
      <c r="E1124" s="132">
        <v>208112</v>
      </c>
      <c r="F1124" s="132">
        <v>596736</v>
      </c>
      <c r="G1124" s="152" t="s">
        <v>1152</v>
      </c>
      <c r="H1124" s="152" t="s">
        <v>1152</v>
      </c>
      <c r="I1124" s="152" t="s">
        <v>1153</v>
      </c>
      <c r="J1124" s="140" t="s">
        <v>1154</v>
      </c>
      <c r="K1124" s="152" t="s">
        <v>1155</v>
      </c>
      <c r="L1124" s="22" t="s">
        <v>2915</v>
      </c>
      <c r="M1124" s="19">
        <v>1</v>
      </c>
      <c r="N1124" s="19">
        <f>IFERROR(VLOOKUP(L1124,Data!K:M,3,0),"0")</f>
        <v>1000</v>
      </c>
      <c r="O1124" s="19">
        <f t="shared" si="23"/>
        <v>1000</v>
      </c>
      <c r="P1124" s="132">
        <f>SUM(O1124:O1129)</f>
        <v>2840</v>
      </c>
      <c r="Q1124" s="140" t="s">
        <v>2715</v>
      </c>
      <c r="R1124" s="60" t="s">
        <v>2764</v>
      </c>
    </row>
    <row r="1125" spans="1:18" x14ac:dyDescent="0.2">
      <c r="A1125" s="133"/>
      <c r="B1125" s="150"/>
      <c r="C1125" s="151"/>
      <c r="D1125" s="151"/>
      <c r="E1125" s="133"/>
      <c r="F1125" s="133"/>
      <c r="G1125" s="153"/>
      <c r="H1125" s="153"/>
      <c r="I1125" s="153"/>
      <c r="J1125" s="141"/>
      <c r="K1125" s="153"/>
      <c r="L1125" s="22" t="s">
        <v>138</v>
      </c>
      <c r="M1125" s="19">
        <v>1</v>
      </c>
      <c r="N1125" s="19">
        <f>IFERROR(VLOOKUP(L1125,Data!K:M,3,0),"0")</f>
        <v>70</v>
      </c>
      <c r="O1125" s="19">
        <f t="shared" si="23"/>
        <v>70</v>
      </c>
      <c r="P1125" s="133"/>
      <c r="Q1125" s="141"/>
      <c r="R1125" s="61" t="s">
        <v>2824</v>
      </c>
    </row>
    <row r="1126" spans="1:18" x14ac:dyDescent="0.2">
      <c r="A1126" s="133"/>
      <c r="B1126" s="150"/>
      <c r="C1126" s="151"/>
      <c r="D1126" s="151"/>
      <c r="E1126" s="133"/>
      <c r="F1126" s="133"/>
      <c r="G1126" s="153"/>
      <c r="H1126" s="153"/>
      <c r="I1126" s="153"/>
      <c r="J1126" s="141"/>
      <c r="K1126" s="153"/>
      <c r="L1126" s="22" t="s">
        <v>2702</v>
      </c>
      <c r="M1126" s="19">
        <v>1</v>
      </c>
      <c r="N1126" s="19">
        <f>IFERROR(VLOOKUP(L1126,Data!K:M,3,0),"0")</f>
        <v>200</v>
      </c>
      <c r="O1126" s="19">
        <f t="shared" si="23"/>
        <v>200</v>
      </c>
      <c r="P1126" s="133"/>
      <c r="Q1126" s="141"/>
      <c r="R1126" s="61" t="s">
        <v>2825</v>
      </c>
    </row>
    <row r="1127" spans="1:18" x14ac:dyDescent="0.2">
      <c r="A1127" s="133"/>
      <c r="B1127" s="150"/>
      <c r="C1127" s="151"/>
      <c r="D1127" s="151"/>
      <c r="E1127" s="133"/>
      <c r="F1127" s="133"/>
      <c r="G1127" s="153"/>
      <c r="H1127" s="153"/>
      <c r="I1127" s="153"/>
      <c r="J1127" s="141"/>
      <c r="K1127" s="153"/>
      <c r="L1127" s="22" t="s">
        <v>2699</v>
      </c>
      <c r="M1127" s="19">
        <v>2</v>
      </c>
      <c r="N1127" s="19">
        <f>IFERROR(VLOOKUP(L1127,Data!K:M,3,0),"0")</f>
        <v>10</v>
      </c>
      <c r="O1127" s="19">
        <f t="shared" si="23"/>
        <v>20</v>
      </c>
      <c r="P1127" s="133"/>
      <c r="Q1127" s="141"/>
      <c r="R1127" s="61"/>
    </row>
    <row r="1128" spans="1:18" x14ac:dyDescent="0.2">
      <c r="A1128" s="133"/>
      <c r="B1128" s="150"/>
      <c r="C1128" s="151"/>
      <c r="D1128" s="151"/>
      <c r="E1128" s="133"/>
      <c r="F1128" s="133"/>
      <c r="G1128" s="153"/>
      <c r="H1128" s="153"/>
      <c r="I1128" s="153"/>
      <c r="J1128" s="141"/>
      <c r="K1128" s="153"/>
      <c r="L1128" s="22" t="s">
        <v>145</v>
      </c>
      <c r="M1128" s="19">
        <v>1</v>
      </c>
      <c r="N1128" s="19">
        <v>1050</v>
      </c>
      <c r="O1128" s="19">
        <f t="shared" si="23"/>
        <v>1050</v>
      </c>
      <c r="P1128" s="133"/>
      <c r="Q1128" s="141"/>
      <c r="R1128" s="61"/>
    </row>
    <row r="1129" spans="1:18" x14ac:dyDescent="0.2">
      <c r="A1129" s="133"/>
      <c r="B1129" s="150"/>
      <c r="C1129" s="151"/>
      <c r="D1129" s="151"/>
      <c r="E1129" s="133"/>
      <c r="F1129" s="133"/>
      <c r="G1129" s="153"/>
      <c r="H1129" s="153"/>
      <c r="I1129" s="153"/>
      <c r="J1129" s="141"/>
      <c r="K1129" s="153"/>
      <c r="L1129" s="22" t="s">
        <v>62</v>
      </c>
      <c r="M1129" s="19">
        <v>1</v>
      </c>
      <c r="N1129" s="19">
        <f>IFERROR(VLOOKUP(L1129,Data!K:M,3,0),"0")</f>
        <v>500</v>
      </c>
      <c r="O1129" s="19">
        <f t="shared" si="23"/>
        <v>500</v>
      </c>
      <c r="P1129" s="133"/>
      <c r="Q1129" s="141"/>
      <c r="R1129" s="61"/>
    </row>
    <row r="1130" spans="1:18" x14ac:dyDescent="0.2">
      <c r="A1130" s="132">
        <f>IF(G1130="","",COUNTA($G$3:G1131))</f>
        <v>330</v>
      </c>
      <c r="B1130" s="164">
        <v>45049</v>
      </c>
      <c r="C1130" s="149" t="s">
        <v>54</v>
      </c>
      <c r="D1130" s="149" t="s">
        <v>77</v>
      </c>
      <c r="E1130" s="132">
        <v>54110</v>
      </c>
      <c r="F1130" s="132">
        <v>520430</v>
      </c>
      <c r="G1130" s="152" t="s">
        <v>1156</v>
      </c>
      <c r="H1130" s="152" t="s">
        <v>1156</v>
      </c>
      <c r="I1130" s="152" t="s">
        <v>1157</v>
      </c>
      <c r="J1130" s="140" t="s">
        <v>1158</v>
      </c>
      <c r="K1130" s="152" t="s">
        <v>464</v>
      </c>
      <c r="L1130" s="22" t="s">
        <v>62</v>
      </c>
      <c r="M1130" s="19">
        <v>1</v>
      </c>
      <c r="N1130" s="19">
        <f>IFERROR(VLOOKUP(L1130,Data!K:M,3,0),"0")</f>
        <v>500</v>
      </c>
      <c r="O1130" s="19">
        <f t="shared" si="23"/>
        <v>500</v>
      </c>
      <c r="P1130" s="132">
        <f>SUM(O1130:O1131)</f>
        <v>500</v>
      </c>
      <c r="Q1130" s="140"/>
      <c r="R1130" s="60" t="s">
        <v>2826</v>
      </c>
    </row>
    <row r="1131" spans="1:18" x14ac:dyDescent="0.2">
      <c r="A1131" s="133"/>
      <c r="B1131" s="150"/>
      <c r="C1131" s="151"/>
      <c r="D1131" s="151"/>
      <c r="E1131" s="133"/>
      <c r="F1131" s="133"/>
      <c r="G1131" s="153"/>
      <c r="H1131" s="153"/>
      <c r="I1131" s="153"/>
      <c r="J1131" s="141"/>
      <c r="K1131" s="153"/>
      <c r="L1131" s="22"/>
      <c r="M1131" s="19"/>
      <c r="N1131" s="19" t="str">
        <f>IFERROR(VLOOKUP(L1131,Data!K:M,3,0),"0")</f>
        <v>0</v>
      </c>
      <c r="O1131" s="19">
        <f t="shared" si="23"/>
        <v>0</v>
      </c>
      <c r="P1131" s="133"/>
      <c r="Q1131" s="141"/>
      <c r="R1131" s="61" t="s">
        <v>2728</v>
      </c>
    </row>
    <row r="1132" spans="1:18" x14ac:dyDescent="0.2">
      <c r="A1132" s="132">
        <f>IF(G1132="","",COUNTA($G$3:G1133))</f>
        <v>331</v>
      </c>
      <c r="B1132" s="164">
        <v>45049</v>
      </c>
      <c r="C1132" s="149" t="s">
        <v>51</v>
      </c>
      <c r="D1132" s="149" t="s">
        <v>61</v>
      </c>
      <c r="E1132" s="132">
        <v>40222</v>
      </c>
      <c r="F1132" s="132">
        <v>317514</v>
      </c>
      <c r="G1132" s="152" t="s">
        <v>1159</v>
      </c>
      <c r="H1132" s="152" t="s">
        <v>1159</v>
      </c>
      <c r="I1132" s="152" t="s">
        <v>1160</v>
      </c>
      <c r="J1132" s="140" t="s">
        <v>1161</v>
      </c>
      <c r="K1132" s="152" t="s">
        <v>446</v>
      </c>
      <c r="L1132" s="22" t="s">
        <v>149</v>
      </c>
      <c r="M1132" s="19">
        <v>1</v>
      </c>
      <c r="N1132" s="19">
        <f>IFERROR(VLOOKUP(L1132,Data!K:M,3,0),"0")</f>
        <v>350</v>
      </c>
      <c r="O1132" s="19">
        <f t="shared" si="23"/>
        <v>350</v>
      </c>
      <c r="P1132" s="132">
        <f>SUM(O1132:O1134)</f>
        <v>850</v>
      </c>
      <c r="Q1132" s="140"/>
      <c r="R1132" s="60"/>
    </row>
    <row r="1133" spans="1:18" x14ac:dyDescent="0.2">
      <c r="A1133" s="133"/>
      <c r="B1133" s="150"/>
      <c r="C1133" s="151"/>
      <c r="D1133" s="151"/>
      <c r="E1133" s="133"/>
      <c r="F1133" s="133"/>
      <c r="G1133" s="153"/>
      <c r="H1133" s="153"/>
      <c r="I1133" s="153"/>
      <c r="J1133" s="141"/>
      <c r="K1133" s="153"/>
      <c r="L1133" s="22" t="s">
        <v>62</v>
      </c>
      <c r="M1133" s="19">
        <v>1</v>
      </c>
      <c r="N1133" s="19">
        <f>IFERROR(VLOOKUP(L1133,Data!K:M,3,0),"0")</f>
        <v>500</v>
      </c>
      <c r="O1133" s="19">
        <f t="shared" si="23"/>
        <v>500</v>
      </c>
      <c r="P1133" s="133"/>
      <c r="Q1133" s="141"/>
      <c r="R1133" s="61"/>
    </row>
    <row r="1134" spans="1:18" x14ac:dyDescent="0.2">
      <c r="A1134" s="133"/>
      <c r="B1134" s="150"/>
      <c r="C1134" s="151"/>
      <c r="D1134" s="151"/>
      <c r="E1134" s="133"/>
      <c r="F1134" s="133"/>
      <c r="G1134" s="153"/>
      <c r="H1134" s="153"/>
      <c r="I1134" s="153"/>
      <c r="J1134" s="141"/>
      <c r="K1134" s="153"/>
      <c r="L1134" s="22"/>
      <c r="M1134" s="19"/>
      <c r="N1134" s="19" t="str">
        <f>IFERROR(VLOOKUP(L1134,Data!K:M,3,0),"0")</f>
        <v>0</v>
      </c>
      <c r="O1134" s="19">
        <f t="shared" si="23"/>
        <v>0</v>
      </c>
      <c r="P1134" s="133"/>
      <c r="Q1134" s="141"/>
      <c r="R1134" s="61"/>
    </row>
    <row r="1135" spans="1:18" x14ac:dyDescent="0.2">
      <c r="A1135" s="132">
        <f>IF(G1135="","",COUNTA($G$3:G1136))</f>
        <v>332</v>
      </c>
      <c r="B1135" s="164">
        <v>45050</v>
      </c>
      <c r="C1135" s="149" t="s">
        <v>54</v>
      </c>
      <c r="D1135" s="149" t="s">
        <v>77</v>
      </c>
      <c r="E1135" s="132">
        <v>61186</v>
      </c>
      <c r="F1135" s="132">
        <v>412361</v>
      </c>
      <c r="G1135" s="152" t="s">
        <v>1165</v>
      </c>
      <c r="H1135" s="152" t="s">
        <v>1165</v>
      </c>
      <c r="I1135" s="152" t="s">
        <v>1166</v>
      </c>
      <c r="J1135" s="140" t="s">
        <v>1167</v>
      </c>
      <c r="K1135" s="152" t="s">
        <v>164</v>
      </c>
      <c r="L1135" s="22" t="s">
        <v>2699</v>
      </c>
      <c r="M1135" s="19">
        <v>2</v>
      </c>
      <c r="N1135" s="19">
        <f>IFERROR(VLOOKUP(L1135,Data!K:M,3,0),"0")</f>
        <v>10</v>
      </c>
      <c r="O1135" s="19">
        <f>PRODUCT(M1135:N1135)</f>
        <v>20</v>
      </c>
      <c r="P1135" s="132">
        <f>SUM(O1135:O1137)</f>
        <v>520</v>
      </c>
      <c r="Q1135" s="140"/>
      <c r="R1135" s="60"/>
    </row>
    <row r="1136" spans="1:18" x14ac:dyDescent="0.2">
      <c r="A1136" s="133"/>
      <c r="B1136" s="150"/>
      <c r="C1136" s="151"/>
      <c r="D1136" s="151"/>
      <c r="E1136" s="133"/>
      <c r="F1136" s="133"/>
      <c r="G1136" s="153"/>
      <c r="H1136" s="153"/>
      <c r="I1136" s="153"/>
      <c r="J1136" s="141"/>
      <c r="K1136" s="153"/>
      <c r="L1136" s="22" t="s">
        <v>62</v>
      </c>
      <c r="M1136" s="19">
        <v>1</v>
      </c>
      <c r="N1136" s="19">
        <f>IFERROR(VLOOKUP(L1136,Data!K:M,3,0),"0")</f>
        <v>500</v>
      </c>
      <c r="O1136" s="19">
        <f>PRODUCT(M1136:N1136)</f>
        <v>500</v>
      </c>
      <c r="P1136" s="133"/>
      <c r="Q1136" s="141"/>
      <c r="R1136" s="61"/>
    </row>
    <row r="1137" spans="1:18" x14ac:dyDescent="0.2">
      <c r="A1137" s="133"/>
      <c r="B1137" s="150"/>
      <c r="C1137" s="151"/>
      <c r="D1137" s="151"/>
      <c r="E1137" s="133"/>
      <c r="F1137" s="133"/>
      <c r="G1137" s="153"/>
      <c r="H1137" s="153"/>
      <c r="I1137" s="153"/>
      <c r="J1137" s="141"/>
      <c r="K1137" s="153"/>
      <c r="L1137" s="22"/>
      <c r="M1137" s="19"/>
      <c r="N1137" s="19" t="str">
        <f>IFERROR(VLOOKUP(L1137,Data!K:M,3,0),"0")</f>
        <v>0</v>
      </c>
      <c r="O1137" s="19">
        <f>PRODUCT(M1137:N1137)</f>
        <v>0</v>
      </c>
      <c r="P1137" s="133"/>
      <c r="Q1137" s="141"/>
      <c r="R1137" s="61"/>
    </row>
    <row r="1138" spans="1:18" s="43" customFormat="1" ht="18" customHeight="1" x14ac:dyDescent="0.25">
      <c r="A1138" s="116" t="s">
        <v>3193</v>
      </c>
      <c r="B1138" s="117"/>
      <c r="C1138" s="117"/>
      <c r="D1138" s="117"/>
      <c r="E1138" s="117"/>
      <c r="F1138" s="117"/>
      <c r="G1138" s="117"/>
      <c r="H1138" s="117"/>
      <c r="I1138" s="117"/>
      <c r="J1138" s="117"/>
      <c r="K1138" s="117"/>
      <c r="L1138" s="117"/>
      <c r="M1138" s="117"/>
      <c r="N1138" s="117"/>
      <c r="O1138" s="118"/>
      <c r="P1138" s="119">
        <f>SUM(P1059:P1137)</f>
        <v>33390</v>
      </c>
      <c r="Q1138" s="120"/>
      <c r="R1138" s="121"/>
    </row>
    <row r="1139" spans="1:18" s="47" customFormat="1" ht="18" customHeight="1" x14ac:dyDescent="0.25">
      <c r="A1139" s="122" t="s">
        <v>3194</v>
      </c>
      <c r="B1139" s="122"/>
      <c r="C1139" s="44" t="e">
        <f ca="1">[3]!NumberToWordEN(P1138)</f>
        <v>#NAME?</v>
      </c>
      <c r="D1139" s="44"/>
      <c r="E1139" s="45"/>
      <c r="F1139" s="45"/>
      <c r="G1139" s="44"/>
      <c r="H1139" s="44"/>
      <c r="I1139" s="44"/>
      <c r="J1139" s="44"/>
      <c r="K1139" s="44"/>
      <c r="L1139" s="44"/>
      <c r="M1139" s="44"/>
      <c r="N1139" s="44"/>
      <c r="O1139" s="44"/>
      <c r="P1139" s="44"/>
      <c r="Q1139" s="46"/>
      <c r="R1139" s="62"/>
    </row>
    <row r="1140" spans="1:18" s="47" customFormat="1" ht="18" customHeight="1" x14ac:dyDescent="0.25">
      <c r="A1140" s="48"/>
      <c r="B1140" s="49"/>
      <c r="C1140" s="50"/>
      <c r="D1140" s="48"/>
      <c r="E1140" s="48"/>
      <c r="F1140" s="48"/>
      <c r="G1140" s="48"/>
      <c r="H1140" s="48"/>
      <c r="I1140" s="48"/>
      <c r="J1140" s="50"/>
      <c r="K1140" s="48"/>
      <c r="M1140" s="51"/>
      <c r="P1140" s="48"/>
      <c r="Q1140" s="52"/>
      <c r="R1140" s="62"/>
    </row>
    <row r="1141" spans="1:18" s="47" customFormat="1" ht="18" customHeight="1" x14ac:dyDescent="0.25">
      <c r="A1141" s="48"/>
      <c r="B1141" s="49"/>
      <c r="C1141" s="50"/>
      <c r="D1141" s="48"/>
      <c r="E1141" s="48"/>
      <c r="F1141" s="48"/>
      <c r="G1141" s="48"/>
      <c r="H1141" s="48"/>
      <c r="I1141" s="48"/>
      <c r="J1141" s="50"/>
      <c r="K1141" s="48"/>
      <c r="M1141" s="51"/>
      <c r="P1141" s="48"/>
      <c r="Q1141" s="52"/>
      <c r="R1141" s="62"/>
    </row>
    <row r="1142" spans="1:18" s="57" customFormat="1" ht="18" customHeight="1" x14ac:dyDescent="0.25">
      <c r="A1142" s="53"/>
      <c r="B1142" s="53"/>
      <c r="C1142" s="54"/>
      <c r="D1142" s="54"/>
      <c r="E1142" s="53"/>
      <c r="F1142" s="53"/>
      <c r="G1142" s="53"/>
      <c r="H1142" s="53"/>
      <c r="I1142" s="53"/>
      <c r="J1142" s="54"/>
      <c r="K1142" s="54"/>
      <c r="L1142" s="54"/>
      <c r="M1142" s="55"/>
      <c r="N1142" s="55"/>
      <c r="O1142" s="55"/>
      <c r="P1142" s="55"/>
      <c r="Q1142" s="56"/>
      <c r="R1142" s="63"/>
    </row>
    <row r="1143" spans="1:18" s="57" customFormat="1" ht="18" customHeight="1" x14ac:dyDescent="0.25">
      <c r="A1143" s="53"/>
      <c r="B1143" s="53"/>
      <c r="C1143" s="54"/>
      <c r="D1143" s="54"/>
      <c r="E1143" s="53"/>
      <c r="F1143" s="53"/>
      <c r="G1143" s="53"/>
      <c r="H1143" s="53"/>
      <c r="I1143" s="53"/>
      <c r="J1143" s="54"/>
      <c r="K1143" s="54"/>
      <c r="L1143" s="54"/>
      <c r="M1143" s="55"/>
      <c r="N1143" s="55"/>
      <c r="O1143" s="55"/>
      <c r="P1143" s="123" t="s">
        <v>3195</v>
      </c>
      <c r="Q1143" s="123"/>
      <c r="R1143" s="63"/>
    </row>
    <row r="1144" spans="1:18" s="57" customFormat="1" ht="18" customHeight="1" x14ac:dyDescent="0.25">
      <c r="A1144" s="53"/>
      <c r="B1144" s="53"/>
      <c r="C1144" s="54"/>
      <c r="D1144" s="54"/>
      <c r="E1144" s="53"/>
      <c r="F1144" s="53"/>
      <c r="G1144" s="53"/>
      <c r="H1144" s="53"/>
      <c r="I1144" s="53"/>
      <c r="J1144" s="54"/>
      <c r="K1144" s="54"/>
      <c r="L1144" s="54"/>
      <c r="M1144" s="55"/>
      <c r="N1144" s="55"/>
      <c r="O1144" s="55"/>
      <c r="P1144" s="53"/>
      <c r="Q1144" s="58"/>
      <c r="R1144" s="63"/>
    </row>
    <row r="1145" spans="1:18" s="41" customFormat="1" ht="24" customHeight="1" x14ac:dyDescent="0.25">
      <c r="A1145" s="124" t="s">
        <v>3211</v>
      </c>
      <c r="B1145" s="125"/>
      <c r="C1145" s="124" t="s">
        <v>21</v>
      </c>
      <c r="D1145" s="126"/>
      <c r="E1145" s="125"/>
      <c r="F1145" s="124" t="s">
        <v>3192</v>
      </c>
      <c r="G1145" s="126"/>
      <c r="H1145" s="126"/>
      <c r="I1145" s="126"/>
      <c r="J1145" s="126"/>
      <c r="K1145" s="126"/>
      <c r="L1145" s="126"/>
      <c r="M1145" s="126"/>
      <c r="N1145" s="126"/>
      <c r="O1145" s="126"/>
      <c r="P1145" s="126"/>
      <c r="Q1145" s="126"/>
      <c r="R1145" s="125"/>
    </row>
    <row r="1146" spans="1:18" s="40" customFormat="1" ht="41.25" customHeight="1" x14ac:dyDescent="0.3">
      <c r="A1146" s="34" t="s">
        <v>3197</v>
      </c>
      <c r="B1146" s="35" t="s">
        <v>81</v>
      </c>
      <c r="C1146" s="35" t="s">
        <v>10</v>
      </c>
      <c r="D1146" s="36" t="s">
        <v>11</v>
      </c>
      <c r="E1146" s="34" t="s">
        <v>12</v>
      </c>
      <c r="F1146" s="34" t="s">
        <v>0</v>
      </c>
      <c r="G1146" s="34"/>
      <c r="H1146" s="34" t="s">
        <v>1</v>
      </c>
      <c r="I1146" s="37"/>
      <c r="J1146" s="35" t="s">
        <v>13</v>
      </c>
      <c r="K1146" s="38" t="s">
        <v>148</v>
      </c>
      <c r="L1146" s="37" t="s">
        <v>82</v>
      </c>
      <c r="M1146" s="34" t="s">
        <v>14</v>
      </c>
      <c r="N1146" s="34" t="s">
        <v>2</v>
      </c>
      <c r="O1146" s="34" t="s">
        <v>83</v>
      </c>
      <c r="P1146" s="34" t="s">
        <v>3198</v>
      </c>
      <c r="Q1146" s="39" t="s">
        <v>84</v>
      </c>
      <c r="R1146" s="59" t="s">
        <v>5</v>
      </c>
    </row>
    <row r="1147" spans="1:18" x14ac:dyDescent="0.2">
      <c r="A1147" s="132">
        <f>IF(G1147="","",COUNTA($G$3:G1148))</f>
        <v>333</v>
      </c>
      <c r="B1147" s="164">
        <v>45050</v>
      </c>
      <c r="C1147" s="149" t="s">
        <v>54</v>
      </c>
      <c r="D1147" s="149" t="s">
        <v>77</v>
      </c>
      <c r="E1147" s="132">
        <v>59628</v>
      </c>
      <c r="F1147" s="132">
        <v>107272</v>
      </c>
      <c r="G1147" s="152" t="s">
        <v>1168</v>
      </c>
      <c r="H1147" s="152" t="s">
        <v>1168</v>
      </c>
      <c r="I1147" s="152" t="s">
        <v>1169</v>
      </c>
      <c r="J1147" s="140" t="s">
        <v>1170</v>
      </c>
      <c r="K1147" s="152" t="s">
        <v>1171</v>
      </c>
      <c r="L1147" s="22" t="s">
        <v>149</v>
      </c>
      <c r="M1147" s="19">
        <v>1</v>
      </c>
      <c r="N1147" s="19">
        <f>IFERROR(VLOOKUP(L1147,Data!K:M,3,0),"0")</f>
        <v>350</v>
      </c>
      <c r="O1147" s="19">
        <f>PRODUCT(M1147:N1147)</f>
        <v>350</v>
      </c>
      <c r="P1147" s="132">
        <f>SUM(O1147:O1148)</f>
        <v>850</v>
      </c>
      <c r="Q1147" s="140"/>
      <c r="R1147" s="60"/>
    </row>
    <row r="1148" spans="1:18" x14ac:dyDescent="0.2">
      <c r="A1148" s="133"/>
      <c r="B1148" s="150"/>
      <c r="C1148" s="151"/>
      <c r="D1148" s="151"/>
      <c r="E1148" s="133"/>
      <c r="F1148" s="133"/>
      <c r="G1148" s="153"/>
      <c r="H1148" s="153"/>
      <c r="I1148" s="153"/>
      <c r="J1148" s="141"/>
      <c r="K1148" s="153"/>
      <c r="L1148" s="22" t="s">
        <v>62</v>
      </c>
      <c r="M1148" s="19">
        <v>1</v>
      </c>
      <c r="N1148" s="19">
        <f>IFERROR(VLOOKUP(L1148,Data!K:M,3,0),"0")</f>
        <v>500</v>
      </c>
      <c r="O1148" s="19">
        <f>PRODUCT(M1148:N1148)</f>
        <v>500</v>
      </c>
      <c r="P1148" s="133"/>
      <c r="Q1148" s="141"/>
      <c r="R1148" s="61"/>
    </row>
    <row r="1149" spans="1:18" x14ac:dyDescent="0.2">
      <c r="A1149" s="132">
        <f>IF(G1149="","",COUNTA($G$3:G1150))</f>
        <v>334</v>
      </c>
      <c r="B1149" s="164">
        <v>45050</v>
      </c>
      <c r="C1149" s="149" t="s">
        <v>160</v>
      </c>
      <c r="D1149" s="149" t="s">
        <v>163</v>
      </c>
      <c r="E1149" s="132">
        <v>41219</v>
      </c>
      <c r="F1149" s="132">
        <v>318173</v>
      </c>
      <c r="G1149" s="152" t="s">
        <v>1162</v>
      </c>
      <c r="H1149" s="152" t="s">
        <v>1162</v>
      </c>
      <c r="I1149" s="152" t="s">
        <v>1163</v>
      </c>
      <c r="J1149" s="140" t="s">
        <v>1164</v>
      </c>
      <c r="K1149" s="152" t="s">
        <v>490</v>
      </c>
      <c r="L1149" s="22" t="s">
        <v>149</v>
      </c>
      <c r="M1149" s="19">
        <v>1</v>
      </c>
      <c r="N1149" s="19">
        <f>IFERROR(VLOOKUP(L1149,Data!K:M,3,0),"0")</f>
        <v>350</v>
      </c>
      <c r="O1149" s="19">
        <f>PRODUCT(M1149:N1149)</f>
        <v>350</v>
      </c>
      <c r="P1149" s="132">
        <f>SUM(O1149:O1150)</f>
        <v>850</v>
      </c>
      <c r="Q1149" s="140"/>
      <c r="R1149" s="60"/>
    </row>
    <row r="1150" spans="1:18" x14ac:dyDescent="0.2">
      <c r="A1150" s="133"/>
      <c r="B1150" s="150"/>
      <c r="C1150" s="151"/>
      <c r="D1150" s="151"/>
      <c r="E1150" s="133"/>
      <c r="F1150" s="133"/>
      <c r="G1150" s="153"/>
      <c r="H1150" s="153"/>
      <c r="I1150" s="153"/>
      <c r="J1150" s="141"/>
      <c r="K1150" s="153"/>
      <c r="L1150" s="22" t="s">
        <v>62</v>
      </c>
      <c r="M1150" s="19">
        <v>1</v>
      </c>
      <c r="N1150" s="19">
        <f>IFERROR(VLOOKUP(L1150,Data!K:M,3,0),"0")</f>
        <v>500</v>
      </c>
      <c r="O1150" s="19">
        <f>PRODUCT(M1150:N1150)</f>
        <v>500</v>
      </c>
      <c r="P1150" s="133"/>
      <c r="Q1150" s="141"/>
      <c r="R1150" s="61"/>
    </row>
    <row r="1151" spans="1:18" x14ac:dyDescent="0.2">
      <c r="A1151" s="132">
        <f>IF(G1151="","",COUNTA($G$3:G1152))</f>
        <v>335</v>
      </c>
      <c r="B1151" s="164">
        <v>45050</v>
      </c>
      <c r="C1151" s="149" t="s">
        <v>54</v>
      </c>
      <c r="D1151" s="149" t="s">
        <v>55</v>
      </c>
      <c r="E1151" s="132">
        <v>8673</v>
      </c>
      <c r="F1151" s="132">
        <v>172929</v>
      </c>
      <c r="G1151" s="152" t="s">
        <v>1172</v>
      </c>
      <c r="H1151" s="152" t="s">
        <v>1172</v>
      </c>
      <c r="I1151" s="152" t="s">
        <v>1173</v>
      </c>
      <c r="J1151" s="140" t="s">
        <v>1174</v>
      </c>
      <c r="K1151" s="152" t="s">
        <v>281</v>
      </c>
      <c r="L1151" s="22" t="s">
        <v>2701</v>
      </c>
      <c r="M1151" s="19">
        <v>1</v>
      </c>
      <c r="N1151" s="19">
        <f>IFERROR(VLOOKUP(L1151,Data!K:M,3,0),"0")</f>
        <v>850</v>
      </c>
      <c r="O1151" s="19">
        <f t="shared" si="23"/>
        <v>850</v>
      </c>
      <c r="P1151" s="132">
        <f>SUM(O1151:O1153)</f>
        <v>1750</v>
      </c>
      <c r="Q1151" s="140"/>
      <c r="R1151" s="60" t="s">
        <v>2966</v>
      </c>
    </row>
    <row r="1152" spans="1:18" x14ac:dyDescent="0.2">
      <c r="A1152" s="133"/>
      <c r="B1152" s="150"/>
      <c r="C1152" s="151"/>
      <c r="D1152" s="151"/>
      <c r="E1152" s="133"/>
      <c r="F1152" s="133"/>
      <c r="G1152" s="153"/>
      <c r="H1152" s="153"/>
      <c r="I1152" s="153"/>
      <c r="J1152" s="141"/>
      <c r="K1152" s="153"/>
      <c r="L1152" s="22" t="s">
        <v>2698</v>
      </c>
      <c r="M1152" s="19">
        <v>1</v>
      </c>
      <c r="N1152" s="19">
        <f>IFERROR(VLOOKUP(L1152,Data!K:M,3,0),"0")</f>
        <v>400</v>
      </c>
      <c r="O1152" s="19">
        <f t="shared" si="23"/>
        <v>400</v>
      </c>
      <c r="P1152" s="133"/>
      <c r="Q1152" s="141"/>
      <c r="R1152" s="61"/>
    </row>
    <row r="1153" spans="1:18" x14ac:dyDescent="0.2">
      <c r="A1153" s="133"/>
      <c r="B1153" s="150"/>
      <c r="C1153" s="151"/>
      <c r="D1153" s="151"/>
      <c r="E1153" s="133"/>
      <c r="F1153" s="133"/>
      <c r="G1153" s="153"/>
      <c r="H1153" s="153"/>
      <c r="I1153" s="153"/>
      <c r="J1153" s="141"/>
      <c r="K1153" s="153"/>
      <c r="L1153" s="22" t="s">
        <v>62</v>
      </c>
      <c r="M1153" s="19">
        <v>1</v>
      </c>
      <c r="N1153" s="19">
        <f>IFERROR(VLOOKUP(L1153,Data!K:M,3,0),"0")</f>
        <v>500</v>
      </c>
      <c r="O1153" s="19">
        <f t="shared" si="23"/>
        <v>500</v>
      </c>
      <c r="P1153" s="133"/>
      <c r="Q1153" s="141"/>
      <c r="R1153" s="61"/>
    </row>
    <row r="1154" spans="1:18" x14ac:dyDescent="0.2">
      <c r="A1154" s="132">
        <f>IF(G1154="","",COUNTA($G$3:G1155))</f>
        <v>336</v>
      </c>
      <c r="B1154" s="164">
        <v>45050</v>
      </c>
      <c r="C1154" s="149" t="s">
        <v>160</v>
      </c>
      <c r="D1154" s="149" t="s">
        <v>163</v>
      </c>
      <c r="E1154" s="132">
        <v>14164</v>
      </c>
      <c r="F1154" s="132">
        <v>61478</v>
      </c>
      <c r="G1154" s="152" t="s">
        <v>1175</v>
      </c>
      <c r="H1154" s="152" t="s">
        <v>1175</v>
      </c>
      <c r="I1154" s="152" t="s">
        <v>820</v>
      </c>
      <c r="J1154" s="140" t="s">
        <v>1176</v>
      </c>
      <c r="K1154" s="152" t="s">
        <v>822</v>
      </c>
      <c r="L1154" s="22" t="s">
        <v>2915</v>
      </c>
      <c r="M1154" s="19">
        <v>1</v>
      </c>
      <c r="N1154" s="19">
        <f>IFERROR(VLOOKUP(L1154,Data!K:M,3,0),"0")</f>
        <v>1000</v>
      </c>
      <c r="O1154" s="19">
        <f t="shared" si="23"/>
        <v>1000</v>
      </c>
      <c r="P1154" s="132">
        <f>SUM(O1154:O1159)</f>
        <v>3810</v>
      </c>
      <c r="Q1154" s="140" t="s">
        <v>2775</v>
      </c>
      <c r="R1154" s="60" t="s">
        <v>2822</v>
      </c>
    </row>
    <row r="1155" spans="1:18" x14ac:dyDescent="0.2">
      <c r="A1155" s="133"/>
      <c r="B1155" s="150"/>
      <c r="C1155" s="151"/>
      <c r="D1155" s="151"/>
      <c r="E1155" s="133"/>
      <c r="F1155" s="133"/>
      <c r="G1155" s="153"/>
      <c r="H1155" s="153"/>
      <c r="I1155" s="153"/>
      <c r="J1155" s="141"/>
      <c r="K1155" s="153"/>
      <c r="L1155" s="22" t="s">
        <v>138</v>
      </c>
      <c r="M1155" s="19">
        <v>1</v>
      </c>
      <c r="N1155" s="19">
        <f>IFERROR(VLOOKUP(L1155,Data!K:M,3,0),"0")</f>
        <v>70</v>
      </c>
      <c r="O1155" s="19">
        <f t="shared" si="23"/>
        <v>70</v>
      </c>
      <c r="P1155" s="133"/>
      <c r="Q1155" s="141"/>
      <c r="R1155" s="61"/>
    </row>
    <row r="1156" spans="1:18" x14ac:dyDescent="0.2">
      <c r="A1156" s="133"/>
      <c r="B1156" s="150"/>
      <c r="C1156" s="151"/>
      <c r="D1156" s="151"/>
      <c r="E1156" s="133"/>
      <c r="F1156" s="133"/>
      <c r="G1156" s="153"/>
      <c r="H1156" s="153"/>
      <c r="I1156" s="153"/>
      <c r="J1156" s="141"/>
      <c r="K1156" s="153"/>
      <c r="L1156" s="22" t="s">
        <v>113</v>
      </c>
      <c r="M1156" s="19">
        <v>1</v>
      </c>
      <c r="N1156" s="19">
        <f>IFERROR(VLOOKUP(L1156,Data!K:M,3,0),"0")</f>
        <v>800</v>
      </c>
      <c r="O1156" s="19">
        <f t="shared" si="23"/>
        <v>800</v>
      </c>
      <c r="P1156" s="133"/>
      <c r="Q1156" s="141"/>
      <c r="R1156" s="61"/>
    </row>
    <row r="1157" spans="1:18" x14ac:dyDescent="0.2">
      <c r="A1157" s="133"/>
      <c r="B1157" s="150"/>
      <c r="C1157" s="151"/>
      <c r="D1157" s="151"/>
      <c r="E1157" s="133"/>
      <c r="F1157" s="133"/>
      <c r="G1157" s="153"/>
      <c r="H1157" s="153"/>
      <c r="I1157" s="153"/>
      <c r="J1157" s="141"/>
      <c r="K1157" s="153"/>
      <c r="L1157" s="22" t="s">
        <v>135</v>
      </c>
      <c r="M1157" s="19">
        <v>4</v>
      </c>
      <c r="N1157" s="19">
        <f>IFERROR(VLOOKUP(L1157,Data!K:M,3,0),"0")</f>
        <v>140</v>
      </c>
      <c r="O1157" s="19">
        <f t="shared" si="23"/>
        <v>560</v>
      </c>
      <c r="P1157" s="133"/>
      <c r="Q1157" s="141"/>
      <c r="R1157" s="61" t="s">
        <v>2737</v>
      </c>
    </row>
    <row r="1158" spans="1:18" x14ac:dyDescent="0.2">
      <c r="A1158" s="133"/>
      <c r="B1158" s="150"/>
      <c r="C1158" s="151"/>
      <c r="D1158" s="151"/>
      <c r="E1158" s="133"/>
      <c r="F1158" s="133"/>
      <c r="G1158" s="153"/>
      <c r="H1158" s="153"/>
      <c r="I1158" s="153"/>
      <c r="J1158" s="141"/>
      <c r="K1158" s="153"/>
      <c r="L1158" s="22" t="s">
        <v>145</v>
      </c>
      <c r="M1158" s="19">
        <v>1</v>
      </c>
      <c r="N1158" s="19">
        <v>880</v>
      </c>
      <c r="O1158" s="19">
        <f t="shared" si="23"/>
        <v>880</v>
      </c>
      <c r="P1158" s="133"/>
      <c r="Q1158" s="141"/>
      <c r="R1158" s="61"/>
    </row>
    <row r="1159" spans="1:18" x14ac:dyDescent="0.2">
      <c r="A1159" s="133"/>
      <c r="B1159" s="150"/>
      <c r="C1159" s="151"/>
      <c r="D1159" s="151"/>
      <c r="E1159" s="133"/>
      <c r="F1159" s="133"/>
      <c r="G1159" s="153"/>
      <c r="H1159" s="153"/>
      <c r="I1159" s="153"/>
      <c r="J1159" s="141"/>
      <c r="K1159" s="153"/>
      <c r="L1159" s="22" t="s">
        <v>62</v>
      </c>
      <c r="M1159" s="19">
        <v>1</v>
      </c>
      <c r="N1159" s="19">
        <f>IFERROR(VLOOKUP(L1159,Data!K:M,3,0),"0")</f>
        <v>500</v>
      </c>
      <c r="O1159" s="19">
        <f t="shared" si="23"/>
        <v>500</v>
      </c>
      <c r="P1159" s="133"/>
      <c r="Q1159" s="141"/>
      <c r="R1159" s="61"/>
    </row>
    <row r="1160" spans="1:18" x14ac:dyDescent="0.2">
      <c r="A1160" s="132">
        <f>IF(G1160="","",COUNTA($G$3:G1161))</f>
        <v>337</v>
      </c>
      <c r="B1160" s="164">
        <v>45050</v>
      </c>
      <c r="C1160" s="149" t="s">
        <v>160</v>
      </c>
      <c r="D1160" s="149" t="s">
        <v>57</v>
      </c>
      <c r="E1160" s="132">
        <v>10068</v>
      </c>
      <c r="F1160" s="132">
        <v>551713</v>
      </c>
      <c r="G1160" s="152" t="s">
        <v>1177</v>
      </c>
      <c r="H1160" s="152" t="s">
        <v>1177</v>
      </c>
      <c r="I1160" s="152" t="s">
        <v>1178</v>
      </c>
      <c r="J1160" s="140" t="s">
        <v>1179</v>
      </c>
      <c r="K1160" s="152" t="s">
        <v>1180</v>
      </c>
      <c r="L1160" s="22" t="s">
        <v>2915</v>
      </c>
      <c r="M1160" s="19">
        <v>1</v>
      </c>
      <c r="N1160" s="19">
        <f>IFERROR(VLOOKUP(L1160,Data!K:M,3,0),"0")</f>
        <v>1000</v>
      </c>
      <c r="O1160" s="19">
        <f t="shared" si="23"/>
        <v>1000</v>
      </c>
      <c r="P1160" s="132">
        <f>SUM(O1160:O1165)</f>
        <v>3765</v>
      </c>
      <c r="Q1160" s="140" t="s">
        <v>2778</v>
      </c>
      <c r="R1160" s="60" t="s">
        <v>2809</v>
      </c>
    </row>
    <row r="1161" spans="1:18" x14ac:dyDescent="0.2">
      <c r="A1161" s="133"/>
      <c r="B1161" s="150"/>
      <c r="C1161" s="151"/>
      <c r="D1161" s="151"/>
      <c r="E1161" s="133"/>
      <c r="F1161" s="133"/>
      <c r="G1161" s="153"/>
      <c r="H1161" s="153"/>
      <c r="I1161" s="153"/>
      <c r="J1161" s="141"/>
      <c r="K1161" s="153"/>
      <c r="L1161" s="22" t="s">
        <v>138</v>
      </c>
      <c r="M1161" s="19">
        <v>1</v>
      </c>
      <c r="N1161" s="19">
        <f>IFERROR(VLOOKUP(L1161,Data!K:M,3,0),"0")</f>
        <v>70</v>
      </c>
      <c r="O1161" s="19">
        <f t="shared" si="23"/>
        <v>70</v>
      </c>
      <c r="P1161" s="133"/>
      <c r="Q1161" s="141"/>
      <c r="R1161" s="61"/>
    </row>
    <row r="1162" spans="1:18" x14ac:dyDescent="0.2">
      <c r="A1162" s="133"/>
      <c r="B1162" s="150"/>
      <c r="C1162" s="151"/>
      <c r="D1162" s="151"/>
      <c r="E1162" s="133"/>
      <c r="F1162" s="133"/>
      <c r="G1162" s="153"/>
      <c r="H1162" s="153"/>
      <c r="I1162" s="153"/>
      <c r="J1162" s="141"/>
      <c r="K1162" s="153"/>
      <c r="L1162" s="22" t="s">
        <v>89</v>
      </c>
      <c r="M1162" s="19">
        <v>13</v>
      </c>
      <c r="N1162" s="19">
        <f>IFERROR(VLOOKUP(L1162,Data!K:M,3,0),"0")</f>
        <v>35</v>
      </c>
      <c r="O1162" s="19">
        <f t="shared" si="23"/>
        <v>455</v>
      </c>
      <c r="P1162" s="133"/>
      <c r="Q1162" s="141"/>
      <c r="R1162" s="61" t="s">
        <v>2827</v>
      </c>
    </row>
    <row r="1163" spans="1:18" x14ac:dyDescent="0.2">
      <c r="A1163" s="133"/>
      <c r="B1163" s="150"/>
      <c r="C1163" s="151"/>
      <c r="D1163" s="151"/>
      <c r="E1163" s="133"/>
      <c r="F1163" s="133"/>
      <c r="G1163" s="153"/>
      <c r="H1163" s="153"/>
      <c r="I1163" s="153"/>
      <c r="J1163" s="141"/>
      <c r="K1163" s="153"/>
      <c r="L1163" s="22" t="s">
        <v>2708</v>
      </c>
      <c r="M1163" s="19">
        <v>2</v>
      </c>
      <c r="N1163" s="19">
        <f>IFERROR(VLOOKUP(L1163,Data!K:M,3,0),"0")</f>
        <v>80</v>
      </c>
      <c r="O1163" s="19">
        <f t="shared" si="23"/>
        <v>160</v>
      </c>
      <c r="P1163" s="133"/>
      <c r="Q1163" s="141"/>
      <c r="R1163" s="61"/>
    </row>
    <row r="1164" spans="1:18" x14ac:dyDescent="0.2">
      <c r="A1164" s="133"/>
      <c r="B1164" s="150"/>
      <c r="C1164" s="151"/>
      <c r="D1164" s="151"/>
      <c r="E1164" s="133"/>
      <c r="F1164" s="133"/>
      <c r="G1164" s="153"/>
      <c r="H1164" s="153"/>
      <c r="I1164" s="153"/>
      <c r="J1164" s="141"/>
      <c r="K1164" s="153"/>
      <c r="L1164" s="22" t="s">
        <v>145</v>
      </c>
      <c r="M1164" s="19">
        <v>1</v>
      </c>
      <c r="N1164" s="19">
        <v>1580</v>
      </c>
      <c r="O1164" s="19">
        <f t="shared" si="23"/>
        <v>1580</v>
      </c>
      <c r="P1164" s="133"/>
      <c r="Q1164" s="141"/>
      <c r="R1164" s="61"/>
    </row>
    <row r="1165" spans="1:18" x14ac:dyDescent="0.2">
      <c r="A1165" s="133"/>
      <c r="B1165" s="150"/>
      <c r="C1165" s="151"/>
      <c r="D1165" s="151"/>
      <c r="E1165" s="133"/>
      <c r="F1165" s="133"/>
      <c r="G1165" s="153"/>
      <c r="H1165" s="153"/>
      <c r="I1165" s="153"/>
      <c r="J1165" s="141"/>
      <c r="K1165" s="153"/>
      <c r="L1165" s="22" t="s">
        <v>62</v>
      </c>
      <c r="M1165" s="19">
        <v>1</v>
      </c>
      <c r="N1165" s="19">
        <f>IFERROR(VLOOKUP(L1165,Data!K:M,3,0),"0")</f>
        <v>500</v>
      </c>
      <c r="O1165" s="19">
        <f t="shared" si="23"/>
        <v>500</v>
      </c>
      <c r="P1165" s="133"/>
      <c r="Q1165" s="141"/>
      <c r="R1165" s="61"/>
    </row>
    <row r="1166" spans="1:18" x14ac:dyDescent="0.2">
      <c r="A1166" s="132">
        <f>IF(G1166="","",COUNTA($G$3:G1167))</f>
        <v>338</v>
      </c>
      <c r="B1166" s="164">
        <v>45050</v>
      </c>
      <c r="C1166" s="149" t="s">
        <v>160</v>
      </c>
      <c r="D1166" s="149" t="s">
        <v>163</v>
      </c>
      <c r="E1166" s="132">
        <v>25673</v>
      </c>
      <c r="F1166" s="132">
        <v>81985</v>
      </c>
      <c r="G1166" s="152" t="s">
        <v>1181</v>
      </c>
      <c r="H1166" s="152" t="s">
        <v>1181</v>
      </c>
      <c r="I1166" s="152" t="s">
        <v>1182</v>
      </c>
      <c r="J1166" s="140" t="s">
        <v>1183</v>
      </c>
      <c r="K1166" s="152" t="s">
        <v>478</v>
      </c>
      <c r="L1166" s="22" t="s">
        <v>62</v>
      </c>
      <c r="M1166" s="19">
        <v>1</v>
      </c>
      <c r="N1166" s="19">
        <f>IFERROR(VLOOKUP(L1166,Data!K:M,3,0),"0")</f>
        <v>500</v>
      </c>
      <c r="O1166" s="19">
        <f t="shared" si="23"/>
        <v>500</v>
      </c>
      <c r="P1166" s="132">
        <f>SUM(O1166:O1167)</f>
        <v>500</v>
      </c>
      <c r="Q1166" s="140"/>
      <c r="R1166" s="60" t="s">
        <v>2725</v>
      </c>
    </row>
    <row r="1167" spans="1:18" x14ac:dyDescent="0.2">
      <c r="A1167" s="133"/>
      <c r="B1167" s="150"/>
      <c r="C1167" s="151"/>
      <c r="D1167" s="151"/>
      <c r="E1167" s="133"/>
      <c r="F1167" s="133"/>
      <c r="G1167" s="153"/>
      <c r="H1167" s="153"/>
      <c r="I1167" s="153"/>
      <c r="J1167" s="141"/>
      <c r="K1167" s="153"/>
      <c r="L1167" s="22"/>
      <c r="M1167" s="19"/>
      <c r="N1167" s="19" t="str">
        <f>IFERROR(VLOOKUP(L1167,Data!K:M,3,0),"0")</f>
        <v>0</v>
      </c>
      <c r="O1167" s="19">
        <f t="shared" si="23"/>
        <v>0</v>
      </c>
      <c r="P1167" s="133"/>
      <c r="Q1167" s="141"/>
      <c r="R1167" s="61"/>
    </row>
    <row r="1168" spans="1:18" x14ac:dyDescent="0.2">
      <c r="A1168" s="132">
        <f>IF(G1168="","",COUNTA($G$3:G1169))</f>
        <v>339</v>
      </c>
      <c r="B1168" s="164">
        <v>45050</v>
      </c>
      <c r="C1168" s="149" t="s">
        <v>188</v>
      </c>
      <c r="D1168" s="149" t="s">
        <v>163</v>
      </c>
      <c r="E1168" s="132">
        <v>55543</v>
      </c>
      <c r="F1168" s="132">
        <v>441112</v>
      </c>
      <c r="G1168" s="152" t="s">
        <v>1184</v>
      </c>
      <c r="H1168" s="152" t="s">
        <v>1184</v>
      </c>
      <c r="I1168" s="152" t="s">
        <v>1132</v>
      </c>
      <c r="J1168" s="140" t="s">
        <v>1185</v>
      </c>
      <c r="K1168" s="152" t="s">
        <v>241</v>
      </c>
      <c r="L1168" s="22" t="s">
        <v>2915</v>
      </c>
      <c r="M1168" s="19">
        <v>1</v>
      </c>
      <c r="N1168" s="19">
        <f>IFERROR(VLOOKUP(L1168,Data!K:M,3,0),"0")</f>
        <v>1000</v>
      </c>
      <c r="O1168" s="19">
        <f t="shared" si="23"/>
        <v>1000</v>
      </c>
      <c r="P1168" s="132">
        <f>SUM(O1168:O1173)</f>
        <v>3170</v>
      </c>
      <c r="Q1168" s="140" t="s">
        <v>2775</v>
      </c>
      <c r="R1168" s="60"/>
    </row>
    <row r="1169" spans="1:18" x14ac:dyDescent="0.2">
      <c r="A1169" s="133"/>
      <c r="B1169" s="150"/>
      <c r="C1169" s="151"/>
      <c r="D1169" s="151"/>
      <c r="E1169" s="133"/>
      <c r="F1169" s="133"/>
      <c r="G1169" s="153"/>
      <c r="H1169" s="153"/>
      <c r="I1169" s="153"/>
      <c r="J1169" s="141"/>
      <c r="K1169" s="153"/>
      <c r="L1169" s="22" t="s">
        <v>138</v>
      </c>
      <c r="M1169" s="19">
        <v>1</v>
      </c>
      <c r="N1169" s="19">
        <f>IFERROR(VLOOKUP(L1169,Data!K:M,3,0),"0")</f>
        <v>70</v>
      </c>
      <c r="O1169" s="19">
        <f t="shared" si="23"/>
        <v>70</v>
      </c>
      <c r="P1169" s="133"/>
      <c r="Q1169" s="141"/>
      <c r="R1169" s="61"/>
    </row>
    <row r="1170" spans="1:18" x14ac:dyDescent="0.2">
      <c r="A1170" s="133"/>
      <c r="B1170" s="150"/>
      <c r="C1170" s="151"/>
      <c r="D1170" s="151"/>
      <c r="E1170" s="133"/>
      <c r="F1170" s="133"/>
      <c r="G1170" s="153"/>
      <c r="H1170" s="153"/>
      <c r="I1170" s="153"/>
      <c r="J1170" s="141"/>
      <c r="K1170" s="153"/>
      <c r="L1170" s="22" t="s">
        <v>2702</v>
      </c>
      <c r="M1170" s="19">
        <v>1</v>
      </c>
      <c r="N1170" s="19">
        <f>IFERROR(VLOOKUP(L1170,Data!K:M,3,0),"0")</f>
        <v>200</v>
      </c>
      <c r="O1170" s="19">
        <f t="shared" si="23"/>
        <v>200</v>
      </c>
      <c r="P1170" s="133"/>
      <c r="Q1170" s="141"/>
      <c r="R1170" s="61"/>
    </row>
    <row r="1171" spans="1:18" x14ac:dyDescent="0.2">
      <c r="A1171" s="133"/>
      <c r="B1171" s="150"/>
      <c r="C1171" s="151"/>
      <c r="D1171" s="151"/>
      <c r="E1171" s="133"/>
      <c r="F1171" s="133"/>
      <c r="G1171" s="153"/>
      <c r="H1171" s="153"/>
      <c r="I1171" s="153"/>
      <c r="J1171" s="141"/>
      <c r="K1171" s="153"/>
      <c r="L1171" s="22" t="s">
        <v>2699</v>
      </c>
      <c r="M1171" s="19">
        <v>2</v>
      </c>
      <c r="N1171" s="19">
        <f>IFERROR(VLOOKUP(L1171,Data!K:M,3,0),"0")</f>
        <v>10</v>
      </c>
      <c r="O1171" s="19">
        <f t="shared" si="23"/>
        <v>20</v>
      </c>
      <c r="P1171" s="133"/>
      <c r="Q1171" s="141"/>
      <c r="R1171" s="61"/>
    </row>
    <row r="1172" spans="1:18" x14ac:dyDescent="0.2">
      <c r="A1172" s="133"/>
      <c r="B1172" s="150"/>
      <c r="C1172" s="151"/>
      <c r="D1172" s="151"/>
      <c r="E1172" s="133"/>
      <c r="F1172" s="133"/>
      <c r="G1172" s="153"/>
      <c r="H1172" s="153"/>
      <c r="I1172" s="153"/>
      <c r="J1172" s="141"/>
      <c r="K1172" s="153"/>
      <c r="L1172" s="22" t="s">
        <v>145</v>
      </c>
      <c r="M1172" s="19">
        <v>1</v>
      </c>
      <c r="N1172" s="19">
        <v>1380</v>
      </c>
      <c r="O1172" s="19">
        <f t="shared" ref="O1172:O1222" si="24">PRODUCT(M1172:N1172)</f>
        <v>1380</v>
      </c>
      <c r="P1172" s="133"/>
      <c r="Q1172" s="141"/>
      <c r="R1172" s="61"/>
    </row>
    <row r="1173" spans="1:18" x14ac:dyDescent="0.2">
      <c r="A1173" s="133"/>
      <c r="B1173" s="150"/>
      <c r="C1173" s="151"/>
      <c r="D1173" s="151"/>
      <c r="E1173" s="133"/>
      <c r="F1173" s="133"/>
      <c r="G1173" s="153"/>
      <c r="H1173" s="153"/>
      <c r="I1173" s="153"/>
      <c r="J1173" s="141"/>
      <c r="K1173" s="153"/>
      <c r="L1173" s="22" t="s">
        <v>62</v>
      </c>
      <c r="M1173" s="19">
        <v>1</v>
      </c>
      <c r="N1173" s="19">
        <f>IFERROR(VLOOKUP(L1173,Data!K:M,3,0),"0")</f>
        <v>500</v>
      </c>
      <c r="O1173" s="19">
        <f t="shared" si="24"/>
        <v>500</v>
      </c>
      <c r="P1173" s="133"/>
      <c r="Q1173" s="141"/>
      <c r="R1173" s="61"/>
    </row>
    <row r="1174" spans="1:18" x14ac:dyDescent="0.2">
      <c r="A1174" s="21">
        <f>IF(G1174="","",COUNTA($G$3:G1174))</f>
        <v>340</v>
      </c>
      <c r="B1174" s="101">
        <v>45050</v>
      </c>
      <c r="C1174" s="33" t="s">
        <v>54</v>
      </c>
      <c r="D1174" s="33" t="s">
        <v>77</v>
      </c>
      <c r="E1174" s="21">
        <v>46521</v>
      </c>
      <c r="F1174" s="21">
        <v>371182</v>
      </c>
      <c r="G1174" s="100" t="s">
        <v>1186</v>
      </c>
      <c r="H1174" s="100" t="s">
        <v>1186</v>
      </c>
      <c r="I1174" s="100" t="s">
        <v>1187</v>
      </c>
      <c r="J1174" s="31" t="s">
        <v>1188</v>
      </c>
      <c r="K1174" s="100" t="s">
        <v>281</v>
      </c>
      <c r="L1174" s="22" t="s">
        <v>62</v>
      </c>
      <c r="M1174" s="19">
        <v>1</v>
      </c>
      <c r="N1174" s="19">
        <f>IFERROR(VLOOKUP(L1174,Data!K:M,3,0),"0")</f>
        <v>500</v>
      </c>
      <c r="O1174" s="19">
        <f t="shared" si="24"/>
        <v>500</v>
      </c>
      <c r="P1174" s="21">
        <f>SUM(O1174:O1174)</f>
        <v>500</v>
      </c>
      <c r="Q1174" s="31"/>
      <c r="R1174" s="60" t="s">
        <v>2725</v>
      </c>
    </row>
    <row r="1175" spans="1:18" x14ac:dyDescent="0.2">
      <c r="A1175" s="132">
        <f>IF(G1175="","",COUNTA($G$3:G1176))</f>
        <v>341</v>
      </c>
      <c r="B1175" s="164">
        <v>45050</v>
      </c>
      <c r="C1175" s="149" t="s">
        <v>188</v>
      </c>
      <c r="D1175" s="149" t="s">
        <v>161</v>
      </c>
      <c r="E1175" s="132">
        <v>41343</v>
      </c>
      <c r="F1175" s="132">
        <v>170971</v>
      </c>
      <c r="G1175" s="152" t="s">
        <v>1189</v>
      </c>
      <c r="H1175" s="152" t="s">
        <v>1189</v>
      </c>
      <c r="I1175" s="152" t="s">
        <v>1190</v>
      </c>
      <c r="J1175" s="140" t="s">
        <v>1191</v>
      </c>
      <c r="K1175" s="152" t="s">
        <v>446</v>
      </c>
      <c r="L1175" s="22" t="s">
        <v>99</v>
      </c>
      <c r="M1175" s="19">
        <v>1</v>
      </c>
      <c r="N1175" s="19">
        <f>IFERROR(VLOOKUP(L1175,Data!K:M,3,0),"0")</f>
        <v>900</v>
      </c>
      <c r="O1175" s="19">
        <f t="shared" si="24"/>
        <v>900</v>
      </c>
      <c r="P1175" s="132">
        <f>SUM(O1175:O1177)</f>
        <v>1540</v>
      </c>
      <c r="Q1175" s="140"/>
      <c r="R1175" s="60"/>
    </row>
    <row r="1176" spans="1:18" x14ac:dyDescent="0.2">
      <c r="A1176" s="133"/>
      <c r="B1176" s="150"/>
      <c r="C1176" s="151"/>
      <c r="D1176" s="151"/>
      <c r="E1176" s="133"/>
      <c r="F1176" s="133"/>
      <c r="G1176" s="153"/>
      <c r="H1176" s="153"/>
      <c r="I1176" s="153"/>
      <c r="J1176" s="141"/>
      <c r="K1176" s="153"/>
      <c r="L1176" s="22" t="s">
        <v>141</v>
      </c>
      <c r="M1176" s="19">
        <v>2</v>
      </c>
      <c r="N1176" s="19">
        <f>IFERROR(VLOOKUP(L1176,Data!K:M,3,0),"0")</f>
        <v>70</v>
      </c>
      <c r="O1176" s="19">
        <f t="shared" si="24"/>
        <v>140</v>
      </c>
      <c r="P1176" s="133"/>
      <c r="Q1176" s="141"/>
      <c r="R1176" s="61"/>
    </row>
    <row r="1177" spans="1:18" x14ac:dyDescent="0.2">
      <c r="A1177" s="133"/>
      <c r="B1177" s="150"/>
      <c r="C1177" s="151"/>
      <c r="D1177" s="151"/>
      <c r="E1177" s="133"/>
      <c r="F1177" s="133"/>
      <c r="G1177" s="153"/>
      <c r="H1177" s="153"/>
      <c r="I1177" s="153"/>
      <c r="J1177" s="141"/>
      <c r="K1177" s="153"/>
      <c r="L1177" s="22" t="s">
        <v>62</v>
      </c>
      <c r="M1177" s="19">
        <v>1</v>
      </c>
      <c r="N1177" s="19">
        <f>IFERROR(VLOOKUP(L1177,Data!K:M,3,0),"0")</f>
        <v>500</v>
      </c>
      <c r="O1177" s="19">
        <f t="shared" si="24"/>
        <v>500</v>
      </c>
      <c r="P1177" s="133"/>
      <c r="Q1177" s="141"/>
      <c r="R1177" s="61"/>
    </row>
    <row r="1178" spans="1:18" x14ac:dyDescent="0.2">
      <c r="A1178" s="132">
        <f>IF(G1178="","",COUNTA($G$3:G1179))</f>
        <v>342</v>
      </c>
      <c r="B1178" s="164">
        <v>45050</v>
      </c>
      <c r="C1178" s="149" t="s">
        <v>54</v>
      </c>
      <c r="D1178" s="149" t="s">
        <v>61</v>
      </c>
      <c r="E1178" s="132">
        <v>39395</v>
      </c>
      <c r="F1178" s="132">
        <v>406499</v>
      </c>
      <c r="G1178" s="152" t="s">
        <v>1192</v>
      </c>
      <c r="H1178" s="152" t="s">
        <v>1192</v>
      </c>
      <c r="I1178" s="152" t="s">
        <v>1193</v>
      </c>
      <c r="J1178" s="140" t="s">
        <v>1194</v>
      </c>
      <c r="K1178" s="152" t="s">
        <v>298</v>
      </c>
      <c r="L1178" s="22" t="s">
        <v>2699</v>
      </c>
      <c r="M1178" s="19">
        <v>2</v>
      </c>
      <c r="N1178" s="19">
        <f>IFERROR(VLOOKUP(L1178,Data!K:M,3,0),"0")</f>
        <v>10</v>
      </c>
      <c r="O1178" s="19">
        <f t="shared" si="24"/>
        <v>20</v>
      </c>
      <c r="P1178" s="132">
        <f>SUM(O1178:O1180)</f>
        <v>870</v>
      </c>
      <c r="Q1178" s="140"/>
      <c r="R1178" s="60" t="s">
        <v>2748</v>
      </c>
    </row>
    <row r="1179" spans="1:18" x14ac:dyDescent="0.2">
      <c r="A1179" s="133"/>
      <c r="B1179" s="150"/>
      <c r="C1179" s="151"/>
      <c r="D1179" s="151"/>
      <c r="E1179" s="133"/>
      <c r="F1179" s="133"/>
      <c r="G1179" s="153"/>
      <c r="H1179" s="153"/>
      <c r="I1179" s="153"/>
      <c r="J1179" s="141"/>
      <c r="K1179" s="153"/>
      <c r="L1179" s="22" t="s">
        <v>149</v>
      </c>
      <c r="M1179" s="19">
        <v>1</v>
      </c>
      <c r="N1179" s="19">
        <f>IFERROR(VLOOKUP(L1179,Data!K:M,3,0),"0")</f>
        <v>350</v>
      </c>
      <c r="O1179" s="19">
        <f>PRODUCT(M1179:N1179)</f>
        <v>350</v>
      </c>
      <c r="P1179" s="133"/>
      <c r="Q1179" s="141"/>
      <c r="R1179" s="61"/>
    </row>
    <row r="1180" spans="1:18" x14ac:dyDescent="0.2">
      <c r="A1180" s="133"/>
      <c r="B1180" s="150"/>
      <c r="C1180" s="151"/>
      <c r="D1180" s="151"/>
      <c r="E1180" s="133"/>
      <c r="F1180" s="133"/>
      <c r="G1180" s="153"/>
      <c r="H1180" s="153"/>
      <c r="I1180" s="153"/>
      <c r="J1180" s="141"/>
      <c r="K1180" s="153"/>
      <c r="L1180" s="22" t="s">
        <v>62</v>
      </c>
      <c r="M1180" s="19">
        <v>1</v>
      </c>
      <c r="N1180" s="19">
        <f>IFERROR(VLOOKUP(L1180,Data!K:M,3,0),"0")</f>
        <v>500</v>
      </c>
      <c r="O1180" s="19">
        <f t="shared" si="24"/>
        <v>500</v>
      </c>
      <c r="P1180" s="133"/>
      <c r="Q1180" s="141"/>
      <c r="R1180" s="61"/>
    </row>
    <row r="1181" spans="1:18" x14ac:dyDescent="0.2">
      <c r="A1181" s="132">
        <f>IF(G1181="","",COUNTA($G$3:G1182))</f>
        <v>343</v>
      </c>
      <c r="B1181" s="164">
        <v>45050</v>
      </c>
      <c r="C1181" s="149" t="s">
        <v>160</v>
      </c>
      <c r="D1181" s="149" t="s">
        <v>163</v>
      </c>
      <c r="E1181" s="132">
        <v>24921</v>
      </c>
      <c r="F1181" s="132">
        <v>140075</v>
      </c>
      <c r="G1181" s="152" t="s">
        <v>1195</v>
      </c>
      <c r="H1181" s="152" t="s">
        <v>1195</v>
      </c>
      <c r="I1181" s="152" t="s">
        <v>1196</v>
      </c>
      <c r="J1181" s="140" t="s">
        <v>1197</v>
      </c>
      <c r="K1181" s="152" t="s">
        <v>271</v>
      </c>
      <c r="L1181" s="22" t="s">
        <v>2698</v>
      </c>
      <c r="M1181" s="19">
        <v>1</v>
      </c>
      <c r="N1181" s="19">
        <f>IFERROR(VLOOKUP(L1181,Data!K:M,3,0),"0")</f>
        <v>400</v>
      </c>
      <c r="O1181" s="19">
        <f t="shared" si="24"/>
        <v>400</v>
      </c>
      <c r="P1181" s="132">
        <f>SUM(O1181:O1182)</f>
        <v>900</v>
      </c>
      <c r="Q1181" s="140"/>
      <c r="R1181" s="60" t="s">
        <v>2799</v>
      </c>
    </row>
    <row r="1182" spans="1:18" x14ac:dyDescent="0.2">
      <c r="A1182" s="133"/>
      <c r="B1182" s="150"/>
      <c r="C1182" s="151"/>
      <c r="D1182" s="151"/>
      <c r="E1182" s="133"/>
      <c r="F1182" s="133"/>
      <c r="G1182" s="153"/>
      <c r="H1182" s="153"/>
      <c r="I1182" s="153"/>
      <c r="J1182" s="141"/>
      <c r="K1182" s="153"/>
      <c r="L1182" s="22" t="s">
        <v>62</v>
      </c>
      <c r="M1182" s="19">
        <v>1</v>
      </c>
      <c r="N1182" s="19">
        <f>IFERROR(VLOOKUP(L1182,Data!K:M,3,0),"0")</f>
        <v>500</v>
      </c>
      <c r="O1182" s="19">
        <f t="shared" si="24"/>
        <v>500</v>
      </c>
      <c r="P1182" s="133"/>
      <c r="Q1182" s="141"/>
      <c r="R1182" s="61" t="s">
        <v>2763</v>
      </c>
    </row>
    <row r="1183" spans="1:18" x14ac:dyDescent="0.2">
      <c r="A1183" s="132">
        <f>IF(G1183="","",COUNTA($G$3:G1184))</f>
        <v>344</v>
      </c>
      <c r="B1183" s="164">
        <v>45050</v>
      </c>
      <c r="C1183" s="149" t="s">
        <v>160</v>
      </c>
      <c r="D1183" s="149" t="s">
        <v>709</v>
      </c>
      <c r="E1183" s="132">
        <v>54872</v>
      </c>
      <c r="F1183" s="132">
        <v>279660</v>
      </c>
      <c r="G1183" s="152" t="s">
        <v>1198</v>
      </c>
      <c r="H1183" s="152" t="s">
        <v>1198</v>
      </c>
      <c r="I1183" s="152" t="s">
        <v>1199</v>
      </c>
      <c r="J1183" s="152">
        <v>1634200172</v>
      </c>
      <c r="K1183" s="152" t="s">
        <v>218</v>
      </c>
      <c r="L1183" s="22" t="s">
        <v>62</v>
      </c>
      <c r="M1183" s="19">
        <v>1</v>
      </c>
      <c r="N1183" s="19">
        <f>IFERROR(VLOOKUP(L1183,Data!K:M,3,0),"0")</f>
        <v>500</v>
      </c>
      <c r="O1183" s="19">
        <f>PRODUCT(M1183:N1183)</f>
        <v>500</v>
      </c>
      <c r="P1183" s="132">
        <f>SUM(O1183:O1184)</f>
        <v>500</v>
      </c>
      <c r="Q1183" s="140"/>
      <c r="R1183" s="60" t="s">
        <v>2738</v>
      </c>
    </row>
    <row r="1184" spans="1:18" x14ac:dyDescent="0.2">
      <c r="A1184" s="136"/>
      <c r="B1184" s="150"/>
      <c r="C1184" s="151"/>
      <c r="D1184" s="151"/>
      <c r="E1184" s="133"/>
      <c r="F1184" s="133"/>
      <c r="G1184" s="153"/>
      <c r="H1184" s="153"/>
      <c r="I1184" s="153"/>
      <c r="J1184" s="153"/>
      <c r="K1184" s="153"/>
      <c r="L1184" s="22"/>
      <c r="M1184" s="19"/>
      <c r="N1184" s="19" t="str">
        <f>IFERROR(VLOOKUP(L1184,Data!K:M,3,0),"0")</f>
        <v>0</v>
      </c>
      <c r="O1184" s="19">
        <f>PRODUCT(M1184:N1184)</f>
        <v>0</v>
      </c>
      <c r="P1184" s="133"/>
      <c r="Q1184" s="141"/>
      <c r="R1184" s="61"/>
    </row>
    <row r="1185" spans="1:18" x14ac:dyDescent="0.2">
      <c r="A1185" s="132">
        <f>IF(G1185="","",COUNTA($G$3:G1186))</f>
        <v>345</v>
      </c>
      <c r="B1185" s="164">
        <v>45050</v>
      </c>
      <c r="C1185" s="149" t="s">
        <v>188</v>
      </c>
      <c r="D1185" s="149" t="s">
        <v>161</v>
      </c>
      <c r="E1185" s="132">
        <v>41639</v>
      </c>
      <c r="F1185" s="132">
        <v>359956</v>
      </c>
      <c r="G1185" s="152" t="s">
        <v>1200</v>
      </c>
      <c r="H1185" s="152" t="s">
        <v>1200</v>
      </c>
      <c r="I1185" s="152" t="s">
        <v>174</v>
      </c>
      <c r="J1185" s="140" t="s">
        <v>1201</v>
      </c>
      <c r="K1185" s="152" t="s">
        <v>183</v>
      </c>
      <c r="L1185" s="22" t="s">
        <v>62</v>
      </c>
      <c r="M1185" s="19">
        <v>1</v>
      </c>
      <c r="N1185" s="19">
        <f>IFERROR(VLOOKUP(L1185,Data!K:M,3,0),"0")</f>
        <v>500</v>
      </c>
      <c r="O1185" s="19">
        <f t="shared" si="24"/>
        <v>500</v>
      </c>
      <c r="P1185" s="132">
        <f>SUM(O1185:O1186)</f>
        <v>500</v>
      </c>
      <c r="Q1185" s="140"/>
      <c r="R1185" s="60" t="s">
        <v>2727</v>
      </c>
    </row>
    <row r="1186" spans="1:18" x14ac:dyDescent="0.2">
      <c r="A1186" s="133"/>
      <c r="B1186" s="150"/>
      <c r="C1186" s="151"/>
      <c r="D1186" s="151"/>
      <c r="E1186" s="133"/>
      <c r="F1186" s="133"/>
      <c r="G1186" s="153"/>
      <c r="H1186" s="153"/>
      <c r="I1186" s="153"/>
      <c r="J1186" s="141"/>
      <c r="K1186" s="153"/>
      <c r="L1186" s="22"/>
      <c r="M1186" s="19"/>
      <c r="N1186" s="19" t="str">
        <f>IFERROR(VLOOKUP(L1186,Data!K:M,3,0),"0")</f>
        <v>0</v>
      </c>
      <c r="O1186" s="19">
        <f t="shared" si="24"/>
        <v>0</v>
      </c>
      <c r="P1186" s="133"/>
      <c r="Q1186" s="141"/>
      <c r="R1186" s="61"/>
    </row>
    <row r="1187" spans="1:18" x14ac:dyDescent="0.2">
      <c r="A1187" s="132">
        <f>IF(G1187="","",COUNTA($G$3:G1188))</f>
        <v>346</v>
      </c>
      <c r="B1187" s="164">
        <v>45050</v>
      </c>
      <c r="C1187" s="149" t="s">
        <v>160</v>
      </c>
      <c r="D1187" s="149" t="s">
        <v>202</v>
      </c>
      <c r="E1187" s="132">
        <v>3858</v>
      </c>
      <c r="F1187" s="132">
        <v>366492</v>
      </c>
      <c r="G1187" s="152" t="s">
        <v>1202</v>
      </c>
      <c r="H1187" s="152" t="s">
        <v>1202</v>
      </c>
      <c r="I1187" s="152" t="s">
        <v>1203</v>
      </c>
      <c r="J1187" s="140" t="s">
        <v>1204</v>
      </c>
      <c r="K1187" s="152" t="s">
        <v>162</v>
      </c>
      <c r="L1187" s="22" t="s">
        <v>62</v>
      </c>
      <c r="M1187" s="19">
        <v>1</v>
      </c>
      <c r="N1187" s="19">
        <f>IFERROR(VLOOKUP(L1187,Data!K:M,3,0),"0")</f>
        <v>500</v>
      </c>
      <c r="O1187" s="19">
        <f t="shared" si="24"/>
        <v>500</v>
      </c>
      <c r="P1187" s="132">
        <f>SUM(O1187:O1188)</f>
        <v>500</v>
      </c>
      <c r="Q1187" s="140"/>
      <c r="R1187" s="60" t="s">
        <v>2756</v>
      </c>
    </row>
    <row r="1188" spans="1:18" x14ac:dyDescent="0.2">
      <c r="A1188" s="133"/>
      <c r="B1188" s="150"/>
      <c r="C1188" s="151"/>
      <c r="D1188" s="151"/>
      <c r="E1188" s="133"/>
      <c r="F1188" s="133"/>
      <c r="G1188" s="153"/>
      <c r="H1188" s="153"/>
      <c r="I1188" s="153"/>
      <c r="J1188" s="141"/>
      <c r="K1188" s="153"/>
      <c r="L1188" s="22"/>
      <c r="M1188" s="19"/>
      <c r="N1188" s="19" t="str">
        <f>IFERROR(VLOOKUP(L1188,Data!K:M,3,0),"0")</f>
        <v>0</v>
      </c>
      <c r="O1188" s="19">
        <f t="shared" si="24"/>
        <v>0</v>
      </c>
      <c r="P1188" s="133"/>
      <c r="Q1188" s="141"/>
      <c r="R1188" s="61"/>
    </row>
    <row r="1189" spans="1:18" x14ac:dyDescent="0.2">
      <c r="A1189" s="132">
        <f>IF(G1189="","",COUNTA($G$3:G1190))</f>
        <v>347</v>
      </c>
      <c r="B1189" s="164">
        <v>45050</v>
      </c>
      <c r="C1189" s="149" t="s">
        <v>448</v>
      </c>
      <c r="D1189" s="149" t="s">
        <v>163</v>
      </c>
      <c r="E1189" s="132">
        <v>46641</v>
      </c>
      <c r="F1189" s="132">
        <v>361158</v>
      </c>
      <c r="G1189" s="152" t="s">
        <v>1205</v>
      </c>
      <c r="H1189" s="152" t="s">
        <v>1205</v>
      </c>
      <c r="I1189" s="152" t="s">
        <v>365</v>
      </c>
      <c r="J1189" s="140" t="s">
        <v>1206</v>
      </c>
      <c r="K1189" s="152" t="s">
        <v>298</v>
      </c>
      <c r="L1189" s="22" t="s">
        <v>149</v>
      </c>
      <c r="M1189" s="19">
        <v>1</v>
      </c>
      <c r="N1189" s="19">
        <f>IFERROR(VLOOKUP(L1189,Data!K:M,3,0),"0")</f>
        <v>350</v>
      </c>
      <c r="O1189" s="19">
        <f t="shared" si="24"/>
        <v>350</v>
      </c>
      <c r="P1189" s="132">
        <f>SUM(O1189:O1190)</f>
        <v>850</v>
      </c>
      <c r="Q1189" s="140"/>
      <c r="R1189" s="60"/>
    </row>
    <row r="1190" spans="1:18" x14ac:dyDescent="0.2">
      <c r="A1190" s="133"/>
      <c r="B1190" s="150"/>
      <c r="C1190" s="151"/>
      <c r="D1190" s="151"/>
      <c r="E1190" s="133"/>
      <c r="F1190" s="133"/>
      <c r="G1190" s="153"/>
      <c r="H1190" s="153"/>
      <c r="I1190" s="153"/>
      <c r="J1190" s="141"/>
      <c r="K1190" s="153"/>
      <c r="L1190" s="22" t="s">
        <v>62</v>
      </c>
      <c r="M1190" s="19">
        <v>1</v>
      </c>
      <c r="N1190" s="19">
        <f>IFERROR(VLOOKUP(L1190,Data!K:M,3,0),"0")</f>
        <v>500</v>
      </c>
      <c r="O1190" s="19">
        <f t="shared" si="24"/>
        <v>500</v>
      </c>
      <c r="P1190" s="133"/>
      <c r="Q1190" s="141"/>
      <c r="R1190" s="61"/>
    </row>
    <row r="1191" spans="1:18" x14ac:dyDescent="0.2">
      <c r="A1191" s="132">
        <f>IF(G1191="","",COUNTA($G$3:G1192))</f>
        <v>348</v>
      </c>
      <c r="B1191" s="164">
        <v>45050</v>
      </c>
      <c r="C1191" s="149" t="s">
        <v>160</v>
      </c>
      <c r="D1191" s="149" t="s">
        <v>163</v>
      </c>
      <c r="E1191" s="132">
        <v>18822</v>
      </c>
      <c r="F1191" s="132">
        <v>464638</v>
      </c>
      <c r="G1191" s="152" t="s">
        <v>1207</v>
      </c>
      <c r="H1191" s="152" t="s">
        <v>1207</v>
      </c>
      <c r="I1191" s="152" t="s">
        <v>1208</v>
      </c>
      <c r="J1191" s="140" t="s">
        <v>1209</v>
      </c>
      <c r="K1191" s="152" t="s">
        <v>361</v>
      </c>
      <c r="L1191" s="22" t="s">
        <v>62</v>
      </c>
      <c r="M1191" s="19">
        <v>1</v>
      </c>
      <c r="N1191" s="19">
        <f>IFERROR(VLOOKUP(L1191,Data!K:M,3,0),"0")</f>
        <v>500</v>
      </c>
      <c r="O1191" s="19">
        <f t="shared" si="24"/>
        <v>500</v>
      </c>
      <c r="P1191" s="132">
        <f>SUM(O1191:O1192)</f>
        <v>500</v>
      </c>
      <c r="Q1191" s="140"/>
      <c r="R1191" s="60" t="s">
        <v>2828</v>
      </c>
    </row>
    <row r="1192" spans="1:18" x14ac:dyDescent="0.2">
      <c r="A1192" s="133"/>
      <c r="B1192" s="150"/>
      <c r="C1192" s="151"/>
      <c r="D1192" s="151"/>
      <c r="E1192" s="133"/>
      <c r="F1192" s="133"/>
      <c r="G1192" s="153"/>
      <c r="H1192" s="153"/>
      <c r="I1192" s="153"/>
      <c r="J1192" s="141"/>
      <c r="K1192" s="153"/>
      <c r="L1192" s="22"/>
      <c r="M1192" s="19"/>
      <c r="N1192" s="19" t="str">
        <f>IFERROR(VLOOKUP(L1192,Data!K:M,3,0),"0")</f>
        <v>0</v>
      </c>
      <c r="O1192" s="19">
        <f t="shared" si="24"/>
        <v>0</v>
      </c>
      <c r="P1192" s="133"/>
      <c r="Q1192" s="141"/>
      <c r="R1192" s="61"/>
    </row>
    <row r="1193" spans="1:18" x14ac:dyDescent="0.2">
      <c r="A1193" s="132">
        <f>IF(G1193="","",COUNTA($G$3:G1194))</f>
        <v>349</v>
      </c>
      <c r="B1193" s="164">
        <v>45050</v>
      </c>
      <c r="C1193" s="149" t="s">
        <v>54</v>
      </c>
      <c r="D1193" s="149" t="s">
        <v>56</v>
      </c>
      <c r="E1193" s="132">
        <v>2372</v>
      </c>
      <c r="F1193" s="132">
        <v>317201</v>
      </c>
      <c r="G1193" s="152" t="s">
        <v>1210</v>
      </c>
      <c r="H1193" s="152" t="s">
        <v>1210</v>
      </c>
      <c r="I1193" s="152" t="s">
        <v>359</v>
      </c>
      <c r="J1193" s="140" t="s">
        <v>1211</v>
      </c>
      <c r="K1193" s="152" t="s">
        <v>361</v>
      </c>
      <c r="L1193" s="22" t="s">
        <v>2915</v>
      </c>
      <c r="M1193" s="19">
        <v>1</v>
      </c>
      <c r="N1193" s="19">
        <f>IFERROR(VLOOKUP(L1193,Data!K:M,3,0),"0")</f>
        <v>1000</v>
      </c>
      <c r="O1193" s="19">
        <f t="shared" si="24"/>
        <v>1000</v>
      </c>
      <c r="P1193" s="132">
        <f>SUM(O1193:O1198)</f>
        <v>2610</v>
      </c>
      <c r="Q1193" s="140" t="s">
        <v>2829</v>
      </c>
      <c r="R1193" s="60"/>
    </row>
    <row r="1194" spans="1:18" x14ac:dyDescent="0.2">
      <c r="A1194" s="133"/>
      <c r="B1194" s="150"/>
      <c r="C1194" s="151"/>
      <c r="D1194" s="151"/>
      <c r="E1194" s="133"/>
      <c r="F1194" s="133"/>
      <c r="G1194" s="153"/>
      <c r="H1194" s="153"/>
      <c r="I1194" s="153"/>
      <c r="J1194" s="141"/>
      <c r="K1194" s="153"/>
      <c r="L1194" s="22" t="s">
        <v>138</v>
      </c>
      <c r="M1194" s="19">
        <v>1</v>
      </c>
      <c r="N1194" s="19">
        <f>IFERROR(VLOOKUP(L1194,Data!K:M,3,0),"0")</f>
        <v>70</v>
      </c>
      <c r="O1194" s="19">
        <f t="shared" si="24"/>
        <v>70</v>
      </c>
      <c r="P1194" s="133"/>
      <c r="Q1194" s="141"/>
      <c r="R1194" s="61"/>
    </row>
    <row r="1195" spans="1:18" x14ac:dyDescent="0.2">
      <c r="A1195" s="133"/>
      <c r="B1195" s="150"/>
      <c r="C1195" s="151"/>
      <c r="D1195" s="151"/>
      <c r="E1195" s="133"/>
      <c r="F1195" s="133"/>
      <c r="G1195" s="153"/>
      <c r="H1195" s="153"/>
      <c r="I1195" s="153"/>
      <c r="J1195" s="141"/>
      <c r="K1195" s="153"/>
      <c r="L1195" s="22" t="s">
        <v>2708</v>
      </c>
      <c r="M1195" s="19">
        <v>1</v>
      </c>
      <c r="N1195" s="19">
        <f>IFERROR(VLOOKUP(L1195,Data!K:M,3,0),"0")</f>
        <v>80</v>
      </c>
      <c r="O1195" s="19">
        <f t="shared" si="24"/>
        <v>80</v>
      </c>
      <c r="P1195" s="133"/>
      <c r="Q1195" s="141"/>
      <c r="R1195" s="61"/>
    </row>
    <row r="1196" spans="1:18" x14ac:dyDescent="0.2">
      <c r="A1196" s="133"/>
      <c r="B1196" s="150"/>
      <c r="C1196" s="151"/>
      <c r="D1196" s="151"/>
      <c r="E1196" s="133"/>
      <c r="F1196" s="133"/>
      <c r="G1196" s="153"/>
      <c r="H1196" s="153"/>
      <c r="I1196" s="153"/>
      <c r="J1196" s="141"/>
      <c r="K1196" s="153"/>
      <c r="L1196" s="22" t="s">
        <v>135</v>
      </c>
      <c r="M1196" s="19">
        <v>2</v>
      </c>
      <c r="N1196" s="19">
        <f>IFERROR(VLOOKUP(L1196,Data!K:M,3,0),"0")</f>
        <v>140</v>
      </c>
      <c r="O1196" s="19">
        <f t="shared" si="24"/>
        <v>280</v>
      </c>
      <c r="P1196" s="133"/>
      <c r="Q1196" s="141"/>
      <c r="R1196" s="61" t="s">
        <v>2745</v>
      </c>
    </row>
    <row r="1197" spans="1:18" x14ac:dyDescent="0.2">
      <c r="A1197" s="133"/>
      <c r="B1197" s="150"/>
      <c r="C1197" s="151"/>
      <c r="D1197" s="151"/>
      <c r="E1197" s="133"/>
      <c r="F1197" s="133"/>
      <c r="G1197" s="153"/>
      <c r="H1197" s="153"/>
      <c r="I1197" s="153"/>
      <c r="J1197" s="141"/>
      <c r="K1197" s="153"/>
      <c r="L1197" s="22" t="s">
        <v>145</v>
      </c>
      <c r="M1197" s="19">
        <v>1</v>
      </c>
      <c r="N1197" s="19">
        <v>680</v>
      </c>
      <c r="O1197" s="19">
        <f t="shared" si="24"/>
        <v>680</v>
      </c>
      <c r="P1197" s="133"/>
      <c r="Q1197" s="141"/>
      <c r="R1197" s="145" t="s">
        <v>2928</v>
      </c>
    </row>
    <row r="1198" spans="1:18" x14ac:dyDescent="0.2">
      <c r="A1198" s="133"/>
      <c r="B1198" s="150"/>
      <c r="C1198" s="151"/>
      <c r="D1198" s="151"/>
      <c r="E1198" s="133"/>
      <c r="F1198" s="133"/>
      <c r="G1198" s="153"/>
      <c r="H1198" s="153"/>
      <c r="I1198" s="153"/>
      <c r="J1198" s="141"/>
      <c r="K1198" s="153"/>
      <c r="L1198" s="22" t="s">
        <v>62</v>
      </c>
      <c r="M1198" s="19">
        <v>1</v>
      </c>
      <c r="N1198" s="19">
        <f>IFERROR(VLOOKUP(L1198,Data!K:M,3,0),"0")</f>
        <v>500</v>
      </c>
      <c r="O1198" s="19">
        <f t="shared" si="24"/>
        <v>500</v>
      </c>
      <c r="P1198" s="133"/>
      <c r="Q1198" s="141"/>
      <c r="R1198" s="144"/>
    </row>
    <row r="1199" spans="1:18" x14ac:dyDescent="0.2">
      <c r="A1199" s="132">
        <f>IF(G1199="","",COUNTA($G$3:G1200))</f>
        <v>350</v>
      </c>
      <c r="B1199" s="164">
        <v>45050</v>
      </c>
      <c r="C1199" s="149" t="s">
        <v>160</v>
      </c>
      <c r="D1199" s="149" t="s">
        <v>163</v>
      </c>
      <c r="E1199" s="132">
        <v>54640</v>
      </c>
      <c r="F1199" s="132">
        <v>352842</v>
      </c>
      <c r="G1199" s="152" t="s">
        <v>1212</v>
      </c>
      <c r="H1199" s="152" t="s">
        <v>1212</v>
      </c>
      <c r="I1199" s="152" t="s">
        <v>1213</v>
      </c>
      <c r="J1199" s="140" t="s">
        <v>1214</v>
      </c>
      <c r="K1199" s="152" t="s">
        <v>179</v>
      </c>
      <c r="L1199" s="22" t="s">
        <v>149</v>
      </c>
      <c r="M1199" s="19">
        <v>1</v>
      </c>
      <c r="N1199" s="19">
        <f>IFERROR(VLOOKUP(L1199,Data!K:M,3,0),"0")</f>
        <v>350</v>
      </c>
      <c r="O1199" s="19">
        <f t="shared" si="24"/>
        <v>350</v>
      </c>
      <c r="P1199" s="132">
        <f>SUM(O1199:O1200)</f>
        <v>850</v>
      </c>
      <c r="Q1199" s="140"/>
      <c r="R1199" s="60"/>
    </row>
    <row r="1200" spans="1:18" x14ac:dyDescent="0.2">
      <c r="A1200" s="133"/>
      <c r="B1200" s="150"/>
      <c r="C1200" s="151"/>
      <c r="D1200" s="151"/>
      <c r="E1200" s="133"/>
      <c r="F1200" s="133"/>
      <c r="G1200" s="153"/>
      <c r="H1200" s="153"/>
      <c r="I1200" s="153"/>
      <c r="J1200" s="141"/>
      <c r="K1200" s="153"/>
      <c r="L1200" s="22" t="s">
        <v>62</v>
      </c>
      <c r="M1200" s="19">
        <v>1</v>
      </c>
      <c r="N1200" s="19">
        <f>IFERROR(VLOOKUP(L1200,Data!K:M,3,0),"0")</f>
        <v>500</v>
      </c>
      <c r="O1200" s="19">
        <f t="shared" si="24"/>
        <v>500</v>
      </c>
      <c r="P1200" s="133"/>
      <c r="Q1200" s="141"/>
      <c r="R1200" s="61"/>
    </row>
    <row r="1201" spans="1:18" x14ac:dyDescent="0.2">
      <c r="A1201" s="132">
        <f>IF(G1201="","",COUNTA($G$3:G1202))</f>
        <v>351</v>
      </c>
      <c r="B1201" s="164">
        <v>45050</v>
      </c>
      <c r="C1201" s="149" t="s">
        <v>160</v>
      </c>
      <c r="D1201" s="149" t="s">
        <v>163</v>
      </c>
      <c r="E1201" s="132">
        <v>21298</v>
      </c>
      <c r="F1201" s="132">
        <v>268114</v>
      </c>
      <c r="G1201" s="152" t="s">
        <v>1215</v>
      </c>
      <c r="H1201" s="152" t="s">
        <v>1215</v>
      </c>
      <c r="I1201" s="152" t="s">
        <v>1216</v>
      </c>
      <c r="J1201" s="140" t="s">
        <v>1217</v>
      </c>
      <c r="K1201" s="152" t="s">
        <v>1218</v>
      </c>
      <c r="L1201" s="22" t="s">
        <v>120</v>
      </c>
      <c r="M1201" s="19">
        <v>3</v>
      </c>
      <c r="N1201" s="19">
        <f>IFERROR(VLOOKUP(L1201,Data!K:M,3,0),"0")</f>
        <v>85</v>
      </c>
      <c r="O1201" s="19">
        <f t="shared" si="24"/>
        <v>255</v>
      </c>
      <c r="P1201" s="132">
        <f>SUM(O1201:O1202)</f>
        <v>755</v>
      </c>
      <c r="Q1201" s="140"/>
      <c r="R1201" s="60"/>
    </row>
    <row r="1202" spans="1:18" x14ac:dyDescent="0.2">
      <c r="A1202" s="133"/>
      <c r="B1202" s="150"/>
      <c r="C1202" s="151"/>
      <c r="D1202" s="151"/>
      <c r="E1202" s="133"/>
      <c r="F1202" s="133"/>
      <c r="G1202" s="153"/>
      <c r="H1202" s="153"/>
      <c r="I1202" s="153"/>
      <c r="J1202" s="141"/>
      <c r="K1202" s="153"/>
      <c r="L1202" s="22" t="s">
        <v>62</v>
      </c>
      <c r="M1202" s="19">
        <v>1</v>
      </c>
      <c r="N1202" s="19">
        <f>IFERROR(VLOOKUP(L1202,Data!K:M,3,0),"0")</f>
        <v>500</v>
      </c>
      <c r="O1202" s="19">
        <f t="shared" si="24"/>
        <v>500</v>
      </c>
      <c r="P1202" s="133"/>
      <c r="Q1202" s="141"/>
      <c r="R1202" s="61"/>
    </row>
    <row r="1203" spans="1:18" x14ac:dyDescent="0.2">
      <c r="A1203" s="132">
        <f>IF(G1203="","",COUNTA($G$3:G1204))</f>
        <v>352</v>
      </c>
      <c r="B1203" s="164">
        <v>45050</v>
      </c>
      <c r="C1203" s="149" t="s">
        <v>188</v>
      </c>
      <c r="D1203" s="149" t="s">
        <v>163</v>
      </c>
      <c r="E1203" s="132">
        <v>62534</v>
      </c>
      <c r="F1203" s="132">
        <v>512504</v>
      </c>
      <c r="G1203" s="152" t="s">
        <v>1219</v>
      </c>
      <c r="H1203" s="152" t="s">
        <v>1219</v>
      </c>
      <c r="I1203" s="152" t="s">
        <v>1220</v>
      </c>
      <c r="J1203" s="140" t="s">
        <v>1221</v>
      </c>
      <c r="K1203" s="152" t="s">
        <v>192</v>
      </c>
      <c r="L1203" s="22" t="s">
        <v>2915</v>
      </c>
      <c r="M1203" s="19">
        <v>1</v>
      </c>
      <c r="N1203" s="19">
        <f>IFERROR(VLOOKUP(L1203,Data!K:M,3,0),"0")</f>
        <v>1000</v>
      </c>
      <c r="O1203" s="19">
        <f t="shared" si="24"/>
        <v>1000</v>
      </c>
      <c r="P1203" s="132">
        <f>SUM(O1203:O1207)</f>
        <v>3350</v>
      </c>
      <c r="Q1203" s="140" t="s">
        <v>2718</v>
      </c>
      <c r="R1203" s="60"/>
    </row>
    <row r="1204" spans="1:18" x14ac:dyDescent="0.2">
      <c r="A1204" s="133"/>
      <c r="B1204" s="150"/>
      <c r="C1204" s="151"/>
      <c r="D1204" s="151"/>
      <c r="E1204" s="133"/>
      <c r="F1204" s="133"/>
      <c r="G1204" s="153"/>
      <c r="H1204" s="153"/>
      <c r="I1204" s="153"/>
      <c r="J1204" s="141"/>
      <c r="K1204" s="153"/>
      <c r="L1204" s="22" t="s">
        <v>138</v>
      </c>
      <c r="M1204" s="19">
        <v>1</v>
      </c>
      <c r="N1204" s="19">
        <f>IFERROR(VLOOKUP(L1204,Data!K:M,3,0),"0")</f>
        <v>70</v>
      </c>
      <c r="O1204" s="19">
        <f t="shared" si="24"/>
        <v>70</v>
      </c>
      <c r="P1204" s="133"/>
      <c r="Q1204" s="141"/>
      <c r="R1204" s="61"/>
    </row>
    <row r="1205" spans="1:18" x14ac:dyDescent="0.2">
      <c r="A1205" s="133"/>
      <c r="B1205" s="150"/>
      <c r="C1205" s="151"/>
      <c r="D1205" s="151"/>
      <c r="E1205" s="133"/>
      <c r="F1205" s="133"/>
      <c r="G1205" s="153"/>
      <c r="H1205" s="153"/>
      <c r="I1205" s="153"/>
      <c r="J1205" s="141"/>
      <c r="K1205" s="153"/>
      <c r="L1205" s="22" t="s">
        <v>2702</v>
      </c>
      <c r="M1205" s="19">
        <v>1</v>
      </c>
      <c r="N1205" s="19">
        <f>IFERROR(VLOOKUP(L1205,Data!K:M,3,0),"0")</f>
        <v>200</v>
      </c>
      <c r="O1205" s="19">
        <f t="shared" si="24"/>
        <v>200</v>
      </c>
      <c r="P1205" s="133"/>
      <c r="Q1205" s="141"/>
      <c r="R1205" s="61"/>
    </row>
    <row r="1206" spans="1:18" x14ac:dyDescent="0.2">
      <c r="A1206" s="133"/>
      <c r="B1206" s="150"/>
      <c r="C1206" s="151"/>
      <c r="D1206" s="151"/>
      <c r="E1206" s="133"/>
      <c r="F1206" s="133"/>
      <c r="G1206" s="153"/>
      <c r="H1206" s="153"/>
      <c r="I1206" s="153"/>
      <c r="J1206" s="141"/>
      <c r="K1206" s="153"/>
      <c r="L1206" s="22" t="s">
        <v>145</v>
      </c>
      <c r="M1206" s="19">
        <v>1</v>
      </c>
      <c r="N1206" s="19">
        <v>1580</v>
      </c>
      <c r="O1206" s="19">
        <f t="shared" si="24"/>
        <v>1580</v>
      </c>
      <c r="P1206" s="133"/>
      <c r="Q1206" s="141"/>
      <c r="R1206" s="61"/>
    </row>
    <row r="1207" spans="1:18" x14ac:dyDescent="0.2">
      <c r="A1207" s="136"/>
      <c r="B1207" s="161"/>
      <c r="C1207" s="162"/>
      <c r="D1207" s="162"/>
      <c r="E1207" s="136"/>
      <c r="F1207" s="136"/>
      <c r="G1207" s="154"/>
      <c r="H1207" s="154"/>
      <c r="I1207" s="154"/>
      <c r="J1207" s="142"/>
      <c r="K1207" s="154"/>
      <c r="L1207" s="22" t="s">
        <v>62</v>
      </c>
      <c r="M1207" s="19">
        <v>1</v>
      </c>
      <c r="N1207" s="19">
        <f>IFERROR(VLOOKUP(L1207,Data!K:M,3,0),"0")</f>
        <v>500</v>
      </c>
      <c r="O1207" s="19">
        <f t="shared" si="24"/>
        <v>500</v>
      </c>
      <c r="P1207" s="136"/>
      <c r="Q1207" s="142"/>
      <c r="R1207" s="64"/>
    </row>
    <row r="1208" spans="1:18" x14ac:dyDescent="0.2">
      <c r="A1208" s="132">
        <f>IF(G1208="","",COUNTA($G$3:G1209))</f>
        <v>353</v>
      </c>
      <c r="B1208" s="164">
        <v>45052</v>
      </c>
      <c r="C1208" s="149" t="s">
        <v>188</v>
      </c>
      <c r="D1208" s="149" t="s">
        <v>163</v>
      </c>
      <c r="E1208" s="132">
        <v>204276</v>
      </c>
      <c r="F1208" s="132">
        <v>514095</v>
      </c>
      <c r="G1208" s="152" t="s">
        <v>1222</v>
      </c>
      <c r="H1208" s="152" t="s">
        <v>1222</v>
      </c>
      <c r="I1208" s="152" t="s">
        <v>1223</v>
      </c>
      <c r="J1208" s="140" t="s">
        <v>1224</v>
      </c>
      <c r="K1208" s="152" t="s">
        <v>210</v>
      </c>
      <c r="L1208" s="22" t="s">
        <v>149</v>
      </c>
      <c r="M1208" s="19">
        <v>1</v>
      </c>
      <c r="N1208" s="19">
        <f>IFERROR(VLOOKUP(L1208,Data!K:M,3,0),"0")</f>
        <v>350</v>
      </c>
      <c r="O1208" s="19">
        <f t="shared" si="24"/>
        <v>350</v>
      </c>
      <c r="P1208" s="132">
        <f>SUM(O1208:O1209)</f>
        <v>850</v>
      </c>
      <c r="Q1208" s="140"/>
      <c r="R1208" s="60" t="s">
        <v>2717</v>
      </c>
    </row>
    <row r="1209" spans="1:18" x14ac:dyDescent="0.2">
      <c r="A1209" s="133"/>
      <c r="B1209" s="150"/>
      <c r="C1209" s="151"/>
      <c r="D1209" s="151"/>
      <c r="E1209" s="133"/>
      <c r="F1209" s="133"/>
      <c r="G1209" s="153"/>
      <c r="H1209" s="153"/>
      <c r="I1209" s="153"/>
      <c r="J1209" s="141"/>
      <c r="K1209" s="153"/>
      <c r="L1209" s="22" t="s">
        <v>62</v>
      </c>
      <c r="M1209" s="19">
        <v>1</v>
      </c>
      <c r="N1209" s="19">
        <f>IFERROR(VLOOKUP(L1209,Data!K:M,3,0),"0")</f>
        <v>500</v>
      </c>
      <c r="O1209" s="19">
        <f t="shared" si="24"/>
        <v>500</v>
      </c>
      <c r="P1209" s="133"/>
      <c r="Q1209" s="141"/>
      <c r="R1209" s="61"/>
    </row>
    <row r="1210" spans="1:18" x14ac:dyDescent="0.2">
      <c r="A1210" s="132">
        <f>IF(G1210="","",COUNTA($G$3:G1211))</f>
        <v>354</v>
      </c>
      <c r="B1210" s="164">
        <v>45052</v>
      </c>
      <c r="C1210" s="149" t="s">
        <v>54</v>
      </c>
      <c r="D1210" s="149" t="s">
        <v>77</v>
      </c>
      <c r="E1210" s="132">
        <v>21067</v>
      </c>
      <c r="F1210" s="132">
        <v>507183</v>
      </c>
      <c r="G1210" s="152" t="s">
        <v>1225</v>
      </c>
      <c r="H1210" s="152" t="s">
        <v>1225</v>
      </c>
      <c r="I1210" s="152" t="s">
        <v>1226</v>
      </c>
      <c r="J1210" s="140" t="s">
        <v>1227</v>
      </c>
      <c r="K1210" s="152" t="s">
        <v>769</v>
      </c>
      <c r="L1210" s="22" t="s">
        <v>99</v>
      </c>
      <c r="M1210" s="19">
        <v>1</v>
      </c>
      <c r="N1210" s="19">
        <f>IFERROR(VLOOKUP(L1210,Data!K:M,3,0),"0")</f>
        <v>900</v>
      </c>
      <c r="O1210" s="19">
        <f t="shared" si="24"/>
        <v>900</v>
      </c>
      <c r="P1210" s="132">
        <f>SUM(O1210:O1211)</f>
        <v>1400</v>
      </c>
      <c r="Q1210" s="140"/>
      <c r="R1210" s="60"/>
    </row>
    <row r="1211" spans="1:18" x14ac:dyDescent="0.2">
      <c r="A1211" s="133"/>
      <c r="B1211" s="150"/>
      <c r="C1211" s="151"/>
      <c r="D1211" s="151"/>
      <c r="E1211" s="133"/>
      <c r="F1211" s="133"/>
      <c r="G1211" s="153"/>
      <c r="H1211" s="153"/>
      <c r="I1211" s="153"/>
      <c r="J1211" s="141"/>
      <c r="K1211" s="153"/>
      <c r="L1211" s="22" t="s">
        <v>62</v>
      </c>
      <c r="M1211" s="19">
        <v>1</v>
      </c>
      <c r="N1211" s="19">
        <f>IFERROR(VLOOKUP(L1211,Data!K:M,3,0),"0")</f>
        <v>500</v>
      </c>
      <c r="O1211" s="19">
        <f t="shared" si="24"/>
        <v>500</v>
      </c>
      <c r="P1211" s="133"/>
      <c r="Q1211" s="141"/>
      <c r="R1211" s="61"/>
    </row>
    <row r="1212" spans="1:18" ht="12.75" customHeight="1" x14ac:dyDescent="0.2">
      <c r="A1212" s="21">
        <f>IF(G1212="","",COUNTA($G$3:G1212))</f>
        <v>355</v>
      </c>
      <c r="B1212" s="101">
        <v>45052</v>
      </c>
      <c r="C1212" s="33" t="s">
        <v>160</v>
      </c>
      <c r="D1212" s="33" t="s">
        <v>163</v>
      </c>
      <c r="E1212" s="21">
        <v>37494</v>
      </c>
      <c r="F1212" s="21">
        <v>347955</v>
      </c>
      <c r="G1212" s="100" t="s">
        <v>1228</v>
      </c>
      <c r="H1212" s="100" t="s">
        <v>1228</v>
      </c>
      <c r="I1212" s="100" t="s">
        <v>1229</v>
      </c>
      <c r="J1212" s="31" t="s">
        <v>1230</v>
      </c>
      <c r="K1212" s="100" t="s">
        <v>769</v>
      </c>
      <c r="L1212" s="22" t="s">
        <v>62</v>
      </c>
      <c r="M1212" s="19">
        <v>1</v>
      </c>
      <c r="N1212" s="19">
        <f>IFERROR(VLOOKUP(L1212,Data!K:M,3,0),"0")</f>
        <v>500</v>
      </c>
      <c r="O1212" s="19">
        <f t="shared" si="24"/>
        <v>500</v>
      </c>
      <c r="P1212" s="21">
        <f>SUM(O1212:O1212)</f>
        <v>500</v>
      </c>
      <c r="Q1212" s="31"/>
      <c r="R1212" s="60" t="s">
        <v>2830</v>
      </c>
    </row>
    <row r="1213" spans="1:18" x14ac:dyDescent="0.2">
      <c r="A1213" s="132">
        <f>IF(G1213="","",COUNTA($G$3:G1214))</f>
        <v>356</v>
      </c>
      <c r="B1213" s="164">
        <v>45052</v>
      </c>
      <c r="C1213" s="149" t="s">
        <v>160</v>
      </c>
      <c r="D1213" s="149" t="s">
        <v>161</v>
      </c>
      <c r="E1213" s="132">
        <v>29850</v>
      </c>
      <c r="F1213" s="132">
        <v>162486</v>
      </c>
      <c r="G1213" s="152" t="s">
        <v>1231</v>
      </c>
      <c r="H1213" s="152" t="s">
        <v>1231</v>
      </c>
      <c r="I1213" s="152" t="s">
        <v>1232</v>
      </c>
      <c r="J1213" s="140" t="s">
        <v>1233</v>
      </c>
      <c r="K1213" s="152" t="s">
        <v>183</v>
      </c>
      <c r="L1213" s="22" t="s">
        <v>2705</v>
      </c>
      <c r="M1213" s="19">
        <v>1</v>
      </c>
      <c r="N1213" s="19">
        <f>IFERROR(VLOOKUP(L1213,Data!K:M,3,0),"0")</f>
        <v>380</v>
      </c>
      <c r="O1213" s="19">
        <f t="shared" si="24"/>
        <v>380</v>
      </c>
      <c r="P1213" s="132">
        <f>SUM(O1213:O1215)</f>
        <v>1230</v>
      </c>
      <c r="Q1213" s="140"/>
      <c r="R1213" s="60" t="s">
        <v>2831</v>
      </c>
    </row>
    <row r="1214" spans="1:18" x14ac:dyDescent="0.2">
      <c r="A1214" s="133"/>
      <c r="B1214" s="150"/>
      <c r="C1214" s="151"/>
      <c r="D1214" s="151"/>
      <c r="E1214" s="133"/>
      <c r="F1214" s="133"/>
      <c r="G1214" s="153"/>
      <c r="H1214" s="153"/>
      <c r="I1214" s="153"/>
      <c r="J1214" s="141"/>
      <c r="K1214" s="153"/>
      <c r="L1214" s="22" t="s">
        <v>149</v>
      </c>
      <c r="M1214" s="19">
        <v>1</v>
      </c>
      <c r="N1214" s="19">
        <f>IFERROR(VLOOKUP(L1214,Data!K:M,3,0),"0")</f>
        <v>350</v>
      </c>
      <c r="O1214" s="19">
        <f t="shared" si="24"/>
        <v>350</v>
      </c>
      <c r="P1214" s="133"/>
      <c r="Q1214" s="141"/>
      <c r="R1214" s="61"/>
    </row>
    <row r="1215" spans="1:18" x14ac:dyDescent="0.2">
      <c r="A1215" s="133"/>
      <c r="B1215" s="150"/>
      <c r="C1215" s="151"/>
      <c r="D1215" s="151"/>
      <c r="E1215" s="133"/>
      <c r="F1215" s="133"/>
      <c r="G1215" s="153"/>
      <c r="H1215" s="153"/>
      <c r="I1215" s="153"/>
      <c r="J1215" s="141"/>
      <c r="K1215" s="153"/>
      <c r="L1215" s="22" t="s">
        <v>62</v>
      </c>
      <c r="M1215" s="19">
        <v>1</v>
      </c>
      <c r="N1215" s="19">
        <f>IFERROR(VLOOKUP(L1215,Data!K:M,3,0),"0")</f>
        <v>500</v>
      </c>
      <c r="O1215" s="19">
        <f t="shared" si="24"/>
        <v>500</v>
      </c>
      <c r="P1215" s="133"/>
      <c r="Q1215" s="141"/>
      <c r="R1215" s="61"/>
    </row>
    <row r="1216" spans="1:18" x14ac:dyDescent="0.2">
      <c r="A1216" s="132">
        <f>IF(G1216="","",COUNTA($G$3:G1217))</f>
        <v>357</v>
      </c>
      <c r="B1216" s="165">
        <v>45052</v>
      </c>
      <c r="C1216" s="149" t="s">
        <v>188</v>
      </c>
      <c r="D1216" s="149" t="s">
        <v>161</v>
      </c>
      <c r="E1216" s="132">
        <v>34693</v>
      </c>
      <c r="F1216" s="132">
        <v>405357</v>
      </c>
      <c r="G1216" s="152" t="s">
        <v>1234</v>
      </c>
      <c r="H1216" s="152" t="s">
        <v>1234</v>
      </c>
      <c r="I1216" s="152" t="s">
        <v>1235</v>
      </c>
      <c r="J1216" s="140" t="s">
        <v>1236</v>
      </c>
      <c r="K1216" s="152" t="s">
        <v>271</v>
      </c>
      <c r="L1216" s="22" t="s">
        <v>2915</v>
      </c>
      <c r="M1216" s="19">
        <v>1</v>
      </c>
      <c r="N1216" s="19">
        <f>IFERROR(VLOOKUP(L1216,Data!K:M,3,0),"0")</f>
        <v>1000</v>
      </c>
      <c r="O1216" s="19">
        <f t="shared" si="24"/>
        <v>1000</v>
      </c>
      <c r="P1216" s="132">
        <f>SUM(O1216:O1222)</f>
        <v>3210</v>
      </c>
      <c r="Q1216" s="140" t="s">
        <v>1689</v>
      </c>
      <c r="R1216" s="60"/>
    </row>
    <row r="1217" spans="1:18" x14ac:dyDescent="0.2">
      <c r="A1217" s="133"/>
      <c r="B1217" s="166"/>
      <c r="C1217" s="151"/>
      <c r="D1217" s="151"/>
      <c r="E1217" s="133"/>
      <c r="F1217" s="133"/>
      <c r="G1217" s="153"/>
      <c r="H1217" s="153"/>
      <c r="I1217" s="153"/>
      <c r="J1217" s="141"/>
      <c r="K1217" s="153"/>
      <c r="L1217" s="22" t="s">
        <v>138</v>
      </c>
      <c r="M1217" s="19">
        <v>1</v>
      </c>
      <c r="N1217" s="19">
        <f>IFERROR(VLOOKUP(L1217,Data!K:M,3,0),"0")</f>
        <v>70</v>
      </c>
      <c r="O1217" s="19">
        <f t="shared" si="24"/>
        <v>70</v>
      </c>
      <c r="P1217" s="133"/>
      <c r="Q1217" s="141"/>
      <c r="R1217" s="61"/>
    </row>
    <row r="1218" spans="1:18" x14ac:dyDescent="0.2">
      <c r="A1218" s="133"/>
      <c r="B1218" s="166"/>
      <c r="C1218" s="151"/>
      <c r="D1218" s="151"/>
      <c r="E1218" s="133"/>
      <c r="F1218" s="133"/>
      <c r="G1218" s="153"/>
      <c r="H1218" s="153"/>
      <c r="I1218" s="153"/>
      <c r="J1218" s="141"/>
      <c r="K1218" s="153"/>
      <c r="L1218" s="22" t="s">
        <v>2702</v>
      </c>
      <c r="M1218" s="19">
        <v>1</v>
      </c>
      <c r="N1218" s="19">
        <f>IFERROR(VLOOKUP(L1218,Data!K:M,3,0),"0")</f>
        <v>200</v>
      </c>
      <c r="O1218" s="19">
        <f t="shared" si="24"/>
        <v>200</v>
      </c>
      <c r="P1218" s="133"/>
      <c r="Q1218" s="141"/>
      <c r="R1218" s="61"/>
    </row>
    <row r="1219" spans="1:18" x14ac:dyDescent="0.2">
      <c r="A1219" s="133"/>
      <c r="B1219" s="166"/>
      <c r="C1219" s="151"/>
      <c r="D1219" s="151"/>
      <c r="E1219" s="133"/>
      <c r="F1219" s="133"/>
      <c r="G1219" s="153"/>
      <c r="H1219" s="153"/>
      <c r="I1219" s="153"/>
      <c r="J1219" s="141"/>
      <c r="K1219" s="153"/>
      <c r="L1219" s="22" t="s">
        <v>89</v>
      </c>
      <c r="M1219" s="19">
        <v>8</v>
      </c>
      <c r="N1219" s="19">
        <f>IFERROR(VLOOKUP(L1219,Data!K:M,3,0),"0")</f>
        <v>35</v>
      </c>
      <c r="O1219" s="19">
        <f t="shared" si="24"/>
        <v>280</v>
      </c>
      <c r="P1219" s="133"/>
      <c r="Q1219" s="141"/>
      <c r="R1219" s="61"/>
    </row>
    <row r="1220" spans="1:18" x14ac:dyDescent="0.2">
      <c r="A1220" s="133"/>
      <c r="B1220" s="166"/>
      <c r="C1220" s="151"/>
      <c r="D1220" s="151"/>
      <c r="E1220" s="133"/>
      <c r="F1220" s="133"/>
      <c r="G1220" s="153"/>
      <c r="H1220" s="153"/>
      <c r="I1220" s="153"/>
      <c r="J1220" s="141"/>
      <c r="K1220" s="153"/>
      <c r="L1220" s="22" t="s">
        <v>135</v>
      </c>
      <c r="M1220" s="19">
        <v>2</v>
      </c>
      <c r="N1220" s="19">
        <f>IFERROR(VLOOKUP(L1220,Data!K:M,3,0),"0")</f>
        <v>140</v>
      </c>
      <c r="O1220" s="19">
        <f t="shared" si="24"/>
        <v>280</v>
      </c>
      <c r="P1220" s="133"/>
      <c r="Q1220" s="141"/>
      <c r="R1220" s="61" t="s">
        <v>2722</v>
      </c>
    </row>
    <row r="1221" spans="1:18" x14ac:dyDescent="0.2">
      <c r="A1221" s="133"/>
      <c r="B1221" s="166"/>
      <c r="C1221" s="151"/>
      <c r="D1221" s="151"/>
      <c r="E1221" s="133"/>
      <c r="F1221" s="133"/>
      <c r="G1221" s="153"/>
      <c r="H1221" s="153"/>
      <c r="I1221" s="153"/>
      <c r="J1221" s="141"/>
      <c r="K1221" s="153"/>
      <c r="L1221" s="22" t="s">
        <v>145</v>
      </c>
      <c r="M1221" s="19">
        <v>1</v>
      </c>
      <c r="N1221" s="19">
        <v>880</v>
      </c>
      <c r="O1221" s="19">
        <f t="shared" si="24"/>
        <v>880</v>
      </c>
      <c r="P1221" s="133"/>
      <c r="Q1221" s="141"/>
      <c r="R1221" s="61"/>
    </row>
    <row r="1222" spans="1:18" x14ac:dyDescent="0.2">
      <c r="A1222" s="133"/>
      <c r="B1222" s="166"/>
      <c r="C1222" s="151"/>
      <c r="D1222" s="151"/>
      <c r="E1222" s="133"/>
      <c r="F1222" s="133"/>
      <c r="G1222" s="153"/>
      <c r="H1222" s="153"/>
      <c r="I1222" s="153"/>
      <c r="J1222" s="141"/>
      <c r="K1222" s="153"/>
      <c r="L1222" s="22" t="s">
        <v>62</v>
      </c>
      <c r="M1222" s="19">
        <v>1</v>
      </c>
      <c r="N1222" s="19">
        <f>IFERROR(VLOOKUP(L1222,Data!K:M,3,0),"0")</f>
        <v>500</v>
      </c>
      <c r="O1222" s="19">
        <f t="shared" si="24"/>
        <v>500</v>
      </c>
      <c r="P1222" s="133"/>
      <c r="Q1222" s="141"/>
      <c r="R1222" s="61"/>
    </row>
    <row r="1223" spans="1:18" x14ac:dyDescent="0.2">
      <c r="A1223" s="132">
        <f>IF(G1223="","",COUNTA($G$3:G1234))</f>
        <v>358</v>
      </c>
      <c r="B1223" s="164">
        <v>45052</v>
      </c>
      <c r="C1223" s="149" t="s">
        <v>448</v>
      </c>
      <c r="D1223" s="149" t="s">
        <v>161</v>
      </c>
      <c r="E1223" s="132">
        <v>43870</v>
      </c>
      <c r="F1223" s="132">
        <v>463393</v>
      </c>
      <c r="G1223" s="152" t="s">
        <v>1237</v>
      </c>
      <c r="H1223" s="152" t="s">
        <v>1237</v>
      </c>
      <c r="I1223" s="152" t="s">
        <v>1238</v>
      </c>
      <c r="J1223" s="140" t="s">
        <v>1239</v>
      </c>
      <c r="K1223" s="152" t="s">
        <v>478</v>
      </c>
      <c r="L1223" s="22" t="s">
        <v>62</v>
      </c>
      <c r="M1223" s="19">
        <v>1</v>
      </c>
      <c r="N1223" s="19">
        <f>IFERROR(VLOOKUP(L1223,Data!K:M,3,0),"0")</f>
        <v>500</v>
      </c>
      <c r="O1223" s="19">
        <f>PRODUCT(M1223:N1223)</f>
        <v>500</v>
      </c>
      <c r="P1223" s="132">
        <f>SUM(O1223:O1224)</f>
        <v>500</v>
      </c>
      <c r="Q1223" s="140"/>
      <c r="R1223" s="60" t="s">
        <v>2731</v>
      </c>
    </row>
    <row r="1224" spans="1:18" x14ac:dyDescent="0.2">
      <c r="A1224" s="133"/>
      <c r="B1224" s="150"/>
      <c r="C1224" s="151"/>
      <c r="D1224" s="151"/>
      <c r="E1224" s="133"/>
      <c r="F1224" s="133"/>
      <c r="G1224" s="153"/>
      <c r="H1224" s="153"/>
      <c r="I1224" s="153"/>
      <c r="J1224" s="141"/>
      <c r="K1224" s="153"/>
      <c r="L1224" s="22"/>
      <c r="M1224" s="19"/>
      <c r="N1224" s="19" t="str">
        <f>IFERROR(VLOOKUP(L1224,Data!K:M,3,0),"0")</f>
        <v>0</v>
      </c>
      <c r="O1224" s="19">
        <f>PRODUCT(M1224:N1224)</f>
        <v>0</v>
      </c>
      <c r="P1224" s="133"/>
      <c r="Q1224" s="141"/>
      <c r="R1224" s="61" t="s">
        <v>2733</v>
      </c>
    </row>
    <row r="1225" spans="1:18" s="43" customFormat="1" ht="18" customHeight="1" x14ac:dyDescent="0.25">
      <c r="A1225" s="116" t="s">
        <v>3193</v>
      </c>
      <c r="B1225" s="117"/>
      <c r="C1225" s="117"/>
      <c r="D1225" s="117"/>
      <c r="E1225" s="117"/>
      <c r="F1225" s="117"/>
      <c r="G1225" s="117"/>
      <c r="H1225" s="117"/>
      <c r="I1225" s="117"/>
      <c r="J1225" s="117"/>
      <c r="K1225" s="117"/>
      <c r="L1225" s="117"/>
      <c r="M1225" s="117"/>
      <c r="N1225" s="117"/>
      <c r="O1225" s="118"/>
      <c r="P1225" s="119">
        <f>SUM(P1147:P1224)</f>
        <v>36610</v>
      </c>
      <c r="Q1225" s="120"/>
      <c r="R1225" s="121"/>
    </row>
    <row r="1226" spans="1:18" s="47" customFormat="1" ht="18" customHeight="1" x14ac:dyDescent="0.25">
      <c r="A1226" s="122" t="s">
        <v>3194</v>
      </c>
      <c r="B1226" s="122"/>
      <c r="C1226" s="44" t="e">
        <f ca="1">[3]!NumberToWordEN(P1225)</f>
        <v>#NAME?</v>
      </c>
      <c r="D1226" s="44"/>
      <c r="E1226" s="45"/>
      <c r="F1226" s="45"/>
      <c r="G1226" s="44"/>
      <c r="H1226" s="44"/>
      <c r="I1226" s="44"/>
      <c r="J1226" s="44"/>
      <c r="K1226" s="44"/>
      <c r="L1226" s="44"/>
      <c r="M1226" s="44"/>
      <c r="N1226" s="44"/>
      <c r="O1226" s="44"/>
      <c r="P1226" s="44"/>
      <c r="Q1226" s="46"/>
      <c r="R1226" s="62"/>
    </row>
    <row r="1227" spans="1:18" s="47" customFormat="1" ht="18" customHeight="1" x14ac:dyDescent="0.25">
      <c r="A1227" s="48"/>
      <c r="B1227" s="49"/>
      <c r="C1227" s="50"/>
      <c r="D1227" s="48"/>
      <c r="E1227" s="48"/>
      <c r="F1227" s="48"/>
      <c r="G1227" s="48"/>
      <c r="H1227" s="48"/>
      <c r="I1227" s="48"/>
      <c r="J1227" s="50"/>
      <c r="K1227" s="48"/>
      <c r="M1227" s="51"/>
      <c r="P1227" s="48"/>
      <c r="Q1227" s="52"/>
      <c r="R1227" s="62"/>
    </row>
    <row r="1228" spans="1:18" s="47" customFormat="1" ht="18" customHeight="1" x14ac:dyDescent="0.25">
      <c r="A1228" s="48"/>
      <c r="B1228" s="49"/>
      <c r="C1228" s="50"/>
      <c r="D1228" s="48"/>
      <c r="E1228" s="48"/>
      <c r="F1228" s="48"/>
      <c r="G1228" s="48"/>
      <c r="H1228" s="48"/>
      <c r="I1228" s="48"/>
      <c r="J1228" s="50"/>
      <c r="K1228" s="48"/>
      <c r="M1228" s="51"/>
      <c r="P1228" s="48"/>
      <c r="Q1228" s="52"/>
      <c r="R1228" s="62"/>
    </row>
    <row r="1229" spans="1:18" s="47" customFormat="1" ht="18" customHeight="1" x14ac:dyDescent="0.25">
      <c r="A1229" s="48"/>
      <c r="B1229" s="49"/>
      <c r="C1229" s="50"/>
      <c r="D1229" s="48"/>
      <c r="E1229" s="48"/>
      <c r="F1229" s="48"/>
      <c r="G1229" s="48"/>
      <c r="H1229" s="48"/>
      <c r="I1229" s="48"/>
      <c r="J1229" s="50"/>
      <c r="K1229" s="48"/>
      <c r="M1229" s="51"/>
      <c r="P1229" s="48"/>
      <c r="Q1229" s="52"/>
      <c r="R1229" s="62"/>
    </row>
    <row r="1230" spans="1:18" s="57" customFormat="1" ht="18" customHeight="1" x14ac:dyDescent="0.25">
      <c r="A1230" s="53"/>
      <c r="B1230" s="53"/>
      <c r="C1230" s="54"/>
      <c r="D1230" s="54"/>
      <c r="E1230" s="53"/>
      <c r="F1230" s="53"/>
      <c r="G1230" s="53"/>
      <c r="H1230" s="53"/>
      <c r="I1230" s="53"/>
      <c r="J1230" s="54"/>
      <c r="K1230" s="54"/>
      <c r="L1230" s="54"/>
      <c r="M1230" s="55"/>
      <c r="N1230" s="55"/>
      <c r="O1230" s="55"/>
      <c r="P1230" s="55"/>
      <c r="Q1230" s="56"/>
      <c r="R1230" s="63"/>
    </row>
    <row r="1231" spans="1:18" s="57" customFormat="1" ht="18" customHeight="1" x14ac:dyDescent="0.25">
      <c r="A1231" s="53"/>
      <c r="B1231" s="53"/>
      <c r="C1231" s="54"/>
      <c r="D1231" s="54"/>
      <c r="E1231" s="53"/>
      <c r="F1231" s="53"/>
      <c r="G1231" s="53"/>
      <c r="H1231" s="53"/>
      <c r="I1231" s="53"/>
      <c r="J1231" s="54"/>
      <c r="K1231" s="54"/>
      <c r="L1231" s="54"/>
      <c r="M1231" s="55"/>
      <c r="N1231" s="55"/>
      <c r="O1231" s="55"/>
      <c r="P1231" s="123" t="s">
        <v>3195</v>
      </c>
      <c r="Q1231" s="123"/>
      <c r="R1231" s="63"/>
    </row>
    <row r="1232" spans="1:18" s="57" customFormat="1" ht="18" customHeight="1" x14ac:dyDescent="0.25">
      <c r="A1232" s="53"/>
      <c r="B1232" s="53"/>
      <c r="C1232" s="54"/>
      <c r="D1232" s="54"/>
      <c r="E1232" s="53"/>
      <c r="F1232" s="53"/>
      <c r="G1232" s="53"/>
      <c r="H1232" s="53"/>
      <c r="I1232" s="53"/>
      <c r="J1232" s="54"/>
      <c r="K1232" s="54"/>
      <c r="L1232" s="54"/>
      <c r="M1232" s="55"/>
      <c r="N1232" s="55"/>
      <c r="O1232" s="55"/>
      <c r="P1232" s="53"/>
      <c r="Q1232" s="58"/>
      <c r="R1232" s="63"/>
    </row>
    <row r="1233" spans="1:18" s="41" customFormat="1" ht="24" customHeight="1" x14ac:dyDescent="0.25">
      <c r="A1233" s="124" t="s">
        <v>3212</v>
      </c>
      <c r="B1233" s="125"/>
      <c r="C1233" s="124" t="s">
        <v>21</v>
      </c>
      <c r="D1233" s="126"/>
      <c r="E1233" s="125"/>
      <c r="F1233" s="124" t="s">
        <v>3192</v>
      </c>
      <c r="G1233" s="126"/>
      <c r="H1233" s="126"/>
      <c r="I1233" s="126"/>
      <c r="J1233" s="126"/>
      <c r="K1233" s="126"/>
      <c r="L1233" s="126"/>
      <c r="M1233" s="126"/>
      <c r="N1233" s="126"/>
      <c r="O1233" s="126"/>
      <c r="P1233" s="126"/>
      <c r="Q1233" s="126"/>
      <c r="R1233" s="125"/>
    </row>
    <row r="1234" spans="1:18" s="40" customFormat="1" ht="41.25" customHeight="1" x14ac:dyDescent="0.3">
      <c r="A1234" s="34" t="s">
        <v>3197</v>
      </c>
      <c r="B1234" s="35" t="s">
        <v>81</v>
      </c>
      <c r="C1234" s="35" t="s">
        <v>10</v>
      </c>
      <c r="D1234" s="36" t="s">
        <v>11</v>
      </c>
      <c r="E1234" s="34" t="s">
        <v>12</v>
      </c>
      <c r="F1234" s="34" t="s">
        <v>0</v>
      </c>
      <c r="G1234" s="34"/>
      <c r="H1234" s="34" t="s">
        <v>1</v>
      </c>
      <c r="I1234" s="37"/>
      <c r="J1234" s="35" t="s">
        <v>13</v>
      </c>
      <c r="K1234" s="38" t="s">
        <v>148</v>
      </c>
      <c r="L1234" s="37" t="s">
        <v>82</v>
      </c>
      <c r="M1234" s="34" t="s">
        <v>14</v>
      </c>
      <c r="N1234" s="34" t="s">
        <v>2</v>
      </c>
      <c r="O1234" s="34" t="s">
        <v>83</v>
      </c>
      <c r="P1234" s="34" t="s">
        <v>3198</v>
      </c>
      <c r="Q1234" s="39" t="s">
        <v>84</v>
      </c>
      <c r="R1234" s="59" t="s">
        <v>5</v>
      </c>
    </row>
    <row r="1235" spans="1:18" x14ac:dyDescent="0.2">
      <c r="A1235" s="132">
        <f>IF(G1235="","",COUNTA($G$3:G1236))</f>
        <v>359</v>
      </c>
      <c r="B1235" s="164">
        <v>45052</v>
      </c>
      <c r="C1235" s="149" t="s">
        <v>188</v>
      </c>
      <c r="D1235" s="149" t="s">
        <v>163</v>
      </c>
      <c r="E1235" s="132">
        <v>40904</v>
      </c>
      <c r="F1235" s="132">
        <v>520393</v>
      </c>
      <c r="G1235" s="152" t="s">
        <v>1240</v>
      </c>
      <c r="H1235" s="152" t="s">
        <v>1240</v>
      </c>
      <c r="I1235" s="152" t="s">
        <v>1241</v>
      </c>
      <c r="J1235" s="140" t="s">
        <v>1242</v>
      </c>
      <c r="K1235" s="152" t="s">
        <v>298</v>
      </c>
      <c r="L1235" s="22" t="s">
        <v>2699</v>
      </c>
      <c r="M1235" s="19">
        <v>2</v>
      </c>
      <c r="N1235" s="19">
        <f>IFERROR(VLOOKUP(L1235,Data!K:M,3,0),"0")</f>
        <v>10</v>
      </c>
      <c r="O1235" s="19">
        <f>PRODUCT(M1235:N1235)</f>
        <v>20</v>
      </c>
      <c r="P1235" s="132">
        <f>SUM(O1235:O1237)</f>
        <v>870</v>
      </c>
      <c r="Q1235" s="140"/>
      <c r="R1235" s="60" t="s">
        <v>2731</v>
      </c>
    </row>
    <row r="1236" spans="1:18" x14ac:dyDescent="0.2">
      <c r="A1236" s="133"/>
      <c r="B1236" s="150"/>
      <c r="C1236" s="151"/>
      <c r="D1236" s="151"/>
      <c r="E1236" s="133"/>
      <c r="F1236" s="133"/>
      <c r="G1236" s="153"/>
      <c r="H1236" s="153"/>
      <c r="I1236" s="153"/>
      <c r="J1236" s="141"/>
      <c r="K1236" s="153"/>
      <c r="L1236" s="22" t="s">
        <v>149</v>
      </c>
      <c r="M1236" s="19">
        <v>1</v>
      </c>
      <c r="N1236" s="19">
        <f>IFERROR(VLOOKUP(L1236,Data!K:M,3,0),"0")</f>
        <v>350</v>
      </c>
      <c r="O1236" s="19">
        <f>PRODUCT(M1236:N1236)</f>
        <v>350</v>
      </c>
      <c r="P1236" s="133"/>
      <c r="Q1236" s="141"/>
      <c r="R1236" s="61"/>
    </row>
    <row r="1237" spans="1:18" x14ac:dyDescent="0.2">
      <c r="A1237" s="133"/>
      <c r="B1237" s="150"/>
      <c r="C1237" s="151"/>
      <c r="D1237" s="151"/>
      <c r="E1237" s="133"/>
      <c r="F1237" s="133"/>
      <c r="G1237" s="153"/>
      <c r="H1237" s="153"/>
      <c r="I1237" s="153"/>
      <c r="J1237" s="141"/>
      <c r="K1237" s="153"/>
      <c r="L1237" s="22" t="s">
        <v>62</v>
      </c>
      <c r="M1237" s="19">
        <v>1</v>
      </c>
      <c r="N1237" s="19">
        <f>IFERROR(VLOOKUP(L1237,Data!K:M,3,0),"0")</f>
        <v>500</v>
      </c>
      <c r="O1237" s="19">
        <f>PRODUCT(M1237:N1237)</f>
        <v>500</v>
      </c>
      <c r="P1237" s="133"/>
      <c r="Q1237" s="141"/>
      <c r="R1237" s="61"/>
    </row>
    <row r="1238" spans="1:18" x14ac:dyDescent="0.2">
      <c r="A1238" s="132">
        <f>IF(G1238="","",COUNTA($G$3:G1239))</f>
        <v>360</v>
      </c>
      <c r="B1238" s="164">
        <v>45052</v>
      </c>
      <c r="C1238" s="149" t="s">
        <v>160</v>
      </c>
      <c r="D1238" s="149" t="s">
        <v>163</v>
      </c>
      <c r="E1238" s="132">
        <v>22599</v>
      </c>
      <c r="F1238" s="132">
        <v>80031</v>
      </c>
      <c r="G1238" s="152" t="s">
        <v>1243</v>
      </c>
      <c r="H1238" s="152" t="s">
        <v>1243</v>
      </c>
      <c r="I1238" s="152" t="s">
        <v>1244</v>
      </c>
      <c r="J1238" s="140" t="s">
        <v>1245</v>
      </c>
      <c r="K1238" s="152" t="s">
        <v>162</v>
      </c>
      <c r="L1238" s="22" t="s">
        <v>99</v>
      </c>
      <c r="M1238" s="19">
        <v>1</v>
      </c>
      <c r="N1238" s="19">
        <f>IFERROR(VLOOKUP(L1238,Data!K:M,3,0),"0")</f>
        <v>900</v>
      </c>
      <c r="O1238" s="19">
        <f>PRODUCT(M1238:N1238)</f>
        <v>900</v>
      </c>
      <c r="P1238" s="132">
        <f>SUM(O1238:O1239)</f>
        <v>1400</v>
      </c>
      <c r="Q1238" s="140"/>
      <c r="R1238" s="60" t="s">
        <v>2821</v>
      </c>
    </row>
    <row r="1239" spans="1:18" x14ac:dyDescent="0.2">
      <c r="A1239" s="133"/>
      <c r="B1239" s="150"/>
      <c r="C1239" s="151"/>
      <c r="D1239" s="151"/>
      <c r="E1239" s="133"/>
      <c r="F1239" s="133"/>
      <c r="G1239" s="153"/>
      <c r="H1239" s="153"/>
      <c r="I1239" s="153"/>
      <c r="J1239" s="141"/>
      <c r="K1239" s="153"/>
      <c r="L1239" s="22" t="s">
        <v>62</v>
      </c>
      <c r="M1239" s="19">
        <v>1</v>
      </c>
      <c r="N1239" s="19">
        <f>IFERROR(VLOOKUP(L1239,Data!K:M,3,0),"0")</f>
        <v>500</v>
      </c>
      <c r="O1239" s="19">
        <f>PRODUCT(M1239:N1239)</f>
        <v>500</v>
      </c>
      <c r="P1239" s="133"/>
      <c r="Q1239" s="141"/>
      <c r="R1239" s="61" t="s">
        <v>2752</v>
      </c>
    </row>
    <row r="1240" spans="1:18" x14ac:dyDescent="0.2">
      <c r="A1240" s="132">
        <f>IF(G1240="","",COUNTA($G$3:G1241))</f>
        <v>361</v>
      </c>
      <c r="B1240" s="164">
        <v>45052</v>
      </c>
      <c r="C1240" s="149" t="s">
        <v>54</v>
      </c>
      <c r="D1240" s="149" t="s">
        <v>56</v>
      </c>
      <c r="E1240" s="132">
        <v>4872</v>
      </c>
      <c r="F1240" s="132">
        <v>166603</v>
      </c>
      <c r="G1240" s="152" t="s">
        <v>1246</v>
      </c>
      <c r="H1240" s="152" t="s">
        <v>1246</v>
      </c>
      <c r="I1240" s="152" t="s">
        <v>1247</v>
      </c>
      <c r="J1240" s="140" t="s">
        <v>1248</v>
      </c>
      <c r="K1240" s="152" t="s">
        <v>446</v>
      </c>
      <c r="L1240" s="22" t="s">
        <v>2701</v>
      </c>
      <c r="M1240" s="19">
        <v>1</v>
      </c>
      <c r="N1240" s="19">
        <f>IFERROR(VLOOKUP(L1240,Data!K:M,3,0),"0")</f>
        <v>850</v>
      </c>
      <c r="O1240" s="19">
        <f t="shared" ref="O1240:O1300" si="25">PRODUCT(M1240:N1240)</f>
        <v>850</v>
      </c>
      <c r="P1240" s="132">
        <f>SUM(O1240:O1243)</f>
        <v>2700</v>
      </c>
      <c r="Q1240" s="140"/>
      <c r="R1240" s="60"/>
    </row>
    <row r="1241" spans="1:18" x14ac:dyDescent="0.2">
      <c r="A1241" s="133"/>
      <c r="B1241" s="150"/>
      <c r="C1241" s="151"/>
      <c r="D1241" s="151"/>
      <c r="E1241" s="133"/>
      <c r="F1241" s="133"/>
      <c r="G1241" s="153"/>
      <c r="H1241" s="153"/>
      <c r="I1241" s="153"/>
      <c r="J1241" s="141"/>
      <c r="K1241" s="153"/>
      <c r="L1241" s="22" t="s">
        <v>1648</v>
      </c>
      <c r="M1241" s="19">
        <v>1</v>
      </c>
      <c r="N1241" s="19">
        <v>700</v>
      </c>
      <c r="O1241" s="19">
        <f t="shared" si="25"/>
        <v>700</v>
      </c>
      <c r="P1241" s="133"/>
      <c r="Q1241" s="141"/>
      <c r="R1241" s="61" t="s">
        <v>2760</v>
      </c>
    </row>
    <row r="1242" spans="1:18" x14ac:dyDescent="0.2">
      <c r="A1242" s="133"/>
      <c r="B1242" s="150"/>
      <c r="C1242" s="151"/>
      <c r="D1242" s="151"/>
      <c r="E1242" s="133"/>
      <c r="F1242" s="133"/>
      <c r="G1242" s="153"/>
      <c r="H1242" s="153"/>
      <c r="I1242" s="153"/>
      <c r="J1242" s="141"/>
      <c r="K1242" s="153"/>
      <c r="L1242" s="22" t="s">
        <v>1648</v>
      </c>
      <c r="M1242" s="19">
        <v>1</v>
      </c>
      <c r="N1242" s="19">
        <v>650</v>
      </c>
      <c r="O1242" s="19">
        <f t="shared" si="25"/>
        <v>650</v>
      </c>
      <c r="P1242" s="133"/>
      <c r="Q1242" s="141"/>
      <c r="R1242" s="61" t="s">
        <v>2888</v>
      </c>
    </row>
    <row r="1243" spans="1:18" x14ac:dyDescent="0.2">
      <c r="A1243" s="133"/>
      <c r="B1243" s="150"/>
      <c r="C1243" s="151"/>
      <c r="D1243" s="151"/>
      <c r="E1243" s="133"/>
      <c r="F1243" s="133"/>
      <c r="G1243" s="153"/>
      <c r="H1243" s="153"/>
      <c r="I1243" s="153"/>
      <c r="J1243" s="141"/>
      <c r="K1243" s="153"/>
      <c r="L1243" s="22" t="s">
        <v>62</v>
      </c>
      <c r="M1243" s="19">
        <v>1</v>
      </c>
      <c r="N1243" s="19">
        <f>IFERROR(VLOOKUP(L1243,Data!K:M,3,0),"0")</f>
        <v>500</v>
      </c>
      <c r="O1243" s="19">
        <f t="shared" si="25"/>
        <v>500</v>
      </c>
      <c r="P1243" s="133"/>
      <c r="Q1243" s="141"/>
      <c r="R1243" s="61"/>
    </row>
    <row r="1244" spans="1:18" x14ac:dyDescent="0.2">
      <c r="A1244" s="132">
        <f>IF(G1244="","",COUNTA($G$3:G1245))</f>
        <v>362</v>
      </c>
      <c r="B1244" s="164">
        <v>45052</v>
      </c>
      <c r="C1244" s="149" t="s">
        <v>188</v>
      </c>
      <c r="D1244" s="149" t="s">
        <v>161</v>
      </c>
      <c r="E1244" s="132">
        <v>41347</v>
      </c>
      <c r="F1244" s="132">
        <v>297293</v>
      </c>
      <c r="G1244" s="152" t="s">
        <v>1249</v>
      </c>
      <c r="H1244" s="152" t="s">
        <v>1249</v>
      </c>
      <c r="I1244" s="152" t="s">
        <v>1250</v>
      </c>
      <c r="J1244" s="140" t="s">
        <v>1251</v>
      </c>
      <c r="K1244" s="152" t="s">
        <v>1252</v>
      </c>
      <c r="L1244" s="22" t="s">
        <v>149</v>
      </c>
      <c r="M1244" s="19">
        <v>1</v>
      </c>
      <c r="N1244" s="19">
        <f>IFERROR(VLOOKUP(L1244,Data!K:M,3,0),"0")</f>
        <v>350</v>
      </c>
      <c r="O1244" s="19">
        <f t="shared" si="25"/>
        <v>350</v>
      </c>
      <c r="P1244" s="132">
        <f>SUM(O1244:O1245)</f>
        <v>850</v>
      </c>
      <c r="Q1244" s="140"/>
      <c r="R1244" s="60" t="s">
        <v>2752</v>
      </c>
    </row>
    <row r="1245" spans="1:18" x14ac:dyDescent="0.2">
      <c r="A1245" s="133"/>
      <c r="B1245" s="150"/>
      <c r="C1245" s="151"/>
      <c r="D1245" s="151"/>
      <c r="E1245" s="133"/>
      <c r="F1245" s="133"/>
      <c r="G1245" s="153"/>
      <c r="H1245" s="153"/>
      <c r="I1245" s="153"/>
      <c r="J1245" s="141"/>
      <c r="K1245" s="153"/>
      <c r="L1245" s="22" t="s">
        <v>62</v>
      </c>
      <c r="M1245" s="19">
        <v>1</v>
      </c>
      <c r="N1245" s="19">
        <f>IFERROR(VLOOKUP(L1245,Data!K:M,3,0),"0")</f>
        <v>500</v>
      </c>
      <c r="O1245" s="19">
        <f t="shared" si="25"/>
        <v>500</v>
      </c>
      <c r="P1245" s="133"/>
      <c r="Q1245" s="141"/>
      <c r="R1245" s="61"/>
    </row>
    <row r="1246" spans="1:18" x14ac:dyDescent="0.2">
      <c r="A1246" s="132">
        <f>IF(G1246="","",COUNTA($G$3:G1247))</f>
        <v>363</v>
      </c>
      <c r="B1246" s="164">
        <v>45052</v>
      </c>
      <c r="C1246" s="149" t="s">
        <v>160</v>
      </c>
      <c r="D1246" s="149" t="s">
        <v>163</v>
      </c>
      <c r="E1246" s="132">
        <v>58500</v>
      </c>
      <c r="F1246" s="132">
        <v>172204</v>
      </c>
      <c r="G1246" s="152" t="s">
        <v>1253</v>
      </c>
      <c r="H1246" s="152" t="s">
        <v>1253</v>
      </c>
      <c r="I1246" s="152" t="s">
        <v>1254</v>
      </c>
      <c r="J1246" s="140" t="s">
        <v>1255</v>
      </c>
      <c r="K1246" s="152" t="s">
        <v>320</v>
      </c>
      <c r="L1246" s="22" t="s">
        <v>62</v>
      </c>
      <c r="M1246" s="19">
        <v>1</v>
      </c>
      <c r="N1246" s="19">
        <f>IFERROR(VLOOKUP(L1246,Data!K:M,3,0),"0")</f>
        <v>500</v>
      </c>
      <c r="O1246" s="19">
        <f t="shared" si="25"/>
        <v>500</v>
      </c>
      <c r="P1246" s="132">
        <f>SUM(O1246:O1247)</f>
        <v>500</v>
      </c>
      <c r="Q1246" s="140"/>
      <c r="R1246" s="60" t="s">
        <v>2717</v>
      </c>
    </row>
    <row r="1247" spans="1:18" x14ac:dyDescent="0.2">
      <c r="A1247" s="133"/>
      <c r="B1247" s="150"/>
      <c r="C1247" s="151"/>
      <c r="D1247" s="151"/>
      <c r="E1247" s="133"/>
      <c r="F1247" s="133"/>
      <c r="G1247" s="153"/>
      <c r="H1247" s="153"/>
      <c r="I1247" s="153"/>
      <c r="J1247" s="141"/>
      <c r="K1247" s="153"/>
      <c r="L1247" s="22"/>
      <c r="M1247" s="19"/>
      <c r="N1247" s="19" t="str">
        <f>IFERROR(VLOOKUP(L1247,Data!K:M,3,0),"0")</f>
        <v>0</v>
      </c>
      <c r="O1247" s="19">
        <f t="shared" si="25"/>
        <v>0</v>
      </c>
      <c r="P1247" s="133"/>
      <c r="Q1247" s="141"/>
      <c r="R1247" s="61"/>
    </row>
    <row r="1248" spans="1:18" x14ac:dyDescent="0.2">
      <c r="A1248" s="132">
        <f>IF(G1248="","",COUNTA($G$3:G1249))</f>
        <v>364</v>
      </c>
      <c r="B1248" s="164">
        <v>45052</v>
      </c>
      <c r="C1248" s="149" t="s">
        <v>160</v>
      </c>
      <c r="D1248" s="149" t="s">
        <v>163</v>
      </c>
      <c r="E1248" s="132">
        <v>21829</v>
      </c>
      <c r="F1248" s="132">
        <v>276642</v>
      </c>
      <c r="G1248" s="152" t="s">
        <v>1256</v>
      </c>
      <c r="H1248" s="152" t="s">
        <v>1256</v>
      </c>
      <c r="I1248" s="152" t="s">
        <v>1257</v>
      </c>
      <c r="J1248" s="140" t="s">
        <v>1258</v>
      </c>
      <c r="K1248" s="152" t="s">
        <v>162</v>
      </c>
      <c r="L1248" s="22" t="s">
        <v>2699</v>
      </c>
      <c r="M1248" s="19">
        <v>2</v>
      </c>
      <c r="N1248" s="19">
        <f>IFERROR(VLOOKUP(L1248,Data!K:M,3,0),"0")</f>
        <v>10</v>
      </c>
      <c r="O1248" s="19">
        <f t="shared" si="25"/>
        <v>20</v>
      </c>
      <c r="P1248" s="132">
        <f>SUM(O1248:O1249)</f>
        <v>520</v>
      </c>
      <c r="Q1248" s="140"/>
      <c r="R1248" s="60" t="s">
        <v>2752</v>
      </c>
    </row>
    <row r="1249" spans="1:18" x14ac:dyDescent="0.2">
      <c r="A1249" s="133"/>
      <c r="B1249" s="150"/>
      <c r="C1249" s="151"/>
      <c r="D1249" s="151"/>
      <c r="E1249" s="133"/>
      <c r="F1249" s="133"/>
      <c r="G1249" s="153"/>
      <c r="H1249" s="153"/>
      <c r="I1249" s="153"/>
      <c r="J1249" s="141"/>
      <c r="K1249" s="153"/>
      <c r="L1249" s="22" t="s">
        <v>62</v>
      </c>
      <c r="M1249" s="19">
        <v>1</v>
      </c>
      <c r="N1249" s="19">
        <f>IFERROR(VLOOKUP(L1249,Data!K:M,3,0),"0")</f>
        <v>500</v>
      </c>
      <c r="O1249" s="19">
        <f t="shared" si="25"/>
        <v>500</v>
      </c>
      <c r="P1249" s="133"/>
      <c r="Q1249" s="141"/>
      <c r="R1249" s="61"/>
    </row>
    <row r="1250" spans="1:18" x14ac:dyDescent="0.2">
      <c r="A1250" s="132">
        <f>IF(G1250="","",COUNTA($G$3:G1251))</f>
        <v>365</v>
      </c>
      <c r="B1250" s="164">
        <v>45052</v>
      </c>
      <c r="C1250" s="149" t="s">
        <v>160</v>
      </c>
      <c r="D1250" s="149" t="s">
        <v>163</v>
      </c>
      <c r="E1250" s="132">
        <v>27276</v>
      </c>
      <c r="F1250" s="132">
        <v>451533</v>
      </c>
      <c r="G1250" s="152" t="s">
        <v>1259</v>
      </c>
      <c r="H1250" s="152" t="s">
        <v>1259</v>
      </c>
      <c r="I1250" s="152" t="s">
        <v>1260</v>
      </c>
      <c r="J1250" s="140" t="s">
        <v>1261</v>
      </c>
      <c r="K1250" s="152" t="s">
        <v>162</v>
      </c>
      <c r="L1250" s="22" t="s">
        <v>2915</v>
      </c>
      <c r="M1250" s="19">
        <v>1</v>
      </c>
      <c r="N1250" s="19">
        <f>IFERROR(VLOOKUP(L1250,Data!K:M,3,0),"0")</f>
        <v>1000</v>
      </c>
      <c r="O1250" s="19">
        <f t="shared" si="25"/>
        <v>1000</v>
      </c>
      <c r="P1250" s="132">
        <f>SUM(O1250:O1257)</f>
        <v>4610</v>
      </c>
      <c r="Q1250" s="140" t="s">
        <v>2781</v>
      </c>
      <c r="R1250" s="60"/>
    </row>
    <row r="1251" spans="1:18" x14ac:dyDescent="0.2">
      <c r="A1251" s="133"/>
      <c r="B1251" s="150"/>
      <c r="C1251" s="151"/>
      <c r="D1251" s="151"/>
      <c r="E1251" s="133"/>
      <c r="F1251" s="133"/>
      <c r="G1251" s="153"/>
      <c r="H1251" s="153"/>
      <c r="I1251" s="153"/>
      <c r="J1251" s="141"/>
      <c r="K1251" s="153"/>
      <c r="L1251" s="22" t="s">
        <v>138</v>
      </c>
      <c r="M1251" s="19">
        <v>1</v>
      </c>
      <c r="N1251" s="19">
        <f>IFERROR(VLOOKUP(L1251,Data!K:M,3,0),"0")</f>
        <v>70</v>
      </c>
      <c r="O1251" s="19">
        <f t="shared" si="25"/>
        <v>70</v>
      </c>
      <c r="P1251" s="133"/>
      <c r="Q1251" s="141"/>
      <c r="R1251" s="61"/>
    </row>
    <row r="1252" spans="1:18" x14ac:dyDescent="0.2">
      <c r="A1252" s="133"/>
      <c r="B1252" s="150"/>
      <c r="C1252" s="151"/>
      <c r="D1252" s="151"/>
      <c r="E1252" s="133"/>
      <c r="F1252" s="133"/>
      <c r="G1252" s="153"/>
      <c r="H1252" s="153"/>
      <c r="I1252" s="153"/>
      <c r="J1252" s="141"/>
      <c r="K1252" s="153"/>
      <c r="L1252" s="22" t="s">
        <v>2699</v>
      </c>
      <c r="M1252" s="19">
        <v>2</v>
      </c>
      <c r="N1252" s="19">
        <f>IFERROR(VLOOKUP(L1252,Data!K:M,3,0),"0")</f>
        <v>10</v>
      </c>
      <c r="O1252" s="19">
        <f t="shared" si="25"/>
        <v>20</v>
      </c>
      <c r="P1252" s="133"/>
      <c r="Q1252" s="141"/>
      <c r="R1252" s="61"/>
    </row>
    <row r="1253" spans="1:18" x14ac:dyDescent="0.2">
      <c r="A1253" s="133"/>
      <c r="B1253" s="150"/>
      <c r="C1253" s="151"/>
      <c r="D1253" s="151"/>
      <c r="E1253" s="133"/>
      <c r="F1253" s="133"/>
      <c r="G1253" s="153"/>
      <c r="H1253" s="153"/>
      <c r="I1253" s="153"/>
      <c r="J1253" s="141"/>
      <c r="K1253" s="153"/>
      <c r="L1253" s="22" t="s">
        <v>89</v>
      </c>
      <c r="M1253" s="19">
        <v>8</v>
      </c>
      <c r="N1253" s="19">
        <f>IFERROR(VLOOKUP(L1253,Data!K:M,3,0),"0")</f>
        <v>35</v>
      </c>
      <c r="O1253" s="19">
        <f t="shared" si="25"/>
        <v>280</v>
      </c>
      <c r="P1253" s="133"/>
      <c r="Q1253" s="141"/>
      <c r="R1253" s="61"/>
    </row>
    <row r="1254" spans="1:18" x14ac:dyDescent="0.2">
      <c r="A1254" s="133"/>
      <c r="B1254" s="150"/>
      <c r="C1254" s="151"/>
      <c r="D1254" s="151"/>
      <c r="E1254" s="133"/>
      <c r="F1254" s="133"/>
      <c r="G1254" s="153"/>
      <c r="H1254" s="153"/>
      <c r="I1254" s="153"/>
      <c r="J1254" s="141"/>
      <c r="K1254" s="153"/>
      <c r="L1254" s="22" t="s">
        <v>113</v>
      </c>
      <c r="M1254" s="19">
        <v>1</v>
      </c>
      <c r="N1254" s="19">
        <f>IFERROR(VLOOKUP(L1254,Data!K:M,3,0),"0")</f>
        <v>800</v>
      </c>
      <c r="O1254" s="19">
        <f t="shared" si="25"/>
        <v>800</v>
      </c>
      <c r="P1254" s="133"/>
      <c r="Q1254" s="141"/>
      <c r="R1254" s="61" t="s">
        <v>2765</v>
      </c>
    </row>
    <row r="1255" spans="1:18" x14ac:dyDescent="0.2">
      <c r="A1255" s="133"/>
      <c r="B1255" s="150"/>
      <c r="C1255" s="151"/>
      <c r="D1255" s="151"/>
      <c r="E1255" s="133"/>
      <c r="F1255" s="133"/>
      <c r="G1255" s="153"/>
      <c r="H1255" s="153"/>
      <c r="I1255" s="153"/>
      <c r="J1255" s="141"/>
      <c r="K1255" s="153"/>
      <c r="L1255" s="22" t="s">
        <v>135</v>
      </c>
      <c r="M1255" s="19">
        <v>4</v>
      </c>
      <c r="N1255" s="19">
        <f>IFERROR(VLOOKUP(L1255,Data!K:M,3,0),"0")</f>
        <v>140</v>
      </c>
      <c r="O1255" s="19">
        <f t="shared" si="25"/>
        <v>560</v>
      </c>
      <c r="P1255" s="133"/>
      <c r="Q1255" s="141"/>
      <c r="R1255" s="61" t="s">
        <v>2737</v>
      </c>
    </row>
    <row r="1256" spans="1:18" x14ac:dyDescent="0.2">
      <c r="A1256" s="133"/>
      <c r="B1256" s="150"/>
      <c r="C1256" s="151"/>
      <c r="D1256" s="151"/>
      <c r="E1256" s="133"/>
      <c r="F1256" s="133"/>
      <c r="G1256" s="153"/>
      <c r="H1256" s="153"/>
      <c r="I1256" s="153"/>
      <c r="J1256" s="141"/>
      <c r="K1256" s="153"/>
      <c r="L1256" s="22" t="s">
        <v>145</v>
      </c>
      <c r="M1256" s="19">
        <v>1</v>
      </c>
      <c r="N1256" s="19">
        <v>1380</v>
      </c>
      <c r="O1256" s="19">
        <f t="shared" si="25"/>
        <v>1380</v>
      </c>
      <c r="P1256" s="133"/>
      <c r="Q1256" s="141"/>
      <c r="R1256" s="61"/>
    </row>
    <row r="1257" spans="1:18" x14ac:dyDescent="0.2">
      <c r="A1257" s="133"/>
      <c r="B1257" s="150"/>
      <c r="C1257" s="151"/>
      <c r="D1257" s="151"/>
      <c r="E1257" s="133"/>
      <c r="F1257" s="133"/>
      <c r="G1257" s="153"/>
      <c r="H1257" s="153"/>
      <c r="I1257" s="153"/>
      <c r="J1257" s="141"/>
      <c r="K1257" s="153"/>
      <c r="L1257" s="22" t="s">
        <v>62</v>
      </c>
      <c r="M1257" s="19">
        <v>1</v>
      </c>
      <c r="N1257" s="19">
        <f>IFERROR(VLOOKUP(L1257,Data!K:M,3,0),"0")</f>
        <v>500</v>
      </c>
      <c r="O1257" s="19">
        <f t="shared" si="25"/>
        <v>500</v>
      </c>
      <c r="P1257" s="133"/>
      <c r="Q1257" s="141"/>
      <c r="R1257" s="61"/>
    </row>
    <row r="1258" spans="1:18" x14ac:dyDescent="0.2">
      <c r="A1258" s="132">
        <f>IF(G1258="","",COUNTA($G$3:G1259))</f>
        <v>366</v>
      </c>
      <c r="B1258" s="164">
        <v>45052</v>
      </c>
      <c r="C1258" s="149" t="s">
        <v>160</v>
      </c>
      <c r="D1258" s="149" t="s">
        <v>163</v>
      </c>
      <c r="E1258" s="132">
        <v>14686</v>
      </c>
      <c r="F1258" s="132">
        <v>171295</v>
      </c>
      <c r="G1258" s="152" t="s">
        <v>1262</v>
      </c>
      <c r="H1258" s="152" t="s">
        <v>1262</v>
      </c>
      <c r="I1258" s="152" t="s">
        <v>1263</v>
      </c>
      <c r="J1258" s="140" t="s">
        <v>1264</v>
      </c>
      <c r="K1258" s="152" t="s">
        <v>267</v>
      </c>
      <c r="L1258" s="22" t="s">
        <v>2915</v>
      </c>
      <c r="M1258" s="19">
        <v>1</v>
      </c>
      <c r="N1258" s="19">
        <f>IFERROR(VLOOKUP(L1258,Data!K:M,3,0),"0")</f>
        <v>1000</v>
      </c>
      <c r="O1258" s="19">
        <f t="shared" si="25"/>
        <v>1000</v>
      </c>
      <c r="P1258" s="132">
        <f>SUM(O1258:O1267)</f>
        <v>4915</v>
      </c>
      <c r="Q1258" s="140" t="s">
        <v>2832</v>
      </c>
      <c r="R1258" s="60"/>
    </row>
    <row r="1259" spans="1:18" x14ac:dyDescent="0.2">
      <c r="A1259" s="133"/>
      <c r="B1259" s="150"/>
      <c r="C1259" s="151"/>
      <c r="D1259" s="151"/>
      <c r="E1259" s="133"/>
      <c r="F1259" s="133"/>
      <c r="G1259" s="153"/>
      <c r="H1259" s="153"/>
      <c r="I1259" s="153"/>
      <c r="J1259" s="141"/>
      <c r="K1259" s="153"/>
      <c r="L1259" s="22" t="s">
        <v>138</v>
      </c>
      <c r="M1259" s="19">
        <v>1</v>
      </c>
      <c r="N1259" s="19">
        <f>IFERROR(VLOOKUP(L1259,Data!K:M,3,0),"0")</f>
        <v>70</v>
      </c>
      <c r="O1259" s="19">
        <f t="shared" si="25"/>
        <v>70</v>
      </c>
      <c r="P1259" s="133"/>
      <c r="Q1259" s="141"/>
      <c r="R1259" s="61"/>
    </row>
    <row r="1260" spans="1:18" x14ac:dyDescent="0.2">
      <c r="A1260" s="133"/>
      <c r="B1260" s="150"/>
      <c r="C1260" s="151"/>
      <c r="D1260" s="151"/>
      <c r="E1260" s="133"/>
      <c r="F1260" s="133"/>
      <c r="G1260" s="153"/>
      <c r="H1260" s="153"/>
      <c r="I1260" s="153"/>
      <c r="J1260" s="141"/>
      <c r="K1260" s="153"/>
      <c r="L1260" s="22" t="s">
        <v>2702</v>
      </c>
      <c r="M1260" s="19">
        <v>1</v>
      </c>
      <c r="N1260" s="19">
        <f>IFERROR(VLOOKUP(L1260,Data!K:M,3,0),"0")</f>
        <v>200</v>
      </c>
      <c r="O1260" s="19">
        <f t="shared" si="25"/>
        <v>200</v>
      </c>
      <c r="P1260" s="133"/>
      <c r="Q1260" s="141"/>
      <c r="R1260" s="61"/>
    </row>
    <row r="1261" spans="1:18" x14ac:dyDescent="0.2">
      <c r="A1261" s="133"/>
      <c r="B1261" s="150"/>
      <c r="C1261" s="151"/>
      <c r="D1261" s="151"/>
      <c r="E1261" s="133"/>
      <c r="F1261" s="133"/>
      <c r="G1261" s="153"/>
      <c r="H1261" s="153"/>
      <c r="I1261" s="153"/>
      <c r="J1261" s="141"/>
      <c r="K1261" s="153"/>
      <c r="L1261" s="22" t="s">
        <v>113</v>
      </c>
      <c r="M1261" s="19">
        <v>1</v>
      </c>
      <c r="N1261" s="19">
        <f>IFERROR(VLOOKUP(L1261,Data!K:M,3,0),"0")</f>
        <v>800</v>
      </c>
      <c r="O1261" s="19">
        <f t="shared" si="25"/>
        <v>800</v>
      </c>
      <c r="P1261" s="133"/>
      <c r="Q1261" s="141"/>
      <c r="R1261" s="61" t="s">
        <v>2769</v>
      </c>
    </row>
    <row r="1262" spans="1:18" x14ac:dyDescent="0.2">
      <c r="A1262" s="133"/>
      <c r="B1262" s="150"/>
      <c r="C1262" s="151"/>
      <c r="D1262" s="151"/>
      <c r="E1262" s="133"/>
      <c r="F1262" s="133"/>
      <c r="G1262" s="153"/>
      <c r="H1262" s="153"/>
      <c r="I1262" s="153"/>
      <c r="J1262" s="141"/>
      <c r="K1262" s="153"/>
      <c r="L1262" s="22" t="s">
        <v>2699</v>
      </c>
      <c r="M1262" s="19">
        <v>2</v>
      </c>
      <c r="N1262" s="19">
        <f>IFERROR(VLOOKUP(L1262,Data!K:M,3,0),"0")</f>
        <v>10</v>
      </c>
      <c r="O1262" s="19">
        <f t="shared" si="25"/>
        <v>20</v>
      </c>
      <c r="P1262" s="133"/>
      <c r="Q1262" s="141"/>
      <c r="R1262" s="61"/>
    </row>
    <row r="1263" spans="1:18" x14ac:dyDescent="0.2">
      <c r="A1263" s="133"/>
      <c r="B1263" s="150"/>
      <c r="C1263" s="151"/>
      <c r="D1263" s="151"/>
      <c r="E1263" s="133"/>
      <c r="F1263" s="133"/>
      <c r="G1263" s="153"/>
      <c r="H1263" s="153"/>
      <c r="I1263" s="153"/>
      <c r="J1263" s="141"/>
      <c r="K1263" s="153"/>
      <c r="L1263" s="22" t="s">
        <v>124</v>
      </c>
      <c r="M1263" s="19">
        <v>1</v>
      </c>
      <c r="N1263" s="19">
        <f>IFERROR(VLOOKUP(L1263,Data!K:M,3,0),"0")</f>
        <v>680</v>
      </c>
      <c r="O1263" s="19">
        <f>PRODUCT(M1263:N1263)</f>
        <v>680</v>
      </c>
      <c r="P1263" s="133"/>
      <c r="Q1263" s="141"/>
      <c r="R1263" s="61"/>
    </row>
    <row r="1264" spans="1:18" x14ac:dyDescent="0.2">
      <c r="A1264" s="133"/>
      <c r="B1264" s="150"/>
      <c r="C1264" s="151"/>
      <c r="D1264" s="151"/>
      <c r="E1264" s="133"/>
      <c r="F1264" s="133"/>
      <c r="G1264" s="153"/>
      <c r="H1264" s="153"/>
      <c r="I1264" s="153"/>
      <c r="J1264" s="141"/>
      <c r="K1264" s="153"/>
      <c r="L1264" s="22" t="s">
        <v>149</v>
      </c>
      <c r="M1264" s="19">
        <v>1</v>
      </c>
      <c r="N1264" s="19">
        <f>IFERROR(VLOOKUP(L1264,Data!K:M,3,0),"0")</f>
        <v>350</v>
      </c>
      <c r="O1264" s="19">
        <f>PRODUCT(M1264:N1264)</f>
        <v>350</v>
      </c>
      <c r="P1264" s="133"/>
      <c r="Q1264" s="141"/>
      <c r="R1264" s="61"/>
    </row>
    <row r="1265" spans="1:18" x14ac:dyDescent="0.2">
      <c r="A1265" s="133"/>
      <c r="B1265" s="150"/>
      <c r="C1265" s="151"/>
      <c r="D1265" s="151"/>
      <c r="E1265" s="133"/>
      <c r="F1265" s="133"/>
      <c r="G1265" s="153"/>
      <c r="H1265" s="153"/>
      <c r="I1265" s="153"/>
      <c r="J1265" s="141"/>
      <c r="K1265" s="153"/>
      <c r="L1265" s="22" t="s">
        <v>134</v>
      </c>
      <c r="M1265" s="19">
        <v>15</v>
      </c>
      <c r="N1265" s="19">
        <f>IFERROR(VLOOKUP(L1265,Data!K:M,3,0),"0")</f>
        <v>25</v>
      </c>
      <c r="O1265" s="19">
        <f t="shared" si="25"/>
        <v>375</v>
      </c>
      <c r="P1265" s="133"/>
      <c r="Q1265" s="141"/>
      <c r="R1265" s="61"/>
    </row>
    <row r="1266" spans="1:18" x14ac:dyDescent="0.2">
      <c r="A1266" s="133"/>
      <c r="B1266" s="150"/>
      <c r="C1266" s="151"/>
      <c r="D1266" s="151"/>
      <c r="E1266" s="133"/>
      <c r="F1266" s="133"/>
      <c r="G1266" s="153"/>
      <c r="H1266" s="153"/>
      <c r="I1266" s="153"/>
      <c r="J1266" s="141"/>
      <c r="K1266" s="153"/>
      <c r="L1266" s="22" t="s">
        <v>145</v>
      </c>
      <c r="M1266" s="19">
        <v>1</v>
      </c>
      <c r="N1266" s="19">
        <v>920</v>
      </c>
      <c r="O1266" s="19">
        <f t="shared" si="25"/>
        <v>920</v>
      </c>
      <c r="P1266" s="133"/>
      <c r="Q1266" s="141"/>
      <c r="R1266" s="61"/>
    </row>
    <row r="1267" spans="1:18" x14ac:dyDescent="0.2">
      <c r="A1267" s="133"/>
      <c r="B1267" s="150"/>
      <c r="C1267" s="151"/>
      <c r="D1267" s="151"/>
      <c r="E1267" s="133"/>
      <c r="F1267" s="133"/>
      <c r="G1267" s="153"/>
      <c r="H1267" s="153"/>
      <c r="I1267" s="153"/>
      <c r="J1267" s="141"/>
      <c r="K1267" s="153"/>
      <c r="L1267" s="22" t="s">
        <v>62</v>
      </c>
      <c r="M1267" s="19">
        <v>1</v>
      </c>
      <c r="N1267" s="19">
        <f>IFERROR(VLOOKUP(L1267,Data!K:M,3,0),"0")</f>
        <v>500</v>
      </c>
      <c r="O1267" s="19">
        <f t="shared" si="25"/>
        <v>500</v>
      </c>
      <c r="P1267" s="133"/>
      <c r="Q1267" s="141"/>
      <c r="R1267" s="61"/>
    </row>
    <row r="1268" spans="1:18" x14ac:dyDescent="0.2">
      <c r="A1268" s="132">
        <f>IF(G1268="","",COUNTA($G$3:G1269))</f>
        <v>367</v>
      </c>
      <c r="B1268" s="164">
        <v>45052</v>
      </c>
      <c r="C1268" s="149" t="s">
        <v>54</v>
      </c>
      <c r="D1268" s="149" t="s">
        <v>77</v>
      </c>
      <c r="E1268" s="132">
        <v>25254</v>
      </c>
      <c r="F1268" s="132">
        <v>280853</v>
      </c>
      <c r="G1268" s="152" t="s">
        <v>1265</v>
      </c>
      <c r="H1268" s="152" t="s">
        <v>1265</v>
      </c>
      <c r="I1268" s="152" t="s">
        <v>1266</v>
      </c>
      <c r="J1268" s="140" t="s">
        <v>1267</v>
      </c>
      <c r="K1268" s="152" t="s">
        <v>464</v>
      </c>
      <c r="L1268" s="22" t="s">
        <v>62</v>
      </c>
      <c r="M1268" s="19">
        <v>1</v>
      </c>
      <c r="N1268" s="19">
        <f>IFERROR(VLOOKUP(L1268,Data!K:M,3,0),"0")</f>
        <v>500</v>
      </c>
      <c r="O1268" s="19">
        <f t="shared" si="25"/>
        <v>500</v>
      </c>
      <c r="P1268" s="132">
        <f>SUM(O1268:O1269)</f>
        <v>500</v>
      </c>
      <c r="Q1268" s="140"/>
      <c r="R1268" s="60" t="s">
        <v>2830</v>
      </c>
    </row>
    <row r="1269" spans="1:18" x14ac:dyDescent="0.2">
      <c r="A1269" s="133"/>
      <c r="B1269" s="150"/>
      <c r="C1269" s="151"/>
      <c r="D1269" s="151"/>
      <c r="E1269" s="133"/>
      <c r="F1269" s="133"/>
      <c r="G1269" s="153"/>
      <c r="H1269" s="153"/>
      <c r="I1269" s="153"/>
      <c r="J1269" s="141"/>
      <c r="K1269" s="153"/>
      <c r="L1269" s="22"/>
      <c r="M1269" s="19"/>
      <c r="N1269" s="19" t="str">
        <f>IFERROR(VLOOKUP(L1269,Data!K:M,3,0),"0")</f>
        <v>0</v>
      </c>
      <c r="O1269" s="19">
        <f t="shared" si="25"/>
        <v>0</v>
      </c>
      <c r="P1269" s="133"/>
      <c r="Q1269" s="141"/>
      <c r="R1269" s="61"/>
    </row>
    <row r="1270" spans="1:18" x14ac:dyDescent="0.2">
      <c r="A1270" s="132">
        <f>IF(G1270="","",COUNTA($G$3:G1271))</f>
        <v>368</v>
      </c>
      <c r="B1270" s="164">
        <v>45052</v>
      </c>
      <c r="C1270" s="149" t="s">
        <v>160</v>
      </c>
      <c r="D1270" s="149" t="s">
        <v>163</v>
      </c>
      <c r="E1270" s="132">
        <v>209150</v>
      </c>
      <c r="F1270" s="132">
        <v>523383</v>
      </c>
      <c r="G1270" s="152" t="s">
        <v>1268</v>
      </c>
      <c r="H1270" s="152" t="s">
        <v>1268</v>
      </c>
      <c r="I1270" s="152" t="s">
        <v>1269</v>
      </c>
      <c r="J1270" s="140" t="s">
        <v>1270</v>
      </c>
      <c r="K1270" s="152" t="s">
        <v>361</v>
      </c>
      <c r="L1270" s="22" t="s">
        <v>149</v>
      </c>
      <c r="M1270" s="19">
        <v>1</v>
      </c>
      <c r="N1270" s="19">
        <f>IFERROR(VLOOKUP(L1270,Data!K:M,3,0),"0")</f>
        <v>350</v>
      </c>
      <c r="O1270" s="19">
        <f t="shared" si="25"/>
        <v>350</v>
      </c>
      <c r="P1270" s="132">
        <f>SUM(O1270:O1271)</f>
        <v>850</v>
      </c>
      <c r="Q1270" s="140"/>
      <c r="R1270" s="60"/>
    </row>
    <row r="1271" spans="1:18" x14ac:dyDescent="0.2">
      <c r="A1271" s="133"/>
      <c r="B1271" s="150"/>
      <c r="C1271" s="151"/>
      <c r="D1271" s="151"/>
      <c r="E1271" s="133"/>
      <c r="F1271" s="133"/>
      <c r="G1271" s="153"/>
      <c r="H1271" s="153"/>
      <c r="I1271" s="153"/>
      <c r="J1271" s="141"/>
      <c r="K1271" s="153"/>
      <c r="L1271" s="22" t="s">
        <v>62</v>
      </c>
      <c r="M1271" s="19">
        <v>1</v>
      </c>
      <c r="N1271" s="19">
        <f>IFERROR(VLOOKUP(L1271,Data!K:M,3,0),"0")</f>
        <v>500</v>
      </c>
      <c r="O1271" s="19">
        <f t="shared" si="25"/>
        <v>500</v>
      </c>
      <c r="P1271" s="133"/>
      <c r="Q1271" s="141"/>
      <c r="R1271" s="61"/>
    </row>
    <row r="1272" spans="1:18" x14ac:dyDescent="0.2">
      <c r="A1272" s="132">
        <f>IF(G1272="","",COUNTA($G$3:G1273))</f>
        <v>369</v>
      </c>
      <c r="B1272" s="164">
        <v>45052</v>
      </c>
      <c r="C1272" s="149" t="s">
        <v>160</v>
      </c>
      <c r="D1272" s="149" t="s">
        <v>163</v>
      </c>
      <c r="E1272" s="132">
        <v>25138</v>
      </c>
      <c r="F1272" s="132">
        <v>348417</v>
      </c>
      <c r="G1272" s="152" t="s">
        <v>1271</v>
      </c>
      <c r="H1272" s="152" t="s">
        <v>1271</v>
      </c>
      <c r="I1272" s="152" t="s">
        <v>1272</v>
      </c>
      <c r="J1272" s="140" t="s">
        <v>1273</v>
      </c>
      <c r="K1272" s="152" t="s">
        <v>446</v>
      </c>
      <c r="L1272" s="22" t="s">
        <v>149</v>
      </c>
      <c r="M1272" s="19">
        <v>1</v>
      </c>
      <c r="N1272" s="19">
        <f>IFERROR(VLOOKUP(L1272,Data!K:M,3,0),"0")</f>
        <v>350</v>
      </c>
      <c r="O1272" s="19">
        <f t="shared" si="25"/>
        <v>350</v>
      </c>
      <c r="P1272" s="132">
        <f>SUM(O1272:O1273)</f>
        <v>850</v>
      </c>
      <c r="Q1272" s="140"/>
      <c r="R1272" s="60"/>
    </row>
    <row r="1273" spans="1:18" x14ac:dyDescent="0.2">
      <c r="A1273" s="133"/>
      <c r="B1273" s="150"/>
      <c r="C1273" s="151"/>
      <c r="D1273" s="151"/>
      <c r="E1273" s="133"/>
      <c r="F1273" s="133"/>
      <c r="G1273" s="153"/>
      <c r="H1273" s="153"/>
      <c r="I1273" s="153"/>
      <c r="J1273" s="141"/>
      <c r="K1273" s="153"/>
      <c r="L1273" s="22" t="s">
        <v>62</v>
      </c>
      <c r="M1273" s="19">
        <v>1</v>
      </c>
      <c r="N1273" s="19">
        <f>IFERROR(VLOOKUP(L1273,Data!K:M,3,0),"0")</f>
        <v>500</v>
      </c>
      <c r="O1273" s="19">
        <f t="shared" si="25"/>
        <v>500</v>
      </c>
      <c r="P1273" s="133"/>
      <c r="Q1273" s="141"/>
      <c r="R1273" s="61"/>
    </row>
    <row r="1274" spans="1:18" x14ac:dyDescent="0.2">
      <c r="A1274" s="132">
        <f>IF(G1274="","",COUNTA($G$3:G1275))</f>
        <v>370</v>
      </c>
      <c r="B1274" s="164">
        <v>45052</v>
      </c>
      <c r="C1274" s="149" t="s">
        <v>448</v>
      </c>
      <c r="D1274" s="149" t="s">
        <v>161</v>
      </c>
      <c r="E1274" s="132">
        <v>51465</v>
      </c>
      <c r="F1274" s="132">
        <v>349147</v>
      </c>
      <c r="G1274" s="152" t="s">
        <v>1274</v>
      </c>
      <c r="H1274" s="152" t="s">
        <v>1274</v>
      </c>
      <c r="I1274" s="152" t="s">
        <v>1275</v>
      </c>
      <c r="J1274" s="140" t="s">
        <v>1276</v>
      </c>
      <c r="K1274" s="152" t="s">
        <v>446</v>
      </c>
      <c r="L1274" s="22" t="s">
        <v>62</v>
      </c>
      <c r="M1274" s="19">
        <v>1</v>
      </c>
      <c r="N1274" s="19">
        <f>IFERROR(VLOOKUP(L1274,Data!K:M,3,0),"0")</f>
        <v>500</v>
      </c>
      <c r="O1274" s="19">
        <f t="shared" si="25"/>
        <v>500</v>
      </c>
      <c r="P1274" s="132">
        <f>SUM(O1274:O1275)</f>
        <v>500</v>
      </c>
      <c r="Q1274" s="140"/>
      <c r="R1274" s="60" t="s">
        <v>2743</v>
      </c>
    </row>
    <row r="1275" spans="1:18" x14ac:dyDescent="0.2">
      <c r="A1275" s="133"/>
      <c r="B1275" s="150"/>
      <c r="C1275" s="151"/>
      <c r="D1275" s="151"/>
      <c r="E1275" s="133"/>
      <c r="F1275" s="133"/>
      <c r="G1275" s="153"/>
      <c r="H1275" s="153"/>
      <c r="I1275" s="153"/>
      <c r="J1275" s="141"/>
      <c r="K1275" s="153"/>
      <c r="L1275" s="22"/>
      <c r="M1275" s="19"/>
      <c r="N1275" s="19" t="str">
        <f>IFERROR(VLOOKUP(L1275,Data!K:M,3,0),"0")</f>
        <v>0</v>
      </c>
      <c r="O1275" s="19">
        <f t="shared" si="25"/>
        <v>0</v>
      </c>
      <c r="P1275" s="133"/>
      <c r="Q1275" s="141"/>
      <c r="R1275" s="61"/>
    </row>
    <row r="1276" spans="1:18" x14ac:dyDescent="0.2">
      <c r="A1276" s="132">
        <f>IF(G1276="","",COUNTA($G$3:G1277))</f>
        <v>371</v>
      </c>
      <c r="B1276" s="164">
        <v>45052</v>
      </c>
      <c r="C1276" s="149" t="s">
        <v>54</v>
      </c>
      <c r="D1276" s="149" t="s">
        <v>56</v>
      </c>
      <c r="E1276" s="132">
        <v>1526</v>
      </c>
      <c r="F1276" s="132">
        <v>218119</v>
      </c>
      <c r="G1276" s="152" t="s">
        <v>1277</v>
      </c>
      <c r="H1276" s="152" t="s">
        <v>1277</v>
      </c>
      <c r="I1276" s="152" t="s">
        <v>1278</v>
      </c>
      <c r="J1276" s="140" t="s">
        <v>1279</v>
      </c>
      <c r="K1276" s="152" t="s">
        <v>551</v>
      </c>
      <c r="L1276" s="22" t="s">
        <v>2701</v>
      </c>
      <c r="M1276" s="19">
        <v>1</v>
      </c>
      <c r="N1276" s="19">
        <f>IFERROR(VLOOKUP(L1276,Data!K:M,3,0),"0")</f>
        <v>850</v>
      </c>
      <c r="O1276" s="19">
        <f t="shared" si="25"/>
        <v>850</v>
      </c>
      <c r="P1276" s="132">
        <f>SUM(O1276:O1277)</f>
        <v>1350</v>
      </c>
      <c r="Q1276" s="140"/>
      <c r="R1276" s="60"/>
    </row>
    <row r="1277" spans="1:18" x14ac:dyDescent="0.2">
      <c r="A1277" s="133"/>
      <c r="B1277" s="150"/>
      <c r="C1277" s="151"/>
      <c r="D1277" s="151"/>
      <c r="E1277" s="133"/>
      <c r="F1277" s="133"/>
      <c r="G1277" s="153"/>
      <c r="H1277" s="153"/>
      <c r="I1277" s="153"/>
      <c r="J1277" s="141"/>
      <c r="K1277" s="153"/>
      <c r="L1277" s="22" t="s">
        <v>62</v>
      </c>
      <c r="M1277" s="19">
        <v>1</v>
      </c>
      <c r="N1277" s="19">
        <f>IFERROR(VLOOKUP(L1277,Data!K:M,3,0),"0")</f>
        <v>500</v>
      </c>
      <c r="O1277" s="19">
        <f t="shared" si="25"/>
        <v>500</v>
      </c>
      <c r="P1277" s="133"/>
      <c r="Q1277" s="141"/>
      <c r="R1277" s="61"/>
    </row>
    <row r="1278" spans="1:18" x14ac:dyDescent="0.2">
      <c r="A1278" s="132">
        <f>IF(G1278="","",COUNTA($G$3:G1279))</f>
        <v>372</v>
      </c>
      <c r="B1278" s="164">
        <v>45052</v>
      </c>
      <c r="C1278" s="149" t="s">
        <v>160</v>
      </c>
      <c r="D1278" s="149" t="s">
        <v>163</v>
      </c>
      <c r="E1278" s="132">
        <v>27973</v>
      </c>
      <c r="F1278" s="132">
        <v>540255</v>
      </c>
      <c r="G1278" s="152" t="s">
        <v>1280</v>
      </c>
      <c r="H1278" s="152" t="s">
        <v>1280</v>
      </c>
      <c r="I1278" s="152" t="s">
        <v>1281</v>
      </c>
      <c r="J1278" s="140" t="s">
        <v>1282</v>
      </c>
      <c r="K1278" s="152" t="s">
        <v>287</v>
      </c>
      <c r="L1278" s="22" t="s">
        <v>2915</v>
      </c>
      <c r="M1278" s="19">
        <v>1</v>
      </c>
      <c r="N1278" s="19">
        <f>IFERROR(VLOOKUP(L1278,Data!K:M,3,0),"0")</f>
        <v>1000</v>
      </c>
      <c r="O1278" s="19">
        <f t="shared" si="25"/>
        <v>1000</v>
      </c>
      <c r="P1278" s="132">
        <f>SUM(O1278:O1287)</f>
        <v>4425</v>
      </c>
      <c r="Q1278" s="140" t="s">
        <v>2832</v>
      </c>
      <c r="R1278" s="60"/>
    </row>
    <row r="1279" spans="1:18" x14ac:dyDescent="0.2">
      <c r="A1279" s="133"/>
      <c r="B1279" s="150"/>
      <c r="C1279" s="151"/>
      <c r="D1279" s="151"/>
      <c r="E1279" s="133"/>
      <c r="F1279" s="133"/>
      <c r="G1279" s="153"/>
      <c r="H1279" s="153"/>
      <c r="I1279" s="153"/>
      <c r="J1279" s="141"/>
      <c r="K1279" s="153"/>
      <c r="L1279" s="22" t="s">
        <v>138</v>
      </c>
      <c r="M1279" s="19">
        <v>1</v>
      </c>
      <c r="N1279" s="19">
        <f>IFERROR(VLOOKUP(L1279,Data!K:M,3,0),"0")</f>
        <v>70</v>
      </c>
      <c r="O1279" s="19">
        <f t="shared" si="25"/>
        <v>70</v>
      </c>
      <c r="P1279" s="133"/>
      <c r="Q1279" s="141"/>
      <c r="R1279" s="61"/>
    </row>
    <row r="1280" spans="1:18" x14ac:dyDescent="0.2">
      <c r="A1280" s="133"/>
      <c r="B1280" s="150"/>
      <c r="C1280" s="151"/>
      <c r="D1280" s="151"/>
      <c r="E1280" s="133"/>
      <c r="F1280" s="133"/>
      <c r="G1280" s="153"/>
      <c r="H1280" s="153"/>
      <c r="I1280" s="153"/>
      <c r="J1280" s="141"/>
      <c r="K1280" s="153"/>
      <c r="L1280" s="22" t="s">
        <v>149</v>
      </c>
      <c r="M1280" s="19">
        <v>1</v>
      </c>
      <c r="N1280" s="19">
        <f>IFERROR(VLOOKUP(L1280,Data!K:M,3,0),"0")</f>
        <v>350</v>
      </c>
      <c r="O1280" s="19">
        <f t="shared" si="25"/>
        <v>350</v>
      </c>
      <c r="P1280" s="133"/>
      <c r="Q1280" s="141"/>
      <c r="R1280" s="61"/>
    </row>
    <row r="1281" spans="1:18" x14ac:dyDescent="0.2">
      <c r="A1281" s="133"/>
      <c r="B1281" s="150"/>
      <c r="C1281" s="151"/>
      <c r="D1281" s="151"/>
      <c r="E1281" s="133"/>
      <c r="F1281" s="133"/>
      <c r="G1281" s="153"/>
      <c r="H1281" s="153"/>
      <c r="I1281" s="153"/>
      <c r="J1281" s="141"/>
      <c r="K1281" s="153"/>
      <c r="L1281" s="22" t="s">
        <v>89</v>
      </c>
      <c r="M1281" s="19">
        <v>8</v>
      </c>
      <c r="N1281" s="19">
        <f>IFERROR(VLOOKUP(L1281,Data!K:M,3,0),"0")</f>
        <v>35</v>
      </c>
      <c r="O1281" s="19">
        <f t="shared" si="25"/>
        <v>280</v>
      </c>
      <c r="P1281" s="133"/>
      <c r="Q1281" s="141"/>
      <c r="R1281" s="61"/>
    </row>
    <row r="1282" spans="1:18" x14ac:dyDescent="0.2">
      <c r="A1282" s="133"/>
      <c r="B1282" s="150"/>
      <c r="C1282" s="151"/>
      <c r="D1282" s="151"/>
      <c r="E1282" s="133"/>
      <c r="F1282" s="133"/>
      <c r="G1282" s="153"/>
      <c r="H1282" s="153"/>
      <c r="I1282" s="153"/>
      <c r="J1282" s="141"/>
      <c r="K1282" s="153"/>
      <c r="L1282" s="22" t="s">
        <v>1648</v>
      </c>
      <c r="M1282" s="19">
        <v>1</v>
      </c>
      <c r="N1282" s="19">
        <v>125</v>
      </c>
      <c r="O1282" s="19">
        <f t="shared" si="25"/>
        <v>125</v>
      </c>
      <c r="P1282" s="133"/>
      <c r="Q1282" s="141"/>
      <c r="R1282" s="61" t="s">
        <v>2720</v>
      </c>
    </row>
    <row r="1283" spans="1:18" x14ac:dyDescent="0.2">
      <c r="A1283" s="133"/>
      <c r="B1283" s="150"/>
      <c r="C1283" s="151"/>
      <c r="D1283" s="151"/>
      <c r="E1283" s="133"/>
      <c r="F1283" s="133"/>
      <c r="G1283" s="153"/>
      <c r="H1283" s="153"/>
      <c r="I1283" s="153"/>
      <c r="J1283" s="141"/>
      <c r="K1283" s="153"/>
      <c r="L1283" s="22" t="s">
        <v>1648</v>
      </c>
      <c r="M1283" s="19">
        <v>1</v>
      </c>
      <c r="N1283" s="19">
        <v>700</v>
      </c>
      <c r="O1283" s="19">
        <f>PRODUCT(M1283:N1283)</f>
        <v>700</v>
      </c>
      <c r="P1283" s="133"/>
      <c r="Q1283" s="141"/>
      <c r="R1283" s="61" t="s">
        <v>2719</v>
      </c>
    </row>
    <row r="1284" spans="1:18" x14ac:dyDescent="0.2">
      <c r="A1284" s="133"/>
      <c r="B1284" s="150"/>
      <c r="C1284" s="151"/>
      <c r="D1284" s="151"/>
      <c r="E1284" s="133"/>
      <c r="F1284" s="133"/>
      <c r="G1284" s="153"/>
      <c r="H1284" s="153"/>
      <c r="I1284" s="153"/>
      <c r="J1284" s="141"/>
      <c r="K1284" s="153"/>
      <c r="L1284" s="22" t="s">
        <v>2702</v>
      </c>
      <c r="M1284" s="19">
        <v>1</v>
      </c>
      <c r="N1284" s="19">
        <f>IFERROR(VLOOKUP(L1284,Data!K:M,3,0),"0")</f>
        <v>200</v>
      </c>
      <c r="O1284" s="19">
        <f t="shared" si="25"/>
        <v>200</v>
      </c>
      <c r="P1284" s="133"/>
      <c r="Q1284" s="141"/>
      <c r="R1284" s="61"/>
    </row>
    <row r="1285" spans="1:18" x14ac:dyDescent="0.2">
      <c r="A1285" s="133"/>
      <c r="B1285" s="150"/>
      <c r="C1285" s="151"/>
      <c r="D1285" s="151"/>
      <c r="E1285" s="133"/>
      <c r="F1285" s="133"/>
      <c r="G1285" s="153"/>
      <c r="H1285" s="153"/>
      <c r="I1285" s="153"/>
      <c r="J1285" s="141"/>
      <c r="K1285" s="153"/>
      <c r="L1285" s="22" t="s">
        <v>135</v>
      </c>
      <c r="M1285" s="19">
        <v>2</v>
      </c>
      <c r="N1285" s="19">
        <f>IFERROR(VLOOKUP(L1285,Data!K:M,3,0),"0")</f>
        <v>140</v>
      </c>
      <c r="O1285" s="19">
        <f t="shared" si="25"/>
        <v>280</v>
      </c>
      <c r="P1285" s="133"/>
      <c r="Q1285" s="141"/>
      <c r="R1285" s="61" t="s">
        <v>2722</v>
      </c>
    </row>
    <row r="1286" spans="1:18" x14ac:dyDescent="0.2">
      <c r="A1286" s="133"/>
      <c r="B1286" s="150"/>
      <c r="C1286" s="151"/>
      <c r="D1286" s="151"/>
      <c r="E1286" s="133"/>
      <c r="F1286" s="133"/>
      <c r="G1286" s="153"/>
      <c r="H1286" s="153"/>
      <c r="I1286" s="153"/>
      <c r="J1286" s="141"/>
      <c r="K1286" s="153"/>
      <c r="L1286" s="22" t="s">
        <v>145</v>
      </c>
      <c r="M1286" s="19">
        <v>1</v>
      </c>
      <c r="N1286" s="19">
        <v>920</v>
      </c>
      <c r="O1286" s="19">
        <f t="shared" si="25"/>
        <v>920</v>
      </c>
      <c r="P1286" s="133"/>
      <c r="Q1286" s="141"/>
      <c r="R1286" s="61"/>
    </row>
    <row r="1287" spans="1:18" x14ac:dyDescent="0.2">
      <c r="A1287" s="133"/>
      <c r="B1287" s="150"/>
      <c r="C1287" s="151"/>
      <c r="D1287" s="151"/>
      <c r="E1287" s="133"/>
      <c r="F1287" s="133"/>
      <c r="G1287" s="153"/>
      <c r="H1287" s="153"/>
      <c r="I1287" s="153"/>
      <c r="J1287" s="141"/>
      <c r="K1287" s="153"/>
      <c r="L1287" s="22" t="s">
        <v>62</v>
      </c>
      <c r="M1287" s="19">
        <v>1</v>
      </c>
      <c r="N1287" s="19">
        <f>IFERROR(VLOOKUP(L1287,Data!K:M,3,0),"0")</f>
        <v>500</v>
      </c>
      <c r="O1287" s="19">
        <f t="shared" si="25"/>
        <v>500</v>
      </c>
      <c r="P1287" s="133"/>
      <c r="Q1287" s="141"/>
      <c r="R1287" s="61"/>
    </row>
    <row r="1288" spans="1:18" x14ac:dyDescent="0.2">
      <c r="A1288" s="132">
        <f>IF(G1288="","",COUNTA($G$3:G1289))</f>
        <v>373</v>
      </c>
      <c r="B1288" s="164">
        <v>45052</v>
      </c>
      <c r="C1288" s="149" t="s">
        <v>51</v>
      </c>
      <c r="D1288" s="149" t="s">
        <v>60</v>
      </c>
      <c r="E1288" s="132">
        <v>204707</v>
      </c>
      <c r="F1288" s="132">
        <v>500295</v>
      </c>
      <c r="G1288" s="152" t="s">
        <v>1283</v>
      </c>
      <c r="H1288" s="152" t="s">
        <v>1283</v>
      </c>
      <c r="I1288" s="152" t="s">
        <v>1284</v>
      </c>
      <c r="J1288" s="140" t="s">
        <v>1285</v>
      </c>
      <c r="K1288" s="152" t="s">
        <v>287</v>
      </c>
      <c r="L1288" s="22" t="s">
        <v>94</v>
      </c>
      <c r="M1288" s="19">
        <v>1</v>
      </c>
      <c r="N1288" s="19">
        <f>IFERROR(VLOOKUP(L1288,Data!K:M,3,0),"0")</f>
        <v>70</v>
      </c>
      <c r="O1288" s="19">
        <f t="shared" si="25"/>
        <v>70</v>
      </c>
      <c r="P1288" s="132">
        <f>SUM(O1288:O1289)</f>
        <v>570</v>
      </c>
      <c r="Q1288" s="140"/>
      <c r="R1288" s="60"/>
    </row>
    <row r="1289" spans="1:18" x14ac:dyDescent="0.2">
      <c r="A1289" s="133"/>
      <c r="B1289" s="150"/>
      <c r="C1289" s="151"/>
      <c r="D1289" s="151"/>
      <c r="E1289" s="133"/>
      <c r="F1289" s="133"/>
      <c r="G1289" s="153"/>
      <c r="H1289" s="153"/>
      <c r="I1289" s="153"/>
      <c r="J1289" s="141"/>
      <c r="K1289" s="153"/>
      <c r="L1289" s="22" t="s">
        <v>62</v>
      </c>
      <c r="M1289" s="19">
        <v>1</v>
      </c>
      <c r="N1289" s="19">
        <f>IFERROR(VLOOKUP(L1289,Data!K:M,3,0),"0")</f>
        <v>500</v>
      </c>
      <c r="O1289" s="19">
        <f t="shared" si="25"/>
        <v>500</v>
      </c>
      <c r="P1289" s="133"/>
      <c r="Q1289" s="141"/>
      <c r="R1289" s="61"/>
    </row>
    <row r="1290" spans="1:18" x14ac:dyDescent="0.2">
      <c r="A1290" s="132">
        <f>IF(G1290="","",COUNTA($G$3:G1291))</f>
        <v>374</v>
      </c>
      <c r="B1290" s="164">
        <v>45052</v>
      </c>
      <c r="C1290" s="149" t="s">
        <v>160</v>
      </c>
      <c r="D1290" s="149" t="s">
        <v>163</v>
      </c>
      <c r="E1290" s="132">
        <v>46660</v>
      </c>
      <c r="F1290" s="132">
        <v>435283</v>
      </c>
      <c r="G1290" s="152" t="s">
        <v>1291</v>
      </c>
      <c r="H1290" s="152" t="s">
        <v>1291</v>
      </c>
      <c r="I1290" s="152" t="s">
        <v>1292</v>
      </c>
      <c r="J1290" s="140" t="s">
        <v>1293</v>
      </c>
      <c r="K1290" s="152" t="s">
        <v>214</v>
      </c>
      <c r="L1290" s="22" t="s">
        <v>149</v>
      </c>
      <c r="M1290" s="19">
        <v>1</v>
      </c>
      <c r="N1290" s="19">
        <f>IFERROR(VLOOKUP(L1290,Data!K:M,3,0),"0")</f>
        <v>350</v>
      </c>
      <c r="O1290" s="19">
        <f t="shared" si="25"/>
        <v>350</v>
      </c>
      <c r="P1290" s="132">
        <f>SUM(O1290:O1291)</f>
        <v>850</v>
      </c>
      <c r="Q1290" s="140"/>
      <c r="R1290" s="60"/>
    </row>
    <row r="1291" spans="1:18" x14ac:dyDescent="0.2">
      <c r="A1291" s="133"/>
      <c r="B1291" s="150"/>
      <c r="C1291" s="151"/>
      <c r="D1291" s="151"/>
      <c r="E1291" s="133"/>
      <c r="F1291" s="133"/>
      <c r="G1291" s="153"/>
      <c r="H1291" s="153"/>
      <c r="I1291" s="153"/>
      <c r="J1291" s="141"/>
      <c r="K1291" s="153"/>
      <c r="L1291" s="22" t="s">
        <v>62</v>
      </c>
      <c r="M1291" s="19">
        <v>1</v>
      </c>
      <c r="N1291" s="19">
        <f>IFERROR(VLOOKUP(L1291,Data!K:M,3,0),"0")</f>
        <v>500</v>
      </c>
      <c r="O1291" s="19">
        <f t="shared" si="25"/>
        <v>500</v>
      </c>
      <c r="P1291" s="133"/>
      <c r="Q1291" s="141"/>
      <c r="R1291" s="61"/>
    </row>
    <row r="1292" spans="1:18" x14ac:dyDescent="0.2">
      <c r="A1292" s="132">
        <f>IF(G1292="","",COUNTA($G$3:G1293))</f>
        <v>375</v>
      </c>
      <c r="B1292" s="164">
        <v>45052</v>
      </c>
      <c r="C1292" s="149" t="s">
        <v>160</v>
      </c>
      <c r="D1292" s="149" t="s">
        <v>163</v>
      </c>
      <c r="E1292" s="132">
        <v>13176</v>
      </c>
      <c r="F1292" s="132">
        <v>435283</v>
      </c>
      <c r="G1292" s="152" t="s">
        <v>1291</v>
      </c>
      <c r="H1292" s="152" t="s">
        <v>1291</v>
      </c>
      <c r="I1292" s="152" t="s">
        <v>1292</v>
      </c>
      <c r="J1292" s="140" t="s">
        <v>1293</v>
      </c>
      <c r="K1292" s="152" t="s">
        <v>214</v>
      </c>
      <c r="L1292" s="22" t="s">
        <v>2698</v>
      </c>
      <c r="M1292" s="19">
        <v>1</v>
      </c>
      <c r="N1292" s="19">
        <f>IFERROR(VLOOKUP(L1292,Data!K:M,3,0),"0")</f>
        <v>400</v>
      </c>
      <c r="O1292" s="19">
        <f t="shared" si="25"/>
        <v>400</v>
      </c>
      <c r="P1292" s="132">
        <f>SUM(O1292:O1294)</f>
        <v>1250</v>
      </c>
      <c r="Q1292" s="140"/>
      <c r="R1292" s="60"/>
    </row>
    <row r="1293" spans="1:18" x14ac:dyDescent="0.2">
      <c r="A1293" s="133"/>
      <c r="B1293" s="150"/>
      <c r="C1293" s="151"/>
      <c r="D1293" s="151"/>
      <c r="E1293" s="133"/>
      <c r="F1293" s="133"/>
      <c r="G1293" s="153"/>
      <c r="H1293" s="153"/>
      <c r="I1293" s="153"/>
      <c r="J1293" s="141"/>
      <c r="K1293" s="153"/>
      <c r="L1293" s="22" t="s">
        <v>149</v>
      </c>
      <c r="M1293" s="19">
        <v>1</v>
      </c>
      <c r="N1293" s="19">
        <f>IFERROR(VLOOKUP(L1293,Data!K:M,3,0),"0")</f>
        <v>350</v>
      </c>
      <c r="O1293" s="19">
        <f t="shared" si="25"/>
        <v>350</v>
      </c>
      <c r="P1293" s="133"/>
      <c r="Q1293" s="141"/>
      <c r="R1293" s="61"/>
    </row>
    <row r="1294" spans="1:18" x14ac:dyDescent="0.2">
      <c r="A1294" s="133"/>
      <c r="B1294" s="150"/>
      <c r="C1294" s="151"/>
      <c r="D1294" s="151"/>
      <c r="E1294" s="133"/>
      <c r="F1294" s="133"/>
      <c r="G1294" s="153"/>
      <c r="H1294" s="153"/>
      <c r="I1294" s="153"/>
      <c r="J1294" s="141"/>
      <c r="K1294" s="153"/>
      <c r="L1294" s="22" t="s">
        <v>62</v>
      </c>
      <c r="M1294" s="19">
        <v>1</v>
      </c>
      <c r="N1294" s="19">
        <f>IFERROR(VLOOKUP(L1294,Data!K:M,3,0),"0")</f>
        <v>500</v>
      </c>
      <c r="O1294" s="19">
        <f t="shared" si="25"/>
        <v>500</v>
      </c>
      <c r="P1294" s="133"/>
      <c r="Q1294" s="141"/>
      <c r="R1294" s="61"/>
    </row>
    <row r="1295" spans="1:18" x14ac:dyDescent="0.2">
      <c r="A1295" s="132">
        <f>IF(G1295="","",COUNTA($G$3:G1296))</f>
        <v>376</v>
      </c>
      <c r="B1295" s="164">
        <v>45052</v>
      </c>
      <c r="C1295" s="149" t="s">
        <v>160</v>
      </c>
      <c r="D1295" s="149" t="s">
        <v>163</v>
      </c>
      <c r="E1295" s="132">
        <v>33136</v>
      </c>
      <c r="F1295" s="132">
        <v>317612</v>
      </c>
      <c r="G1295" s="152" t="s">
        <v>1294</v>
      </c>
      <c r="H1295" s="152" t="s">
        <v>1294</v>
      </c>
      <c r="I1295" s="152" t="s">
        <v>1295</v>
      </c>
      <c r="J1295" s="140" t="s">
        <v>1296</v>
      </c>
      <c r="K1295" s="152" t="s">
        <v>214</v>
      </c>
      <c r="L1295" s="22" t="s">
        <v>62</v>
      </c>
      <c r="M1295" s="19">
        <v>1</v>
      </c>
      <c r="N1295" s="19">
        <f>IFERROR(VLOOKUP(L1295,Data!K:M,3,0),"0")</f>
        <v>500</v>
      </c>
      <c r="O1295" s="19">
        <f t="shared" si="25"/>
        <v>500</v>
      </c>
      <c r="P1295" s="132">
        <f>SUM(O1295:O1296)</f>
        <v>500</v>
      </c>
      <c r="Q1295" s="140"/>
      <c r="R1295" s="60" t="s">
        <v>2752</v>
      </c>
    </row>
    <row r="1296" spans="1:18" x14ac:dyDescent="0.2">
      <c r="A1296" s="133"/>
      <c r="B1296" s="150"/>
      <c r="C1296" s="151"/>
      <c r="D1296" s="151"/>
      <c r="E1296" s="133"/>
      <c r="F1296" s="133"/>
      <c r="G1296" s="153"/>
      <c r="H1296" s="153"/>
      <c r="I1296" s="153"/>
      <c r="J1296" s="141"/>
      <c r="K1296" s="153"/>
      <c r="L1296" s="22"/>
      <c r="M1296" s="19"/>
      <c r="N1296" s="19" t="str">
        <f>IFERROR(VLOOKUP(L1296,Data!K:M,3,0),"0")</f>
        <v>0</v>
      </c>
      <c r="O1296" s="19">
        <f t="shared" si="25"/>
        <v>0</v>
      </c>
      <c r="P1296" s="133"/>
      <c r="Q1296" s="141"/>
      <c r="R1296" s="61" t="s">
        <v>2743</v>
      </c>
    </row>
    <row r="1297" spans="1:18" x14ac:dyDescent="0.2">
      <c r="A1297" s="132">
        <f>IF(G1297="","",COUNTA($G$3:G1298))</f>
        <v>377</v>
      </c>
      <c r="B1297" s="164">
        <v>45052</v>
      </c>
      <c r="C1297" s="149" t="s">
        <v>188</v>
      </c>
      <c r="D1297" s="149" t="s">
        <v>163</v>
      </c>
      <c r="E1297" s="132">
        <v>51004</v>
      </c>
      <c r="F1297" s="132">
        <v>371743</v>
      </c>
      <c r="G1297" s="152" t="s">
        <v>1297</v>
      </c>
      <c r="H1297" s="152" t="s">
        <v>1297</v>
      </c>
      <c r="I1297" s="152" t="s">
        <v>1298</v>
      </c>
      <c r="J1297" s="140" t="s">
        <v>1299</v>
      </c>
      <c r="K1297" s="152" t="s">
        <v>987</v>
      </c>
      <c r="L1297" s="22" t="s">
        <v>149</v>
      </c>
      <c r="M1297" s="19">
        <v>1</v>
      </c>
      <c r="N1297" s="19">
        <f>IFERROR(VLOOKUP(L1297,Data!K:M,3,0),"0")</f>
        <v>350</v>
      </c>
      <c r="O1297" s="19">
        <f t="shared" si="25"/>
        <v>350</v>
      </c>
      <c r="P1297" s="132">
        <f>SUM(O1297:O1298)</f>
        <v>850</v>
      </c>
      <c r="Q1297" s="140"/>
      <c r="R1297" s="60"/>
    </row>
    <row r="1298" spans="1:18" x14ac:dyDescent="0.2">
      <c r="A1298" s="133"/>
      <c r="B1298" s="150"/>
      <c r="C1298" s="151"/>
      <c r="D1298" s="151"/>
      <c r="E1298" s="133"/>
      <c r="F1298" s="133"/>
      <c r="G1298" s="153"/>
      <c r="H1298" s="153"/>
      <c r="I1298" s="153"/>
      <c r="J1298" s="141"/>
      <c r="K1298" s="153"/>
      <c r="L1298" s="22" t="s">
        <v>62</v>
      </c>
      <c r="M1298" s="19">
        <v>1</v>
      </c>
      <c r="N1298" s="19">
        <f>IFERROR(VLOOKUP(L1298,Data!K:M,3,0),"0")</f>
        <v>500</v>
      </c>
      <c r="O1298" s="19">
        <f t="shared" si="25"/>
        <v>500</v>
      </c>
      <c r="P1298" s="133"/>
      <c r="Q1298" s="141"/>
      <c r="R1298" s="61"/>
    </row>
    <row r="1299" spans="1:18" x14ac:dyDescent="0.2">
      <c r="A1299" s="132">
        <f>IF(G1299="","",COUNTA($G$3:G1300))</f>
        <v>378</v>
      </c>
      <c r="B1299" s="164">
        <v>45052</v>
      </c>
      <c r="C1299" s="149" t="s">
        <v>448</v>
      </c>
      <c r="D1299" s="149" t="s">
        <v>163</v>
      </c>
      <c r="E1299" s="132">
        <v>44560</v>
      </c>
      <c r="F1299" s="132">
        <v>359584</v>
      </c>
      <c r="G1299" s="152" t="s">
        <v>1300</v>
      </c>
      <c r="H1299" s="152" t="s">
        <v>1300</v>
      </c>
      <c r="I1299" s="152" t="s">
        <v>1301</v>
      </c>
      <c r="J1299" s="140" t="s">
        <v>1302</v>
      </c>
      <c r="K1299" s="152" t="s">
        <v>231</v>
      </c>
      <c r="L1299" s="22" t="s">
        <v>2915</v>
      </c>
      <c r="M1299" s="19">
        <v>1</v>
      </c>
      <c r="N1299" s="19">
        <f>IFERROR(VLOOKUP(L1299,Data!K:M,3,0),"0")</f>
        <v>1000</v>
      </c>
      <c r="O1299" s="19">
        <f t="shared" si="25"/>
        <v>1000</v>
      </c>
      <c r="P1299" s="132">
        <f>SUM(O1299:O1305)</f>
        <v>3830</v>
      </c>
      <c r="Q1299" s="140" t="s">
        <v>1689</v>
      </c>
      <c r="R1299" s="61" t="s">
        <v>2740</v>
      </c>
    </row>
    <row r="1300" spans="1:18" x14ac:dyDescent="0.2">
      <c r="A1300" s="133"/>
      <c r="B1300" s="150"/>
      <c r="C1300" s="151"/>
      <c r="D1300" s="151"/>
      <c r="E1300" s="133"/>
      <c r="F1300" s="133"/>
      <c r="G1300" s="153"/>
      <c r="H1300" s="153"/>
      <c r="I1300" s="153"/>
      <c r="J1300" s="141"/>
      <c r="K1300" s="153"/>
      <c r="L1300" s="22" t="s">
        <v>138</v>
      </c>
      <c r="M1300" s="19">
        <v>1</v>
      </c>
      <c r="N1300" s="19">
        <f>IFERROR(VLOOKUP(L1300,Data!K:M,3,0),"0")</f>
        <v>70</v>
      </c>
      <c r="O1300" s="19">
        <f t="shared" si="25"/>
        <v>70</v>
      </c>
      <c r="P1300" s="133"/>
      <c r="Q1300" s="141"/>
      <c r="R1300" s="61" t="s">
        <v>2714</v>
      </c>
    </row>
    <row r="1301" spans="1:18" x14ac:dyDescent="0.2">
      <c r="A1301" s="133"/>
      <c r="B1301" s="150"/>
      <c r="C1301" s="151"/>
      <c r="D1301" s="151"/>
      <c r="E1301" s="133"/>
      <c r="F1301" s="133"/>
      <c r="G1301" s="153"/>
      <c r="H1301" s="153"/>
      <c r="I1301" s="153"/>
      <c r="J1301" s="141"/>
      <c r="K1301" s="153"/>
      <c r="L1301" s="22" t="s">
        <v>113</v>
      </c>
      <c r="M1301" s="19">
        <v>1</v>
      </c>
      <c r="N1301" s="19">
        <f>IFERROR(VLOOKUP(L1301,Data!K:M,3,0),"0")</f>
        <v>800</v>
      </c>
      <c r="O1301" s="19">
        <f t="shared" ref="O1301:O1374" si="26">PRODUCT(M1301:N1301)</f>
        <v>800</v>
      </c>
      <c r="P1301" s="133"/>
      <c r="Q1301" s="141"/>
      <c r="R1301" s="61" t="s">
        <v>2765</v>
      </c>
    </row>
    <row r="1302" spans="1:18" x14ac:dyDescent="0.2">
      <c r="A1302" s="133"/>
      <c r="B1302" s="150"/>
      <c r="C1302" s="151"/>
      <c r="D1302" s="151"/>
      <c r="E1302" s="133"/>
      <c r="F1302" s="133"/>
      <c r="G1302" s="153"/>
      <c r="H1302" s="153"/>
      <c r="I1302" s="153"/>
      <c r="J1302" s="141"/>
      <c r="K1302" s="153"/>
      <c r="L1302" s="22" t="s">
        <v>2699</v>
      </c>
      <c r="M1302" s="19">
        <v>2</v>
      </c>
      <c r="N1302" s="19">
        <f>IFERROR(VLOOKUP(L1302,Data!K:M,3,0),"0")</f>
        <v>10</v>
      </c>
      <c r="O1302" s="19">
        <f t="shared" si="26"/>
        <v>20</v>
      </c>
      <c r="P1302" s="133"/>
      <c r="Q1302" s="141"/>
      <c r="R1302" s="61" t="s">
        <v>2833</v>
      </c>
    </row>
    <row r="1303" spans="1:18" x14ac:dyDescent="0.2">
      <c r="A1303" s="133"/>
      <c r="B1303" s="150"/>
      <c r="C1303" s="151"/>
      <c r="D1303" s="151"/>
      <c r="E1303" s="133"/>
      <c r="F1303" s="133"/>
      <c r="G1303" s="153"/>
      <c r="H1303" s="153"/>
      <c r="I1303" s="153"/>
      <c r="J1303" s="141"/>
      <c r="K1303" s="153"/>
      <c r="L1303" s="22" t="s">
        <v>135</v>
      </c>
      <c r="M1303" s="19">
        <v>4</v>
      </c>
      <c r="N1303" s="19">
        <f>IFERROR(VLOOKUP(L1303,Data!K:M,3,0),"0")</f>
        <v>140</v>
      </c>
      <c r="O1303" s="19">
        <f t="shared" si="26"/>
        <v>560</v>
      </c>
      <c r="P1303" s="133"/>
      <c r="Q1303" s="141"/>
      <c r="R1303" s="61" t="s">
        <v>2737</v>
      </c>
    </row>
    <row r="1304" spans="1:18" x14ac:dyDescent="0.2">
      <c r="A1304" s="133"/>
      <c r="B1304" s="150"/>
      <c r="C1304" s="151"/>
      <c r="D1304" s="151"/>
      <c r="E1304" s="133"/>
      <c r="F1304" s="133"/>
      <c r="G1304" s="153"/>
      <c r="H1304" s="153"/>
      <c r="I1304" s="153"/>
      <c r="J1304" s="141"/>
      <c r="K1304" s="153"/>
      <c r="L1304" s="22" t="s">
        <v>145</v>
      </c>
      <c r="M1304" s="19">
        <v>1</v>
      </c>
      <c r="N1304" s="19">
        <v>880</v>
      </c>
      <c r="O1304" s="19">
        <f t="shared" si="26"/>
        <v>880</v>
      </c>
      <c r="P1304" s="133"/>
      <c r="Q1304" s="141"/>
      <c r="R1304" s="61" t="s">
        <v>2834</v>
      </c>
    </row>
    <row r="1305" spans="1:18" x14ac:dyDescent="0.2">
      <c r="A1305" s="133"/>
      <c r="B1305" s="150"/>
      <c r="C1305" s="151"/>
      <c r="D1305" s="151"/>
      <c r="E1305" s="133"/>
      <c r="F1305" s="133"/>
      <c r="G1305" s="153"/>
      <c r="H1305" s="153"/>
      <c r="I1305" s="153"/>
      <c r="J1305" s="141"/>
      <c r="K1305" s="153"/>
      <c r="L1305" s="22" t="s">
        <v>62</v>
      </c>
      <c r="M1305" s="19">
        <v>1</v>
      </c>
      <c r="N1305" s="19">
        <f>IFERROR(VLOOKUP(L1305,Data!K:M,3,0),"0")</f>
        <v>500</v>
      </c>
      <c r="O1305" s="19">
        <f t="shared" si="26"/>
        <v>500</v>
      </c>
      <c r="P1305" s="133"/>
      <c r="Q1305" s="141"/>
      <c r="R1305" s="61"/>
    </row>
    <row r="1306" spans="1:18" x14ac:dyDescent="0.2">
      <c r="A1306" s="132">
        <f>IF(G1306="","",COUNTA($G$3:G1307))</f>
        <v>379</v>
      </c>
      <c r="B1306" s="164">
        <v>45052</v>
      </c>
      <c r="C1306" s="149" t="s">
        <v>160</v>
      </c>
      <c r="D1306" s="149" t="s">
        <v>163</v>
      </c>
      <c r="E1306" s="132">
        <v>33240</v>
      </c>
      <c r="F1306" s="132">
        <v>555032</v>
      </c>
      <c r="G1306" s="152" t="s">
        <v>965</v>
      </c>
      <c r="H1306" s="152" t="s">
        <v>965</v>
      </c>
      <c r="I1306" s="152" t="s">
        <v>1303</v>
      </c>
      <c r="J1306" s="140" t="s">
        <v>1304</v>
      </c>
      <c r="K1306" s="152" t="s">
        <v>183</v>
      </c>
      <c r="L1306" s="22" t="s">
        <v>2915</v>
      </c>
      <c r="M1306" s="19">
        <v>1</v>
      </c>
      <c r="N1306" s="19">
        <f>IFERROR(VLOOKUP(L1306,Data!K:M,3,0),"0")</f>
        <v>1000</v>
      </c>
      <c r="O1306" s="19">
        <f t="shared" si="26"/>
        <v>1000</v>
      </c>
      <c r="P1306" s="132">
        <f>SUM(O1306:O1312)</f>
        <v>3130</v>
      </c>
      <c r="Q1306" s="140" t="s">
        <v>2775</v>
      </c>
      <c r="R1306" s="60"/>
    </row>
    <row r="1307" spans="1:18" x14ac:dyDescent="0.2">
      <c r="A1307" s="133"/>
      <c r="B1307" s="150"/>
      <c r="C1307" s="151"/>
      <c r="D1307" s="151"/>
      <c r="E1307" s="133"/>
      <c r="F1307" s="133"/>
      <c r="G1307" s="153"/>
      <c r="H1307" s="153"/>
      <c r="I1307" s="153"/>
      <c r="J1307" s="141"/>
      <c r="K1307" s="153"/>
      <c r="L1307" s="22" t="s">
        <v>138</v>
      </c>
      <c r="M1307" s="19">
        <v>1</v>
      </c>
      <c r="N1307" s="19">
        <f>IFERROR(VLOOKUP(L1307,Data!K:M,3,0),"0")</f>
        <v>70</v>
      </c>
      <c r="O1307" s="19">
        <f t="shared" si="26"/>
        <v>70</v>
      </c>
      <c r="P1307" s="133"/>
      <c r="Q1307" s="141"/>
      <c r="R1307" s="61"/>
    </row>
    <row r="1308" spans="1:18" x14ac:dyDescent="0.2">
      <c r="A1308" s="133"/>
      <c r="B1308" s="150"/>
      <c r="C1308" s="151"/>
      <c r="D1308" s="151"/>
      <c r="E1308" s="133"/>
      <c r="F1308" s="133"/>
      <c r="G1308" s="153"/>
      <c r="H1308" s="153"/>
      <c r="I1308" s="153"/>
      <c r="J1308" s="141"/>
      <c r="K1308" s="153"/>
      <c r="L1308" s="22" t="s">
        <v>2702</v>
      </c>
      <c r="M1308" s="19">
        <v>1</v>
      </c>
      <c r="N1308" s="19">
        <f>IFERROR(VLOOKUP(L1308,Data!K:M,3,0),"0")</f>
        <v>200</v>
      </c>
      <c r="O1308" s="19">
        <f t="shared" si="26"/>
        <v>200</v>
      </c>
      <c r="P1308" s="133"/>
      <c r="Q1308" s="141"/>
      <c r="R1308" s="61"/>
    </row>
    <row r="1309" spans="1:18" x14ac:dyDescent="0.2">
      <c r="A1309" s="133"/>
      <c r="B1309" s="150"/>
      <c r="C1309" s="151"/>
      <c r="D1309" s="151"/>
      <c r="E1309" s="133"/>
      <c r="F1309" s="133"/>
      <c r="G1309" s="153"/>
      <c r="H1309" s="153"/>
      <c r="I1309" s="153"/>
      <c r="J1309" s="141"/>
      <c r="K1309" s="153"/>
      <c r="L1309" s="22" t="s">
        <v>89</v>
      </c>
      <c r="M1309" s="19">
        <v>8</v>
      </c>
      <c r="N1309" s="19">
        <f>IFERROR(VLOOKUP(L1309,Data!K:M,3,0),"0")</f>
        <v>35</v>
      </c>
      <c r="O1309" s="19">
        <f t="shared" si="26"/>
        <v>280</v>
      </c>
      <c r="P1309" s="133"/>
      <c r="Q1309" s="141"/>
      <c r="R1309" s="61"/>
    </row>
    <row r="1310" spans="1:18" x14ac:dyDescent="0.2">
      <c r="A1310" s="133"/>
      <c r="B1310" s="150"/>
      <c r="C1310" s="151"/>
      <c r="D1310" s="151"/>
      <c r="E1310" s="133"/>
      <c r="F1310" s="133"/>
      <c r="G1310" s="153"/>
      <c r="H1310" s="153"/>
      <c r="I1310" s="153"/>
      <c r="J1310" s="141"/>
      <c r="K1310" s="153"/>
      <c r="L1310" s="22" t="s">
        <v>2698</v>
      </c>
      <c r="M1310" s="19">
        <v>1</v>
      </c>
      <c r="N1310" s="19">
        <f>IFERROR(VLOOKUP(L1310,Data!K:M,3,0),"0")</f>
        <v>400</v>
      </c>
      <c r="O1310" s="19">
        <f t="shared" si="26"/>
        <v>400</v>
      </c>
      <c r="P1310" s="133"/>
      <c r="Q1310" s="141"/>
      <c r="R1310" s="61"/>
    </row>
    <row r="1311" spans="1:18" x14ac:dyDescent="0.2">
      <c r="A1311" s="133"/>
      <c r="B1311" s="150"/>
      <c r="C1311" s="151"/>
      <c r="D1311" s="151"/>
      <c r="E1311" s="133"/>
      <c r="F1311" s="133"/>
      <c r="G1311" s="153"/>
      <c r="H1311" s="153"/>
      <c r="I1311" s="153"/>
      <c r="J1311" s="141"/>
      <c r="K1311" s="153"/>
      <c r="L1311" s="22" t="s">
        <v>145</v>
      </c>
      <c r="M1311" s="19">
        <v>1</v>
      </c>
      <c r="N1311" s="19">
        <v>680</v>
      </c>
      <c r="O1311" s="19">
        <f t="shared" si="26"/>
        <v>680</v>
      </c>
      <c r="P1311" s="133"/>
      <c r="Q1311" s="141"/>
      <c r="R1311" s="61"/>
    </row>
    <row r="1312" spans="1:18" x14ac:dyDescent="0.2">
      <c r="A1312" s="133"/>
      <c r="B1312" s="150"/>
      <c r="C1312" s="151"/>
      <c r="D1312" s="151"/>
      <c r="E1312" s="133"/>
      <c r="F1312" s="133"/>
      <c r="G1312" s="153"/>
      <c r="H1312" s="153"/>
      <c r="I1312" s="153"/>
      <c r="J1312" s="141"/>
      <c r="K1312" s="153"/>
      <c r="L1312" s="22" t="s">
        <v>62</v>
      </c>
      <c r="M1312" s="19">
        <v>1</v>
      </c>
      <c r="N1312" s="19">
        <f>IFERROR(VLOOKUP(L1312,Data!K:M,3,0),"0")</f>
        <v>500</v>
      </c>
      <c r="O1312" s="19">
        <f t="shared" si="26"/>
        <v>500</v>
      </c>
      <c r="P1312" s="133"/>
      <c r="Q1312" s="141"/>
      <c r="R1312" s="61"/>
    </row>
    <row r="1313" spans="1:18" s="43" customFormat="1" ht="18" customHeight="1" x14ac:dyDescent="0.25">
      <c r="A1313" s="116" t="s">
        <v>3193</v>
      </c>
      <c r="B1313" s="117"/>
      <c r="C1313" s="117"/>
      <c r="D1313" s="117"/>
      <c r="E1313" s="117"/>
      <c r="F1313" s="117"/>
      <c r="G1313" s="117"/>
      <c r="H1313" s="117"/>
      <c r="I1313" s="117"/>
      <c r="J1313" s="117"/>
      <c r="K1313" s="117"/>
      <c r="L1313" s="117"/>
      <c r="M1313" s="117"/>
      <c r="N1313" s="117"/>
      <c r="O1313" s="118"/>
      <c r="P1313" s="119">
        <f>SUM(P1235:P1312)</f>
        <v>35820</v>
      </c>
      <c r="Q1313" s="120"/>
      <c r="R1313" s="121"/>
    </row>
    <row r="1314" spans="1:18" s="47" customFormat="1" ht="18" customHeight="1" x14ac:dyDescent="0.25">
      <c r="A1314" s="122" t="s">
        <v>3194</v>
      </c>
      <c r="B1314" s="122"/>
      <c r="C1314" s="44" t="e">
        <f ca="1">[3]!NumberToWordEN(P1313)</f>
        <v>#NAME?</v>
      </c>
      <c r="D1314" s="44"/>
      <c r="E1314" s="45"/>
      <c r="F1314" s="45"/>
      <c r="G1314" s="44"/>
      <c r="H1314" s="44"/>
      <c r="I1314" s="44"/>
      <c r="J1314" s="44"/>
      <c r="K1314" s="44"/>
      <c r="L1314" s="44"/>
      <c r="M1314" s="44"/>
      <c r="N1314" s="44"/>
      <c r="O1314" s="44"/>
      <c r="P1314" s="44"/>
      <c r="Q1314" s="46"/>
      <c r="R1314" s="62"/>
    </row>
    <row r="1315" spans="1:18" s="47" customFormat="1" ht="18" customHeight="1" x14ac:dyDescent="0.25">
      <c r="A1315" s="48"/>
      <c r="B1315" s="49"/>
      <c r="C1315" s="50"/>
      <c r="D1315" s="48"/>
      <c r="E1315" s="48"/>
      <c r="F1315" s="48"/>
      <c r="G1315" s="48"/>
      <c r="H1315" s="48"/>
      <c r="I1315" s="48"/>
      <c r="J1315" s="50"/>
      <c r="K1315" s="48"/>
      <c r="M1315" s="51"/>
      <c r="P1315" s="48"/>
      <c r="Q1315" s="52"/>
      <c r="R1315" s="62"/>
    </row>
    <row r="1316" spans="1:18" s="47" customFormat="1" ht="18" customHeight="1" x14ac:dyDescent="0.25">
      <c r="A1316" s="48"/>
      <c r="B1316" s="49"/>
      <c r="C1316" s="50"/>
      <c r="D1316" s="48"/>
      <c r="E1316" s="48"/>
      <c r="F1316" s="48"/>
      <c r="G1316" s="48"/>
      <c r="H1316" s="48"/>
      <c r="I1316" s="48"/>
      <c r="J1316" s="50"/>
      <c r="K1316" s="48"/>
      <c r="M1316" s="51"/>
      <c r="P1316" s="48"/>
      <c r="Q1316" s="52"/>
      <c r="R1316" s="62"/>
    </row>
    <row r="1317" spans="1:18" s="47" customFormat="1" ht="18" customHeight="1" x14ac:dyDescent="0.25">
      <c r="A1317" s="48"/>
      <c r="B1317" s="49"/>
      <c r="C1317" s="50"/>
      <c r="D1317" s="48"/>
      <c r="E1317" s="48"/>
      <c r="F1317" s="48"/>
      <c r="G1317" s="48"/>
      <c r="H1317" s="48"/>
      <c r="I1317" s="48"/>
      <c r="J1317" s="50"/>
      <c r="K1317" s="48"/>
      <c r="M1317" s="51"/>
      <c r="P1317" s="48"/>
      <c r="Q1317" s="52"/>
      <c r="R1317" s="62"/>
    </row>
    <row r="1318" spans="1:18" s="57" customFormat="1" ht="18" customHeight="1" x14ac:dyDescent="0.25">
      <c r="A1318" s="53"/>
      <c r="B1318" s="53"/>
      <c r="C1318" s="54"/>
      <c r="D1318" s="54"/>
      <c r="E1318" s="53"/>
      <c r="F1318" s="53"/>
      <c r="G1318" s="53"/>
      <c r="H1318" s="53"/>
      <c r="I1318" s="53"/>
      <c r="J1318" s="54"/>
      <c r="K1318" s="54"/>
      <c r="L1318" s="54"/>
      <c r="M1318" s="55"/>
      <c r="N1318" s="55"/>
      <c r="O1318" s="55"/>
      <c r="P1318" s="55"/>
      <c r="Q1318" s="56"/>
      <c r="R1318" s="63"/>
    </row>
    <row r="1319" spans="1:18" s="57" customFormat="1" ht="18" customHeight="1" x14ac:dyDescent="0.25">
      <c r="A1319" s="53"/>
      <c r="B1319" s="53"/>
      <c r="C1319" s="54"/>
      <c r="D1319" s="54"/>
      <c r="E1319" s="53"/>
      <c r="F1319" s="53"/>
      <c r="G1319" s="53"/>
      <c r="H1319" s="53"/>
      <c r="I1319" s="53"/>
      <c r="J1319" s="54"/>
      <c r="K1319" s="54"/>
      <c r="L1319" s="54"/>
      <c r="M1319" s="55"/>
      <c r="N1319" s="55"/>
      <c r="O1319" s="55"/>
      <c r="P1319" s="123" t="s">
        <v>3195</v>
      </c>
      <c r="Q1319" s="123"/>
      <c r="R1319" s="63"/>
    </row>
    <row r="1320" spans="1:18" s="57" customFormat="1" ht="18" customHeight="1" x14ac:dyDescent="0.25">
      <c r="A1320" s="53"/>
      <c r="B1320" s="53"/>
      <c r="C1320" s="54"/>
      <c r="D1320" s="54"/>
      <c r="E1320" s="53"/>
      <c r="F1320" s="53"/>
      <c r="G1320" s="53"/>
      <c r="H1320" s="53"/>
      <c r="I1320" s="53"/>
      <c r="J1320" s="54"/>
      <c r="K1320" s="54"/>
      <c r="L1320" s="54"/>
      <c r="M1320" s="55"/>
      <c r="N1320" s="55"/>
      <c r="O1320" s="55"/>
      <c r="P1320" s="53"/>
      <c r="Q1320" s="58"/>
      <c r="R1320" s="63"/>
    </row>
    <row r="1321" spans="1:18" s="41" customFormat="1" ht="24" customHeight="1" x14ac:dyDescent="0.25">
      <c r="A1321" s="124" t="s">
        <v>3213</v>
      </c>
      <c r="B1321" s="125"/>
      <c r="C1321" s="124" t="s">
        <v>21</v>
      </c>
      <c r="D1321" s="126"/>
      <c r="E1321" s="125"/>
      <c r="F1321" s="124" t="s">
        <v>3192</v>
      </c>
      <c r="G1321" s="126"/>
      <c r="H1321" s="126"/>
      <c r="I1321" s="126"/>
      <c r="J1321" s="126"/>
      <c r="K1321" s="126"/>
      <c r="L1321" s="126"/>
      <c r="M1321" s="126"/>
      <c r="N1321" s="126"/>
      <c r="O1321" s="126"/>
      <c r="P1321" s="126"/>
      <c r="Q1321" s="126"/>
      <c r="R1321" s="125"/>
    </row>
    <row r="1322" spans="1:18" s="40" customFormat="1" ht="41.25" customHeight="1" x14ac:dyDescent="0.3">
      <c r="A1322" s="34" t="s">
        <v>3197</v>
      </c>
      <c r="B1322" s="35" t="s">
        <v>81</v>
      </c>
      <c r="C1322" s="35" t="s">
        <v>10</v>
      </c>
      <c r="D1322" s="36" t="s">
        <v>11</v>
      </c>
      <c r="E1322" s="34" t="s">
        <v>12</v>
      </c>
      <c r="F1322" s="34" t="s">
        <v>0</v>
      </c>
      <c r="G1322" s="34"/>
      <c r="H1322" s="34" t="s">
        <v>1</v>
      </c>
      <c r="I1322" s="37"/>
      <c r="J1322" s="35" t="s">
        <v>13</v>
      </c>
      <c r="K1322" s="38" t="s">
        <v>148</v>
      </c>
      <c r="L1322" s="37" t="s">
        <v>82</v>
      </c>
      <c r="M1322" s="34" t="s">
        <v>14</v>
      </c>
      <c r="N1322" s="34" t="s">
        <v>2</v>
      </c>
      <c r="O1322" s="34" t="s">
        <v>83</v>
      </c>
      <c r="P1322" s="34" t="s">
        <v>3198</v>
      </c>
      <c r="Q1322" s="39" t="s">
        <v>84</v>
      </c>
      <c r="R1322" s="59" t="s">
        <v>5</v>
      </c>
    </row>
    <row r="1323" spans="1:18" x14ac:dyDescent="0.2">
      <c r="A1323" s="132">
        <f>IF(G1323="","",COUNTA($G$3:G1324))</f>
        <v>380</v>
      </c>
      <c r="B1323" s="164">
        <v>45052</v>
      </c>
      <c r="C1323" s="149" t="s">
        <v>160</v>
      </c>
      <c r="D1323" s="149" t="s">
        <v>163</v>
      </c>
      <c r="E1323" s="132">
        <v>200812</v>
      </c>
      <c r="F1323" s="132">
        <v>505059</v>
      </c>
      <c r="G1323" s="152" t="s">
        <v>1286</v>
      </c>
      <c r="H1323" s="152" t="s">
        <v>1286</v>
      </c>
      <c r="I1323" s="152" t="s">
        <v>1287</v>
      </c>
      <c r="J1323" s="140" t="s">
        <v>1288</v>
      </c>
      <c r="K1323" s="152" t="s">
        <v>427</v>
      </c>
      <c r="L1323" s="22" t="s">
        <v>62</v>
      </c>
      <c r="M1323" s="19">
        <v>1</v>
      </c>
      <c r="N1323" s="19">
        <f>IFERROR(VLOOKUP(L1323,Data!K:M,3,0),"0")</f>
        <v>500</v>
      </c>
      <c r="O1323" s="19">
        <f>PRODUCT(M1323:N1323)</f>
        <v>500</v>
      </c>
      <c r="P1323" s="132">
        <f>SUM(O1323:O1324)</f>
        <v>500</v>
      </c>
      <c r="Q1323" s="140"/>
      <c r="R1323" s="60" t="s">
        <v>2727</v>
      </c>
    </row>
    <row r="1324" spans="1:18" x14ac:dyDescent="0.2">
      <c r="A1324" s="133"/>
      <c r="B1324" s="150"/>
      <c r="C1324" s="151"/>
      <c r="D1324" s="151"/>
      <c r="E1324" s="133"/>
      <c r="F1324" s="133"/>
      <c r="G1324" s="153"/>
      <c r="H1324" s="153"/>
      <c r="I1324" s="153"/>
      <c r="J1324" s="141"/>
      <c r="K1324" s="153"/>
      <c r="L1324" s="22"/>
      <c r="M1324" s="19"/>
      <c r="N1324" s="19" t="str">
        <f>IFERROR(VLOOKUP(L1324,Data!K:M,3,0),"0")</f>
        <v>0</v>
      </c>
      <c r="O1324" s="19">
        <f>PRODUCT(M1324:N1324)</f>
        <v>0</v>
      </c>
      <c r="P1324" s="133"/>
      <c r="Q1324" s="141"/>
      <c r="R1324" s="61"/>
    </row>
    <row r="1325" spans="1:18" x14ac:dyDescent="0.2">
      <c r="A1325" s="132">
        <f>IF(G1325="","",COUNTA($G$3:G1326))</f>
        <v>381</v>
      </c>
      <c r="B1325" s="164">
        <v>45052</v>
      </c>
      <c r="C1325" s="149" t="s">
        <v>188</v>
      </c>
      <c r="D1325" s="149" t="s">
        <v>161</v>
      </c>
      <c r="E1325" s="132">
        <v>60316</v>
      </c>
      <c r="F1325" s="132">
        <v>431572</v>
      </c>
      <c r="G1325" s="152" t="s">
        <v>1289</v>
      </c>
      <c r="H1325" s="152" t="s">
        <v>1289</v>
      </c>
      <c r="I1325" s="152" t="s">
        <v>253</v>
      </c>
      <c r="J1325" s="140" t="s">
        <v>1290</v>
      </c>
      <c r="K1325" s="152" t="s">
        <v>324</v>
      </c>
      <c r="L1325" s="22" t="s">
        <v>62</v>
      </c>
      <c r="M1325" s="19">
        <v>1</v>
      </c>
      <c r="N1325" s="19">
        <f>IFERROR(VLOOKUP(L1325,Data!K:M,3,0),"0")</f>
        <v>500</v>
      </c>
      <c r="O1325" s="19">
        <f>PRODUCT(M1325:N1325)</f>
        <v>500</v>
      </c>
      <c r="P1325" s="132">
        <f>SUM(O1325:O1326)</f>
        <v>500</v>
      </c>
      <c r="Q1325" s="140"/>
      <c r="R1325" s="60" t="s">
        <v>2725</v>
      </c>
    </row>
    <row r="1326" spans="1:18" x14ac:dyDescent="0.2">
      <c r="A1326" s="133"/>
      <c r="B1326" s="150"/>
      <c r="C1326" s="151"/>
      <c r="D1326" s="151"/>
      <c r="E1326" s="133"/>
      <c r="F1326" s="133"/>
      <c r="G1326" s="153"/>
      <c r="H1326" s="153"/>
      <c r="I1326" s="153"/>
      <c r="J1326" s="141"/>
      <c r="K1326" s="153"/>
      <c r="L1326" s="22"/>
      <c r="M1326" s="19"/>
      <c r="N1326" s="19" t="str">
        <f>IFERROR(VLOOKUP(L1326,Data!K:M,3,0),"0")</f>
        <v>0</v>
      </c>
      <c r="O1326" s="19">
        <f>PRODUCT(M1326:N1326)</f>
        <v>0</v>
      </c>
      <c r="P1326" s="133"/>
      <c r="Q1326" s="141"/>
      <c r="R1326" s="61"/>
    </row>
    <row r="1327" spans="1:18" x14ac:dyDescent="0.2">
      <c r="A1327" s="132">
        <f>IF(G1327="","",COUNTA($G$3:G1328))</f>
        <v>382</v>
      </c>
      <c r="B1327" s="164">
        <v>45052</v>
      </c>
      <c r="C1327" s="149" t="s">
        <v>160</v>
      </c>
      <c r="D1327" s="149" t="s">
        <v>202</v>
      </c>
      <c r="E1327" s="132">
        <v>15072</v>
      </c>
      <c r="F1327" s="132">
        <v>192564</v>
      </c>
      <c r="G1327" s="152" t="s">
        <v>1305</v>
      </c>
      <c r="H1327" s="152" t="s">
        <v>1305</v>
      </c>
      <c r="I1327" s="152" t="s">
        <v>1306</v>
      </c>
      <c r="J1327" s="140" t="s">
        <v>1307</v>
      </c>
      <c r="K1327" s="152" t="s">
        <v>621</v>
      </c>
      <c r="L1327" s="22" t="s">
        <v>62</v>
      </c>
      <c r="M1327" s="19">
        <v>1</v>
      </c>
      <c r="N1327" s="19">
        <f>IFERROR(VLOOKUP(L1327,Data!K:M,3,0),"0")</f>
        <v>500</v>
      </c>
      <c r="O1327" s="19">
        <f t="shared" si="26"/>
        <v>500</v>
      </c>
      <c r="P1327" s="132">
        <f>SUM(O1327:O1328)</f>
        <v>500</v>
      </c>
      <c r="Q1327" s="140"/>
      <c r="R1327" s="60" t="s">
        <v>2756</v>
      </c>
    </row>
    <row r="1328" spans="1:18" x14ac:dyDescent="0.2">
      <c r="A1328" s="133"/>
      <c r="B1328" s="150"/>
      <c r="C1328" s="151"/>
      <c r="D1328" s="151"/>
      <c r="E1328" s="133"/>
      <c r="F1328" s="133"/>
      <c r="G1328" s="153"/>
      <c r="H1328" s="153"/>
      <c r="I1328" s="153"/>
      <c r="J1328" s="141"/>
      <c r="K1328" s="153"/>
      <c r="L1328" s="22"/>
      <c r="M1328" s="19"/>
      <c r="N1328" s="19" t="str">
        <f>IFERROR(VLOOKUP(L1328,Data!K:M,3,0),"0")</f>
        <v>0</v>
      </c>
      <c r="O1328" s="19">
        <f t="shared" si="26"/>
        <v>0</v>
      </c>
      <c r="P1328" s="133"/>
      <c r="Q1328" s="141"/>
      <c r="R1328" s="61" t="s">
        <v>2793</v>
      </c>
    </row>
    <row r="1329" spans="1:18" x14ac:dyDescent="0.2">
      <c r="A1329" s="132">
        <f>IF(G1329="","",COUNTA($G$3:G1330))</f>
        <v>383</v>
      </c>
      <c r="B1329" s="164">
        <v>45052</v>
      </c>
      <c r="C1329" s="149" t="s">
        <v>448</v>
      </c>
      <c r="D1329" s="149" t="s">
        <v>161</v>
      </c>
      <c r="E1329" s="132">
        <v>52765</v>
      </c>
      <c r="F1329" s="132">
        <v>352606</v>
      </c>
      <c r="G1329" s="152" t="s">
        <v>1308</v>
      </c>
      <c r="H1329" s="152" t="s">
        <v>1308</v>
      </c>
      <c r="I1329" s="152" t="s">
        <v>1309</v>
      </c>
      <c r="J1329" s="140" t="s">
        <v>1310</v>
      </c>
      <c r="K1329" s="152" t="s">
        <v>179</v>
      </c>
      <c r="L1329" s="22" t="s">
        <v>149</v>
      </c>
      <c r="M1329" s="19">
        <v>1</v>
      </c>
      <c r="N1329" s="19">
        <f>IFERROR(VLOOKUP(L1329,Data!K:M,3,0),"0")</f>
        <v>350</v>
      </c>
      <c r="O1329" s="19">
        <f t="shared" si="26"/>
        <v>350</v>
      </c>
      <c r="P1329" s="132">
        <f>SUM(O1329:O1330)</f>
        <v>850</v>
      </c>
      <c r="Q1329" s="140"/>
      <c r="R1329" s="60" t="s">
        <v>2725</v>
      </c>
    </row>
    <row r="1330" spans="1:18" x14ac:dyDescent="0.2">
      <c r="A1330" s="133"/>
      <c r="B1330" s="150"/>
      <c r="C1330" s="151"/>
      <c r="D1330" s="151"/>
      <c r="E1330" s="133"/>
      <c r="F1330" s="133"/>
      <c r="G1330" s="153"/>
      <c r="H1330" s="153"/>
      <c r="I1330" s="153"/>
      <c r="J1330" s="141"/>
      <c r="K1330" s="153"/>
      <c r="L1330" s="22" t="s">
        <v>62</v>
      </c>
      <c r="M1330" s="19">
        <v>1</v>
      </c>
      <c r="N1330" s="19">
        <f>IFERROR(VLOOKUP(L1330,Data!K:M,3,0),"0")</f>
        <v>500</v>
      </c>
      <c r="O1330" s="19">
        <f t="shared" si="26"/>
        <v>500</v>
      </c>
      <c r="P1330" s="133"/>
      <c r="Q1330" s="141"/>
      <c r="R1330" s="61"/>
    </row>
    <row r="1331" spans="1:18" x14ac:dyDescent="0.2">
      <c r="A1331" s="132">
        <f>IF(G1331="","",COUNTA($G$3:G1332))</f>
        <v>384</v>
      </c>
      <c r="B1331" s="164">
        <v>45052</v>
      </c>
      <c r="C1331" s="149" t="s">
        <v>160</v>
      </c>
      <c r="D1331" s="149" t="s">
        <v>163</v>
      </c>
      <c r="E1331" s="132">
        <v>33398</v>
      </c>
      <c r="F1331" s="132">
        <v>166211</v>
      </c>
      <c r="G1331" s="152" t="s">
        <v>1311</v>
      </c>
      <c r="H1331" s="152" t="s">
        <v>1311</v>
      </c>
      <c r="I1331" s="152" t="s">
        <v>1312</v>
      </c>
      <c r="J1331" s="140" t="s">
        <v>1313</v>
      </c>
      <c r="K1331" s="152" t="s">
        <v>1137</v>
      </c>
      <c r="L1331" s="22" t="s">
        <v>2706</v>
      </c>
      <c r="M1331" s="19">
        <v>1</v>
      </c>
      <c r="N1331" s="19">
        <f>IFERROR(VLOOKUP(L1331,Data!K:M,3,0),"0")</f>
        <v>250</v>
      </c>
      <c r="O1331" s="19">
        <f t="shared" si="26"/>
        <v>250</v>
      </c>
      <c r="P1331" s="132">
        <f>SUM(O1331:O1332)</f>
        <v>750</v>
      </c>
      <c r="Q1331" s="140"/>
      <c r="R1331" s="143" t="s">
        <v>2943</v>
      </c>
    </row>
    <row r="1332" spans="1:18" x14ac:dyDescent="0.2">
      <c r="A1332" s="133"/>
      <c r="B1332" s="150"/>
      <c r="C1332" s="151"/>
      <c r="D1332" s="151"/>
      <c r="E1332" s="133"/>
      <c r="F1332" s="133"/>
      <c r="G1332" s="153"/>
      <c r="H1332" s="153"/>
      <c r="I1332" s="153"/>
      <c r="J1332" s="141"/>
      <c r="K1332" s="153"/>
      <c r="L1332" s="22" t="s">
        <v>62</v>
      </c>
      <c r="M1332" s="19">
        <v>1</v>
      </c>
      <c r="N1332" s="19">
        <f>IFERROR(VLOOKUP(L1332,Data!K:M,3,0),"0")</f>
        <v>500</v>
      </c>
      <c r="O1332" s="19">
        <f t="shared" si="26"/>
        <v>500</v>
      </c>
      <c r="P1332" s="133"/>
      <c r="Q1332" s="141"/>
      <c r="R1332" s="144"/>
    </row>
    <row r="1333" spans="1:18" x14ac:dyDescent="0.2">
      <c r="A1333" s="132">
        <f>IF(G1333="","",COUNTA($G$3:G1334))</f>
        <v>385</v>
      </c>
      <c r="B1333" s="164">
        <v>45052</v>
      </c>
      <c r="C1333" s="149" t="s">
        <v>160</v>
      </c>
      <c r="D1333" s="149" t="s">
        <v>163</v>
      </c>
      <c r="E1333" s="132">
        <v>11565</v>
      </c>
      <c r="F1333" s="132">
        <v>100066</v>
      </c>
      <c r="G1333" s="152" t="s">
        <v>1314</v>
      </c>
      <c r="H1333" s="152" t="s">
        <v>1314</v>
      </c>
      <c r="I1333" s="152" t="s">
        <v>1315</v>
      </c>
      <c r="J1333" s="140" t="s">
        <v>1316</v>
      </c>
      <c r="K1333" s="152" t="s">
        <v>769</v>
      </c>
      <c r="L1333" s="22" t="s">
        <v>99</v>
      </c>
      <c r="M1333" s="19">
        <v>1</v>
      </c>
      <c r="N1333" s="19">
        <f>IFERROR(VLOOKUP(L1333,Data!K:M,3,0),"0")</f>
        <v>900</v>
      </c>
      <c r="O1333" s="19">
        <f t="shared" si="26"/>
        <v>900</v>
      </c>
      <c r="P1333" s="132">
        <f>SUM(O1333:O1334)</f>
        <v>1400</v>
      </c>
      <c r="Q1333" s="140"/>
      <c r="R1333" s="60" t="s">
        <v>2733</v>
      </c>
    </row>
    <row r="1334" spans="1:18" x14ac:dyDescent="0.2">
      <c r="A1334" s="133"/>
      <c r="B1334" s="150"/>
      <c r="C1334" s="151"/>
      <c r="D1334" s="151"/>
      <c r="E1334" s="133"/>
      <c r="F1334" s="133"/>
      <c r="G1334" s="153"/>
      <c r="H1334" s="153"/>
      <c r="I1334" s="153"/>
      <c r="J1334" s="141"/>
      <c r="K1334" s="153"/>
      <c r="L1334" s="22" t="s">
        <v>62</v>
      </c>
      <c r="M1334" s="19">
        <v>1</v>
      </c>
      <c r="N1334" s="19">
        <f>IFERROR(VLOOKUP(L1334,Data!K:M,3,0),"0")</f>
        <v>500</v>
      </c>
      <c r="O1334" s="19">
        <f t="shared" si="26"/>
        <v>500</v>
      </c>
      <c r="P1334" s="133"/>
      <c r="Q1334" s="141"/>
      <c r="R1334" s="61"/>
    </row>
    <row r="1335" spans="1:18" x14ac:dyDescent="0.2">
      <c r="A1335" s="132">
        <f>IF(G1335="","",COUNTA($G$3:G1336))</f>
        <v>386</v>
      </c>
      <c r="B1335" s="164">
        <v>45052</v>
      </c>
      <c r="C1335" s="149" t="s">
        <v>188</v>
      </c>
      <c r="D1335" s="149" t="s">
        <v>163</v>
      </c>
      <c r="E1335" s="132">
        <v>391623</v>
      </c>
      <c r="F1335" s="132">
        <v>205039</v>
      </c>
      <c r="G1335" s="152" t="s">
        <v>1317</v>
      </c>
      <c r="H1335" s="152" t="s">
        <v>1317</v>
      </c>
      <c r="I1335" s="152" t="s">
        <v>1318</v>
      </c>
      <c r="J1335" s="140" t="s">
        <v>1319</v>
      </c>
      <c r="K1335" s="152" t="s">
        <v>183</v>
      </c>
      <c r="L1335" s="22" t="s">
        <v>149</v>
      </c>
      <c r="M1335" s="19">
        <v>1</v>
      </c>
      <c r="N1335" s="19">
        <f>IFERROR(VLOOKUP(L1335,Data!K:M,3,0),"0")</f>
        <v>350</v>
      </c>
      <c r="O1335" s="19">
        <f t="shared" si="26"/>
        <v>350</v>
      </c>
      <c r="P1335" s="132">
        <f>SUM(O1335:O1336)</f>
        <v>850</v>
      </c>
      <c r="Q1335" s="140"/>
      <c r="R1335" s="60"/>
    </row>
    <row r="1336" spans="1:18" x14ac:dyDescent="0.2">
      <c r="A1336" s="133"/>
      <c r="B1336" s="150"/>
      <c r="C1336" s="151"/>
      <c r="D1336" s="151"/>
      <c r="E1336" s="133"/>
      <c r="F1336" s="133"/>
      <c r="G1336" s="153"/>
      <c r="H1336" s="153"/>
      <c r="I1336" s="153"/>
      <c r="J1336" s="141"/>
      <c r="K1336" s="153"/>
      <c r="L1336" s="22" t="s">
        <v>62</v>
      </c>
      <c r="M1336" s="19">
        <v>1</v>
      </c>
      <c r="N1336" s="19">
        <f>IFERROR(VLOOKUP(L1336,Data!K:M,3,0),"0")</f>
        <v>500</v>
      </c>
      <c r="O1336" s="19">
        <f t="shared" si="26"/>
        <v>500</v>
      </c>
      <c r="P1336" s="133"/>
      <c r="Q1336" s="141"/>
      <c r="R1336" s="61"/>
    </row>
    <row r="1337" spans="1:18" x14ac:dyDescent="0.2">
      <c r="A1337" s="132">
        <f>IF(G1337="","",COUNTA($G$3:G1338))</f>
        <v>387</v>
      </c>
      <c r="B1337" s="164">
        <v>45052</v>
      </c>
      <c r="C1337" s="149" t="s">
        <v>188</v>
      </c>
      <c r="D1337" s="149" t="s">
        <v>163</v>
      </c>
      <c r="E1337" s="132">
        <v>522953</v>
      </c>
      <c r="F1337" s="132">
        <v>214329</v>
      </c>
      <c r="G1337" s="152" t="s">
        <v>1320</v>
      </c>
      <c r="H1337" s="152" t="s">
        <v>1320</v>
      </c>
      <c r="I1337" s="152" t="s">
        <v>1321</v>
      </c>
      <c r="J1337" s="140" t="s">
        <v>1322</v>
      </c>
      <c r="K1337" s="152" t="s">
        <v>200</v>
      </c>
      <c r="L1337" s="22" t="s">
        <v>62</v>
      </c>
      <c r="M1337" s="19">
        <v>1</v>
      </c>
      <c r="N1337" s="19">
        <f>IFERROR(VLOOKUP(L1337,Data!K:M,3,0),"0")</f>
        <v>500</v>
      </c>
      <c r="O1337" s="19">
        <f t="shared" si="26"/>
        <v>500</v>
      </c>
      <c r="P1337" s="132">
        <f>SUM(O1337:O1338)</f>
        <v>500</v>
      </c>
      <c r="Q1337" s="140"/>
      <c r="R1337" s="60" t="s">
        <v>2725</v>
      </c>
    </row>
    <row r="1338" spans="1:18" x14ac:dyDescent="0.2">
      <c r="A1338" s="133"/>
      <c r="B1338" s="150"/>
      <c r="C1338" s="151"/>
      <c r="D1338" s="151"/>
      <c r="E1338" s="133"/>
      <c r="F1338" s="133"/>
      <c r="G1338" s="153"/>
      <c r="H1338" s="153"/>
      <c r="I1338" s="153"/>
      <c r="J1338" s="141"/>
      <c r="K1338" s="153"/>
      <c r="L1338" s="22"/>
      <c r="M1338" s="19"/>
      <c r="N1338" s="19" t="str">
        <f>IFERROR(VLOOKUP(L1338,Data!K:M,3,0),"0")</f>
        <v>0</v>
      </c>
      <c r="O1338" s="19">
        <f t="shared" si="26"/>
        <v>0</v>
      </c>
      <c r="P1338" s="133"/>
      <c r="Q1338" s="141"/>
      <c r="R1338" s="61"/>
    </row>
    <row r="1339" spans="1:18" x14ac:dyDescent="0.2">
      <c r="A1339" s="132">
        <f>IF(G1339="","",COUNTA($G$3:G1340))</f>
        <v>388</v>
      </c>
      <c r="B1339" s="164">
        <v>45052</v>
      </c>
      <c r="C1339" s="149" t="s">
        <v>188</v>
      </c>
      <c r="D1339" s="149" t="s">
        <v>163</v>
      </c>
      <c r="E1339" s="132">
        <v>344606</v>
      </c>
      <c r="F1339" s="132">
        <v>21704</v>
      </c>
      <c r="G1339" s="152" t="s">
        <v>1323</v>
      </c>
      <c r="H1339" s="152" t="s">
        <v>1323</v>
      </c>
      <c r="I1339" s="152" t="s">
        <v>1324</v>
      </c>
      <c r="J1339" s="140" t="s">
        <v>1325</v>
      </c>
      <c r="K1339" s="152" t="s">
        <v>527</v>
      </c>
      <c r="L1339" s="22" t="s">
        <v>62</v>
      </c>
      <c r="M1339" s="19">
        <v>1</v>
      </c>
      <c r="N1339" s="19">
        <f>IFERROR(VLOOKUP(L1339,Data!K:M,3,0),"0")</f>
        <v>500</v>
      </c>
      <c r="O1339" s="19">
        <f t="shared" si="26"/>
        <v>500</v>
      </c>
      <c r="P1339" s="132">
        <f>SUM(O1339:O1340)</f>
        <v>500</v>
      </c>
      <c r="Q1339" s="140"/>
      <c r="R1339" s="60" t="s">
        <v>2806</v>
      </c>
    </row>
    <row r="1340" spans="1:18" x14ac:dyDescent="0.2">
      <c r="A1340" s="133"/>
      <c r="B1340" s="150"/>
      <c r="C1340" s="151"/>
      <c r="D1340" s="151"/>
      <c r="E1340" s="133"/>
      <c r="F1340" s="133"/>
      <c r="G1340" s="153"/>
      <c r="H1340" s="153"/>
      <c r="I1340" s="153"/>
      <c r="J1340" s="141"/>
      <c r="K1340" s="153"/>
      <c r="L1340" s="22"/>
      <c r="M1340" s="19"/>
      <c r="N1340" s="19" t="str">
        <f>IFERROR(VLOOKUP(L1340,Data!K:M,3,0),"0")</f>
        <v>0</v>
      </c>
      <c r="O1340" s="19">
        <f t="shared" si="26"/>
        <v>0</v>
      </c>
      <c r="P1340" s="133"/>
      <c r="Q1340" s="141"/>
      <c r="R1340" s="61"/>
    </row>
    <row r="1341" spans="1:18" x14ac:dyDescent="0.2">
      <c r="A1341" s="132">
        <f>IF(G1341="","",COUNTA($G$3:G1342))</f>
        <v>389</v>
      </c>
      <c r="B1341" s="164">
        <v>45052</v>
      </c>
      <c r="C1341" s="149" t="s">
        <v>188</v>
      </c>
      <c r="D1341" s="149" t="s">
        <v>163</v>
      </c>
      <c r="E1341" s="132">
        <v>185620</v>
      </c>
      <c r="F1341" s="132">
        <v>60134</v>
      </c>
      <c r="G1341" s="152" t="s">
        <v>1326</v>
      </c>
      <c r="H1341" s="152" t="s">
        <v>1326</v>
      </c>
      <c r="I1341" s="152" t="s">
        <v>1327</v>
      </c>
      <c r="J1341" s="140" t="s">
        <v>1328</v>
      </c>
      <c r="K1341" s="152" t="s">
        <v>527</v>
      </c>
      <c r="L1341" s="22" t="s">
        <v>62</v>
      </c>
      <c r="M1341" s="19">
        <v>1</v>
      </c>
      <c r="N1341" s="19">
        <f>IFERROR(VLOOKUP(L1341,Data!K:M,3,0),"0")</f>
        <v>500</v>
      </c>
      <c r="O1341" s="19">
        <f t="shared" si="26"/>
        <v>500</v>
      </c>
      <c r="P1341" s="132">
        <f>SUM(O1341:O1342)</f>
        <v>500</v>
      </c>
      <c r="Q1341" s="140"/>
      <c r="R1341" s="60" t="s">
        <v>2727</v>
      </c>
    </row>
    <row r="1342" spans="1:18" x14ac:dyDescent="0.2">
      <c r="A1342" s="133"/>
      <c r="B1342" s="150"/>
      <c r="C1342" s="151"/>
      <c r="D1342" s="151"/>
      <c r="E1342" s="133"/>
      <c r="F1342" s="133"/>
      <c r="G1342" s="153"/>
      <c r="H1342" s="153"/>
      <c r="I1342" s="153"/>
      <c r="J1342" s="141"/>
      <c r="K1342" s="153"/>
      <c r="L1342" s="22"/>
      <c r="M1342" s="19"/>
      <c r="N1342" s="19" t="str">
        <f>IFERROR(VLOOKUP(L1342,Data!K:M,3,0),"0")</f>
        <v>0</v>
      </c>
      <c r="O1342" s="19">
        <f t="shared" si="26"/>
        <v>0</v>
      </c>
      <c r="P1342" s="133"/>
      <c r="Q1342" s="141"/>
      <c r="R1342" s="61"/>
    </row>
    <row r="1343" spans="1:18" x14ac:dyDescent="0.2">
      <c r="A1343" s="132">
        <f>IF(G1343="","",COUNTA($G$3:G1344))</f>
        <v>390</v>
      </c>
      <c r="B1343" s="164">
        <v>45052</v>
      </c>
      <c r="C1343" s="149" t="s">
        <v>54</v>
      </c>
      <c r="D1343" s="149" t="s">
        <v>77</v>
      </c>
      <c r="E1343" s="132">
        <v>51236</v>
      </c>
      <c r="F1343" s="132">
        <v>396031</v>
      </c>
      <c r="G1343" s="152" t="s">
        <v>1329</v>
      </c>
      <c r="H1343" s="152" t="s">
        <v>1329</v>
      </c>
      <c r="I1343" s="152" t="s">
        <v>1330</v>
      </c>
      <c r="J1343" s="140" t="s">
        <v>1331</v>
      </c>
      <c r="K1343" s="152" t="s">
        <v>196</v>
      </c>
      <c r="L1343" s="22" t="s">
        <v>113</v>
      </c>
      <c r="M1343" s="19">
        <v>1</v>
      </c>
      <c r="N1343" s="19">
        <f>IFERROR(VLOOKUP(L1343,Data!K:M,3,0),"0")</f>
        <v>800</v>
      </c>
      <c r="O1343" s="19">
        <f t="shared" si="26"/>
        <v>800</v>
      </c>
      <c r="P1343" s="132">
        <f>SUM(O1343:O1344)</f>
        <v>1300</v>
      </c>
      <c r="Q1343" s="140"/>
      <c r="R1343" s="60" t="s">
        <v>2835</v>
      </c>
    </row>
    <row r="1344" spans="1:18" x14ac:dyDescent="0.2">
      <c r="A1344" s="133"/>
      <c r="B1344" s="150"/>
      <c r="C1344" s="151"/>
      <c r="D1344" s="151"/>
      <c r="E1344" s="133"/>
      <c r="F1344" s="133"/>
      <c r="G1344" s="153"/>
      <c r="H1344" s="153"/>
      <c r="I1344" s="153"/>
      <c r="J1344" s="141"/>
      <c r="K1344" s="153"/>
      <c r="L1344" s="22" t="s">
        <v>62</v>
      </c>
      <c r="M1344" s="19">
        <v>1</v>
      </c>
      <c r="N1344" s="19">
        <f>IFERROR(VLOOKUP(L1344,Data!K:M,3,0),"0")</f>
        <v>500</v>
      </c>
      <c r="O1344" s="19">
        <f t="shared" si="26"/>
        <v>500</v>
      </c>
      <c r="P1344" s="133"/>
      <c r="Q1344" s="141"/>
      <c r="R1344" s="61"/>
    </row>
    <row r="1345" spans="1:18" x14ac:dyDescent="0.2">
      <c r="A1345" s="132">
        <f>IF(G1345="","",COUNTA($G$3:G1346))</f>
        <v>391</v>
      </c>
      <c r="B1345" s="164">
        <v>45052</v>
      </c>
      <c r="C1345" s="149" t="s">
        <v>188</v>
      </c>
      <c r="D1345" s="149" t="s">
        <v>163</v>
      </c>
      <c r="E1345" s="132">
        <v>34479</v>
      </c>
      <c r="F1345" s="132">
        <v>214216</v>
      </c>
      <c r="G1345" s="152" t="s">
        <v>1009</v>
      </c>
      <c r="H1345" s="152" t="s">
        <v>1009</v>
      </c>
      <c r="I1345" s="152" t="s">
        <v>1332</v>
      </c>
      <c r="J1345" s="140" t="s">
        <v>1333</v>
      </c>
      <c r="K1345" s="152" t="s">
        <v>312</v>
      </c>
      <c r="L1345" s="22" t="s">
        <v>62</v>
      </c>
      <c r="M1345" s="19">
        <v>1</v>
      </c>
      <c r="N1345" s="19">
        <f>IFERROR(VLOOKUP(L1345,Data!K:M,3,0),"0")</f>
        <v>500</v>
      </c>
      <c r="O1345" s="19">
        <f t="shared" si="26"/>
        <v>500</v>
      </c>
      <c r="P1345" s="132">
        <f>SUM(O1345:O1346)</f>
        <v>500</v>
      </c>
      <c r="Q1345" s="140"/>
      <c r="R1345" s="60" t="s">
        <v>2727</v>
      </c>
    </row>
    <row r="1346" spans="1:18" x14ac:dyDescent="0.2">
      <c r="A1346" s="133"/>
      <c r="B1346" s="150"/>
      <c r="C1346" s="151"/>
      <c r="D1346" s="151"/>
      <c r="E1346" s="133"/>
      <c r="F1346" s="133"/>
      <c r="G1346" s="153"/>
      <c r="H1346" s="153"/>
      <c r="I1346" s="153"/>
      <c r="J1346" s="141"/>
      <c r="K1346" s="153"/>
      <c r="L1346" s="22"/>
      <c r="M1346" s="19"/>
      <c r="N1346" s="19" t="str">
        <f>IFERROR(VLOOKUP(L1346,Data!K:M,3,0),"0")</f>
        <v>0</v>
      </c>
      <c r="O1346" s="19">
        <f t="shared" si="26"/>
        <v>0</v>
      </c>
      <c r="P1346" s="133"/>
      <c r="Q1346" s="141"/>
      <c r="R1346" s="61"/>
    </row>
    <row r="1347" spans="1:18" x14ac:dyDescent="0.2">
      <c r="A1347" s="132">
        <f>IF(G1347="","",COUNTA($G$3:G1348))</f>
        <v>392</v>
      </c>
      <c r="B1347" s="164">
        <v>45052</v>
      </c>
      <c r="C1347" s="149" t="s">
        <v>448</v>
      </c>
      <c r="D1347" s="149" t="s">
        <v>163</v>
      </c>
      <c r="E1347" s="132">
        <v>170716</v>
      </c>
      <c r="F1347" s="132">
        <v>44562</v>
      </c>
      <c r="G1347" s="152" t="s">
        <v>965</v>
      </c>
      <c r="H1347" s="152" t="s">
        <v>965</v>
      </c>
      <c r="I1347" s="152" t="s">
        <v>1334</v>
      </c>
      <c r="J1347" s="140" t="s">
        <v>1335</v>
      </c>
      <c r="K1347" s="152" t="s">
        <v>231</v>
      </c>
      <c r="L1347" s="22" t="s">
        <v>149</v>
      </c>
      <c r="M1347" s="19">
        <v>1</v>
      </c>
      <c r="N1347" s="19">
        <f>IFERROR(VLOOKUP(L1347,Data!K:M,3,0),"0")</f>
        <v>350</v>
      </c>
      <c r="O1347" s="19">
        <f t="shared" si="26"/>
        <v>350</v>
      </c>
      <c r="P1347" s="132">
        <f>SUM(O1347:O1348)</f>
        <v>850</v>
      </c>
      <c r="Q1347" s="140"/>
      <c r="R1347" s="60"/>
    </row>
    <row r="1348" spans="1:18" x14ac:dyDescent="0.2">
      <c r="A1348" s="133"/>
      <c r="B1348" s="150"/>
      <c r="C1348" s="151"/>
      <c r="D1348" s="151"/>
      <c r="E1348" s="133"/>
      <c r="F1348" s="133"/>
      <c r="G1348" s="153"/>
      <c r="H1348" s="153"/>
      <c r="I1348" s="153"/>
      <c r="J1348" s="141"/>
      <c r="K1348" s="153"/>
      <c r="L1348" s="22" t="s">
        <v>62</v>
      </c>
      <c r="M1348" s="19">
        <v>1</v>
      </c>
      <c r="N1348" s="19">
        <f>IFERROR(VLOOKUP(L1348,Data!K:M,3,0),"0")</f>
        <v>500</v>
      </c>
      <c r="O1348" s="19">
        <f t="shared" si="26"/>
        <v>500</v>
      </c>
      <c r="P1348" s="133"/>
      <c r="Q1348" s="141"/>
      <c r="R1348" s="61"/>
    </row>
    <row r="1349" spans="1:18" x14ac:dyDescent="0.2">
      <c r="A1349" s="132">
        <f>IF(G1349="","",COUNTA($G$3:G1350))</f>
        <v>393</v>
      </c>
      <c r="B1349" s="164">
        <v>45052</v>
      </c>
      <c r="C1349" s="149" t="s">
        <v>54</v>
      </c>
      <c r="D1349" s="149" t="s">
        <v>8</v>
      </c>
      <c r="E1349" s="132">
        <v>8736</v>
      </c>
      <c r="F1349" s="132">
        <v>271185</v>
      </c>
      <c r="G1349" s="152" t="s">
        <v>1336</v>
      </c>
      <c r="H1349" s="152" t="s">
        <v>1336</v>
      </c>
      <c r="I1349" s="152" t="s">
        <v>1337</v>
      </c>
      <c r="J1349" s="140" t="s">
        <v>1338</v>
      </c>
      <c r="K1349" s="152" t="s">
        <v>169</v>
      </c>
      <c r="L1349" s="22" t="s">
        <v>2915</v>
      </c>
      <c r="M1349" s="19">
        <v>1</v>
      </c>
      <c r="N1349" s="19">
        <f>IFERROR(VLOOKUP(L1349,Data!K:M,3,0),"0")</f>
        <v>1000</v>
      </c>
      <c r="O1349" s="19">
        <f t="shared" si="26"/>
        <v>1000</v>
      </c>
      <c r="P1349" s="132">
        <f>SUM(O1349:O1357)</f>
        <v>3680</v>
      </c>
      <c r="Q1349" s="140" t="s">
        <v>2836</v>
      </c>
      <c r="R1349" s="60" t="s">
        <v>2837</v>
      </c>
    </row>
    <row r="1350" spans="1:18" x14ac:dyDescent="0.2">
      <c r="A1350" s="133"/>
      <c r="B1350" s="150"/>
      <c r="C1350" s="151"/>
      <c r="D1350" s="151"/>
      <c r="E1350" s="133"/>
      <c r="F1350" s="133"/>
      <c r="G1350" s="153"/>
      <c r="H1350" s="153"/>
      <c r="I1350" s="153"/>
      <c r="J1350" s="141"/>
      <c r="K1350" s="153"/>
      <c r="L1350" s="22" t="s">
        <v>138</v>
      </c>
      <c r="M1350" s="19">
        <v>1</v>
      </c>
      <c r="N1350" s="19">
        <f>IFERROR(VLOOKUP(L1350,Data!K:M,3,0),"0")</f>
        <v>70</v>
      </c>
      <c r="O1350" s="19">
        <f t="shared" si="26"/>
        <v>70</v>
      </c>
      <c r="P1350" s="133"/>
      <c r="Q1350" s="141"/>
      <c r="R1350" s="61" t="s">
        <v>2838</v>
      </c>
    </row>
    <row r="1351" spans="1:18" x14ac:dyDescent="0.2">
      <c r="A1351" s="133"/>
      <c r="B1351" s="150"/>
      <c r="C1351" s="151"/>
      <c r="D1351" s="151"/>
      <c r="E1351" s="133"/>
      <c r="F1351" s="133"/>
      <c r="G1351" s="153"/>
      <c r="H1351" s="153"/>
      <c r="I1351" s="153"/>
      <c r="J1351" s="141"/>
      <c r="K1351" s="153"/>
      <c r="L1351" s="22" t="s">
        <v>2702</v>
      </c>
      <c r="M1351" s="19">
        <v>1</v>
      </c>
      <c r="N1351" s="19">
        <f>IFERROR(VLOOKUP(L1351,Data!K:M,3,0),"0")</f>
        <v>200</v>
      </c>
      <c r="O1351" s="19">
        <f t="shared" si="26"/>
        <v>200</v>
      </c>
      <c r="P1351" s="133"/>
      <c r="Q1351" s="141"/>
      <c r="R1351" s="61"/>
    </row>
    <row r="1352" spans="1:18" x14ac:dyDescent="0.2">
      <c r="A1352" s="133"/>
      <c r="B1352" s="150"/>
      <c r="C1352" s="151"/>
      <c r="D1352" s="151"/>
      <c r="E1352" s="133"/>
      <c r="F1352" s="133"/>
      <c r="G1352" s="153"/>
      <c r="H1352" s="153"/>
      <c r="I1352" s="153"/>
      <c r="J1352" s="141"/>
      <c r="K1352" s="153"/>
      <c r="L1352" s="22" t="s">
        <v>104</v>
      </c>
      <c r="M1352" s="19">
        <v>12</v>
      </c>
      <c r="N1352" s="19">
        <f>IFERROR(VLOOKUP(L1352,Data!K:M,3,0),"0")</f>
        <v>15</v>
      </c>
      <c r="O1352" s="19">
        <f t="shared" si="26"/>
        <v>180</v>
      </c>
      <c r="P1352" s="133"/>
      <c r="Q1352" s="141"/>
      <c r="R1352" s="61"/>
    </row>
    <row r="1353" spans="1:18" x14ac:dyDescent="0.2">
      <c r="A1353" s="133"/>
      <c r="B1353" s="150"/>
      <c r="C1353" s="151"/>
      <c r="D1353" s="151"/>
      <c r="E1353" s="133"/>
      <c r="F1353" s="133"/>
      <c r="G1353" s="153"/>
      <c r="H1353" s="153"/>
      <c r="I1353" s="153"/>
      <c r="J1353" s="141"/>
      <c r="K1353" s="153"/>
      <c r="L1353" s="22" t="s">
        <v>1648</v>
      </c>
      <c r="M1353" s="19">
        <v>4</v>
      </c>
      <c r="N1353" s="19">
        <v>15</v>
      </c>
      <c r="O1353" s="19">
        <f t="shared" si="26"/>
        <v>60</v>
      </c>
      <c r="P1353" s="133"/>
      <c r="Q1353" s="141"/>
      <c r="R1353" s="61" t="s">
        <v>2772</v>
      </c>
    </row>
    <row r="1354" spans="1:18" x14ac:dyDescent="0.2">
      <c r="A1354" s="133"/>
      <c r="B1354" s="150"/>
      <c r="C1354" s="151"/>
      <c r="D1354" s="151"/>
      <c r="E1354" s="133"/>
      <c r="F1354" s="133"/>
      <c r="G1354" s="153"/>
      <c r="H1354" s="153"/>
      <c r="I1354" s="153"/>
      <c r="J1354" s="141"/>
      <c r="K1354" s="153"/>
      <c r="L1354" s="22" t="s">
        <v>94</v>
      </c>
      <c r="M1354" s="19">
        <v>1</v>
      </c>
      <c r="N1354" s="19">
        <f>IFERROR(VLOOKUP(L1354,Data!K:M,3,0),"0")</f>
        <v>70</v>
      </c>
      <c r="O1354" s="19">
        <f t="shared" si="26"/>
        <v>70</v>
      </c>
      <c r="P1354" s="133"/>
      <c r="Q1354" s="141"/>
      <c r="R1354" s="61"/>
    </row>
    <row r="1355" spans="1:18" x14ac:dyDescent="0.2">
      <c r="A1355" s="133"/>
      <c r="B1355" s="150"/>
      <c r="C1355" s="151"/>
      <c r="D1355" s="151"/>
      <c r="E1355" s="133"/>
      <c r="F1355" s="133"/>
      <c r="G1355" s="153"/>
      <c r="H1355" s="153"/>
      <c r="I1355" s="153"/>
      <c r="J1355" s="141"/>
      <c r="K1355" s="153"/>
      <c r="L1355" s="22" t="s">
        <v>2701</v>
      </c>
      <c r="M1355" s="19">
        <v>1</v>
      </c>
      <c r="N1355" s="19">
        <f>IFERROR(VLOOKUP(L1355,Data!K:M,3,0),"0")</f>
        <v>850</v>
      </c>
      <c r="O1355" s="19">
        <f t="shared" si="26"/>
        <v>850</v>
      </c>
      <c r="P1355" s="133"/>
      <c r="Q1355" s="141"/>
      <c r="R1355" s="61"/>
    </row>
    <row r="1356" spans="1:18" x14ac:dyDescent="0.2">
      <c r="A1356" s="133"/>
      <c r="B1356" s="150"/>
      <c r="C1356" s="151"/>
      <c r="D1356" s="151"/>
      <c r="E1356" s="133"/>
      <c r="F1356" s="133"/>
      <c r="G1356" s="153"/>
      <c r="H1356" s="153"/>
      <c r="I1356" s="153"/>
      <c r="J1356" s="141"/>
      <c r="K1356" s="153"/>
      <c r="L1356" s="22" t="s">
        <v>145</v>
      </c>
      <c r="M1356" s="19">
        <v>1</v>
      </c>
      <c r="N1356" s="19">
        <v>750</v>
      </c>
      <c r="O1356" s="19">
        <f t="shared" si="26"/>
        <v>750</v>
      </c>
      <c r="P1356" s="133"/>
      <c r="Q1356" s="141"/>
      <c r="R1356" s="61"/>
    </row>
    <row r="1357" spans="1:18" x14ac:dyDescent="0.2">
      <c r="A1357" s="133"/>
      <c r="B1357" s="150"/>
      <c r="C1357" s="151"/>
      <c r="D1357" s="151"/>
      <c r="E1357" s="133"/>
      <c r="F1357" s="133"/>
      <c r="G1357" s="153"/>
      <c r="H1357" s="153"/>
      <c r="I1357" s="153"/>
      <c r="J1357" s="141"/>
      <c r="K1357" s="153"/>
      <c r="L1357" s="22" t="s">
        <v>62</v>
      </c>
      <c r="M1357" s="19">
        <v>1</v>
      </c>
      <c r="N1357" s="19">
        <f>IFERROR(VLOOKUP(L1357,Data!K:M,3,0),"0")</f>
        <v>500</v>
      </c>
      <c r="O1357" s="19">
        <f t="shared" si="26"/>
        <v>500</v>
      </c>
      <c r="P1357" s="133"/>
      <c r="Q1357" s="141"/>
      <c r="R1357" s="61"/>
    </row>
    <row r="1358" spans="1:18" x14ac:dyDescent="0.2">
      <c r="A1358" s="132">
        <f>IF(G1358="","",COUNTA($G$3:G1359))</f>
        <v>394</v>
      </c>
      <c r="B1358" s="164">
        <v>45052</v>
      </c>
      <c r="C1358" s="149" t="s">
        <v>160</v>
      </c>
      <c r="D1358" s="149" t="s">
        <v>474</v>
      </c>
      <c r="E1358" s="132">
        <v>13445</v>
      </c>
      <c r="F1358" s="132">
        <v>61468</v>
      </c>
      <c r="G1358" s="152" t="s">
        <v>1339</v>
      </c>
      <c r="H1358" s="152" t="s">
        <v>1339</v>
      </c>
      <c r="I1358" s="152" t="s">
        <v>820</v>
      </c>
      <c r="J1358" s="140" t="s">
        <v>1340</v>
      </c>
      <c r="K1358" s="152" t="s">
        <v>822</v>
      </c>
      <c r="L1358" s="22" t="s">
        <v>62</v>
      </c>
      <c r="M1358" s="19">
        <v>1</v>
      </c>
      <c r="N1358" s="19">
        <f>IFERROR(VLOOKUP(L1358,Data!K:M,3,0),"0")</f>
        <v>500</v>
      </c>
      <c r="O1358" s="19">
        <f t="shared" si="26"/>
        <v>500</v>
      </c>
      <c r="P1358" s="132">
        <f>SUM(O1358:O1359)</f>
        <v>500</v>
      </c>
      <c r="Q1358" s="140"/>
      <c r="R1358" s="60" t="s">
        <v>2725</v>
      </c>
    </row>
    <row r="1359" spans="1:18" x14ac:dyDescent="0.2">
      <c r="A1359" s="133"/>
      <c r="B1359" s="150"/>
      <c r="C1359" s="151"/>
      <c r="D1359" s="151"/>
      <c r="E1359" s="133"/>
      <c r="F1359" s="133"/>
      <c r="G1359" s="153"/>
      <c r="H1359" s="153"/>
      <c r="I1359" s="153"/>
      <c r="J1359" s="141"/>
      <c r="K1359" s="153"/>
      <c r="L1359" s="22"/>
      <c r="M1359" s="19"/>
      <c r="N1359" s="19" t="str">
        <f>IFERROR(VLOOKUP(L1359,Data!K:M,3,0),"0")</f>
        <v>0</v>
      </c>
      <c r="O1359" s="19">
        <f t="shared" si="26"/>
        <v>0</v>
      </c>
      <c r="P1359" s="133"/>
      <c r="Q1359" s="141"/>
      <c r="R1359" s="61"/>
    </row>
    <row r="1360" spans="1:18" x14ac:dyDescent="0.2">
      <c r="A1360" s="132">
        <f>IF(G1360="","",COUNTA($G$3:G1361))</f>
        <v>395</v>
      </c>
      <c r="B1360" s="164">
        <v>45052</v>
      </c>
      <c r="C1360" s="149" t="s">
        <v>448</v>
      </c>
      <c r="D1360" s="149" t="s">
        <v>163</v>
      </c>
      <c r="E1360" s="132">
        <v>46901</v>
      </c>
      <c r="F1360" s="132">
        <v>362941</v>
      </c>
      <c r="G1360" s="152" t="s">
        <v>1341</v>
      </c>
      <c r="H1360" s="152" t="s">
        <v>1341</v>
      </c>
      <c r="I1360" s="152" t="s">
        <v>420</v>
      </c>
      <c r="J1360" s="140" t="s">
        <v>1342</v>
      </c>
      <c r="K1360" s="152" t="s">
        <v>621</v>
      </c>
      <c r="L1360" s="22" t="s">
        <v>62</v>
      </c>
      <c r="M1360" s="19">
        <v>1</v>
      </c>
      <c r="N1360" s="19">
        <f>IFERROR(VLOOKUP(L1360,Data!K:M,3,0),"0")</f>
        <v>500</v>
      </c>
      <c r="O1360" s="19">
        <f t="shared" si="26"/>
        <v>500</v>
      </c>
      <c r="P1360" s="132">
        <f>SUM(O1360:O1361)</f>
        <v>500</v>
      </c>
      <c r="Q1360" s="140"/>
      <c r="R1360" s="60" t="s">
        <v>2727</v>
      </c>
    </row>
    <row r="1361" spans="1:18" x14ac:dyDescent="0.2">
      <c r="A1361" s="133"/>
      <c r="B1361" s="150"/>
      <c r="C1361" s="151"/>
      <c r="D1361" s="151"/>
      <c r="E1361" s="133"/>
      <c r="F1361" s="133"/>
      <c r="G1361" s="153"/>
      <c r="H1361" s="153"/>
      <c r="I1361" s="153"/>
      <c r="J1361" s="141"/>
      <c r="K1361" s="153"/>
      <c r="L1361" s="22"/>
      <c r="M1361" s="19"/>
      <c r="N1361" s="19" t="str">
        <f>IFERROR(VLOOKUP(L1361,Data!K:M,3,0),"0")</f>
        <v>0</v>
      </c>
      <c r="O1361" s="19">
        <f t="shared" si="26"/>
        <v>0</v>
      </c>
      <c r="P1361" s="133"/>
      <c r="Q1361" s="141"/>
      <c r="R1361" s="61"/>
    </row>
    <row r="1362" spans="1:18" x14ac:dyDescent="0.2">
      <c r="A1362" s="132">
        <f>IF(G1362="","",COUNTA($G$3:G1363))</f>
        <v>396</v>
      </c>
      <c r="B1362" s="164">
        <v>45052</v>
      </c>
      <c r="C1362" s="149" t="s">
        <v>54</v>
      </c>
      <c r="D1362" s="149" t="s">
        <v>77</v>
      </c>
      <c r="E1362" s="132">
        <v>44501</v>
      </c>
      <c r="F1362" s="132">
        <v>32708</v>
      </c>
      <c r="G1362" s="152" t="s">
        <v>1343</v>
      </c>
      <c r="H1362" s="152" t="s">
        <v>1343</v>
      </c>
      <c r="I1362" s="152" t="s">
        <v>1344</v>
      </c>
      <c r="J1362" s="140" t="s">
        <v>1345</v>
      </c>
      <c r="K1362" s="152" t="s">
        <v>769</v>
      </c>
      <c r="L1362" s="22" t="s">
        <v>149</v>
      </c>
      <c r="M1362" s="19">
        <v>1</v>
      </c>
      <c r="N1362" s="19">
        <f>IFERROR(VLOOKUP(L1362,Data!K:M,3,0),"0")</f>
        <v>350</v>
      </c>
      <c r="O1362" s="19">
        <f t="shared" si="26"/>
        <v>350</v>
      </c>
      <c r="P1362" s="132">
        <f>SUM(O1362:O1363)</f>
        <v>850</v>
      </c>
      <c r="Q1362" s="140"/>
      <c r="R1362" s="60"/>
    </row>
    <row r="1363" spans="1:18" x14ac:dyDescent="0.2">
      <c r="A1363" s="133"/>
      <c r="B1363" s="150"/>
      <c r="C1363" s="151"/>
      <c r="D1363" s="151"/>
      <c r="E1363" s="133"/>
      <c r="F1363" s="133"/>
      <c r="G1363" s="153"/>
      <c r="H1363" s="153"/>
      <c r="I1363" s="153"/>
      <c r="J1363" s="141"/>
      <c r="K1363" s="153"/>
      <c r="L1363" s="22" t="s">
        <v>62</v>
      </c>
      <c r="M1363" s="19">
        <v>1</v>
      </c>
      <c r="N1363" s="19">
        <f>IFERROR(VLOOKUP(L1363,Data!K:M,3,0),"0")</f>
        <v>500</v>
      </c>
      <c r="O1363" s="19">
        <f t="shared" si="26"/>
        <v>500</v>
      </c>
      <c r="P1363" s="133"/>
      <c r="Q1363" s="141"/>
      <c r="R1363" s="61"/>
    </row>
    <row r="1364" spans="1:18" x14ac:dyDescent="0.2">
      <c r="A1364" s="132">
        <f>IF(G1364="","",COUNTA($G$3:G1365))</f>
        <v>397</v>
      </c>
      <c r="B1364" s="164">
        <v>45052</v>
      </c>
      <c r="C1364" s="149" t="s">
        <v>188</v>
      </c>
      <c r="D1364" s="149" t="s">
        <v>163</v>
      </c>
      <c r="E1364" s="132">
        <v>204373</v>
      </c>
      <c r="F1364" s="132">
        <v>467532</v>
      </c>
      <c r="G1364" s="152" t="s">
        <v>1346</v>
      </c>
      <c r="H1364" s="152" t="s">
        <v>1346</v>
      </c>
      <c r="I1364" s="152" t="s">
        <v>1347</v>
      </c>
      <c r="J1364" s="140" t="s">
        <v>1348</v>
      </c>
      <c r="K1364" s="152" t="s">
        <v>162</v>
      </c>
      <c r="L1364" s="22" t="s">
        <v>62</v>
      </c>
      <c r="M1364" s="19">
        <v>1</v>
      </c>
      <c r="N1364" s="19">
        <f>IFERROR(VLOOKUP(L1364,Data!K:M,3,0),"0")</f>
        <v>500</v>
      </c>
      <c r="O1364" s="19">
        <f t="shared" si="26"/>
        <v>500</v>
      </c>
      <c r="P1364" s="132">
        <f>SUM(O1364:O1365)</f>
        <v>500</v>
      </c>
      <c r="Q1364" s="140"/>
      <c r="R1364" s="60" t="s">
        <v>2717</v>
      </c>
    </row>
    <row r="1365" spans="1:18" x14ac:dyDescent="0.2">
      <c r="A1365" s="133"/>
      <c r="B1365" s="150"/>
      <c r="C1365" s="151"/>
      <c r="D1365" s="151"/>
      <c r="E1365" s="133"/>
      <c r="F1365" s="133"/>
      <c r="G1365" s="153"/>
      <c r="H1365" s="153"/>
      <c r="I1365" s="153"/>
      <c r="J1365" s="141"/>
      <c r="K1365" s="153"/>
      <c r="L1365" s="22"/>
      <c r="M1365" s="19"/>
      <c r="N1365" s="19" t="str">
        <f>IFERROR(VLOOKUP(L1365,Data!K:M,3,0),"0")</f>
        <v>0</v>
      </c>
      <c r="O1365" s="19">
        <f t="shared" si="26"/>
        <v>0</v>
      </c>
      <c r="P1365" s="133"/>
      <c r="Q1365" s="141"/>
      <c r="R1365" s="61"/>
    </row>
    <row r="1366" spans="1:18" x14ac:dyDescent="0.2">
      <c r="A1366" s="132">
        <f>IF(G1366="","",COUNTA($G$3:G1367))</f>
        <v>398</v>
      </c>
      <c r="B1366" s="164">
        <v>45052</v>
      </c>
      <c r="C1366" s="149" t="s">
        <v>448</v>
      </c>
      <c r="D1366" s="149" t="s">
        <v>163</v>
      </c>
      <c r="E1366" s="132">
        <v>47359</v>
      </c>
      <c r="F1366" s="132">
        <v>360143</v>
      </c>
      <c r="G1366" s="152" t="s">
        <v>1349</v>
      </c>
      <c r="H1366" s="152" t="s">
        <v>1349</v>
      </c>
      <c r="I1366" s="152" t="s">
        <v>1350</v>
      </c>
      <c r="J1366" s="140" t="s">
        <v>1351</v>
      </c>
      <c r="K1366" s="152" t="s">
        <v>373</v>
      </c>
      <c r="L1366" s="22" t="s">
        <v>62</v>
      </c>
      <c r="M1366" s="19">
        <v>1</v>
      </c>
      <c r="N1366" s="19">
        <f>IFERROR(VLOOKUP(L1366,Data!K:M,3,0),"0")</f>
        <v>500</v>
      </c>
      <c r="O1366" s="19">
        <f t="shared" si="26"/>
        <v>500</v>
      </c>
      <c r="P1366" s="132">
        <f>SUM(O1366:O1367)</f>
        <v>500</v>
      </c>
      <c r="Q1366" s="140"/>
      <c r="R1366" s="60" t="s">
        <v>2799</v>
      </c>
    </row>
    <row r="1367" spans="1:18" x14ac:dyDescent="0.2">
      <c r="A1367" s="133"/>
      <c r="B1367" s="150"/>
      <c r="C1367" s="151"/>
      <c r="D1367" s="151"/>
      <c r="E1367" s="133"/>
      <c r="F1367" s="133"/>
      <c r="G1367" s="153"/>
      <c r="H1367" s="153"/>
      <c r="I1367" s="153"/>
      <c r="J1367" s="141"/>
      <c r="K1367" s="153"/>
      <c r="L1367" s="22"/>
      <c r="M1367" s="19"/>
      <c r="N1367" s="19" t="str">
        <f>IFERROR(VLOOKUP(L1367,Data!K:M,3,0),"0")</f>
        <v>0</v>
      </c>
      <c r="O1367" s="19">
        <f t="shared" si="26"/>
        <v>0</v>
      </c>
      <c r="P1367" s="133"/>
      <c r="Q1367" s="141"/>
      <c r="R1367" s="61"/>
    </row>
    <row r="1368" spans="1:18" x14ac:dyDescent="0.2">
      <c r="A1368" s="132">
        <f>IF(G1368="","",COUNTA($G$3:G1369))</f>
        <v>399</v>
      </c>
      <c r="B1368" s="164">
        <v>45052</v>
      </c>
      <c r="C1368" s="149" t="s">
        <v>53</v>
      </c>
      <c r="D1368" s="149" t="s">
        <v>61</v>
      </c>
      <c r="E1368" s="132">
        <v>52666</v>
      </c>
      <c r="F1368" s="132">
        <v>585771</v>
      </c>
      <c r="G1368" s="152" t="s">
        <v>1352</v>
      </c>
      <c r="H1368" s="152" t="s">
        <v>1352</v>
      </c>
      <c r="I1368" s="152" t="s">
        <v>1353</v>
      </c>
      <c r="J1368" s="140" t="s">
        <v>1354</v>
      </c>
      <c r="K1368" s="152" t="s">
        <v>196</v>
      </c>
      <c r="L1368" s="22" t="s">
        <v>149</v>
      </c>
      <c r="M1368" s="19">
        <v>1</v>
      </c>
      <c r="N1368" s="19">
        <f>IFERROR(VLOOKUP(L1368,Data!K:M,3,0),"0")</f>
        <v>350</v>
      </c>
      <c r="O1368" s="19">
        <f t="shared" si="26"/>
        <v>350</v>
      </c>
      <c r="P1368" s="132">
        <f>SUM(O1368:O1369)</f>
        <v>850</v>
      </c>
      <c r="Q1368" s="140"/>
      <c r="R1368" s="60"/>
    </row>
    <row r="1369" spans="1:18" x14ac:dyDescent="0.2">
      <c r="A1369" s="133"/>
      <c r="B1369" s="150"/>
      <c r="C1369" s="151"/>
      <c r="D1369" s="151"/>
      <c r="E1369" s="133"/>
      <c r="F1369" s="133"/>
      <c r="G1369" s="153"/>
      <c r="H1369" s="153"/>
      <c r="I1369" s="153"/>
      <c r="J1369" s="141"/>
      <c r="K1369" s="153"/>
      <c r="L1369" s="22" t="s">
        <v>62</v>
      </c>
      <c r="M1369" s="19">
        <v>1</v>
      </c>
      <c r="N1369" s="19">
        <f>IFERROR(VLOOKUP(L1369,Data!K:M,3,0),"0")</f>
        <v>500</v>
      </c>
      <c r="O1369" s="19">
        <f t="shared" si="26"/>
        <v>500</v>
      </c>
      <c r="P1369" s="133"/>
      <c r="Q1369" s="141"/>
      <c r="R1369" s="61"/>
    </row>
    <row r="1370" spans="1:18" x14ac:dyDescent="0.2">
      <c r="A1370" s="132">
        <f>IF(G1370="","",COUNTA($G$3:G1371))</f>
        <v>400</v>
      </c>
      <c r="B1370" s="164">
        <v>45052</v>
      </c>
      <c r="C1370" s="149" t="s">
        <v>448</v>
      </c>
      <c r="D1370" s="149" t="s">
        <v>163</v>
      </c>
      <c r="E1370" s="132">
        <v>44493</v>
      </c>
      <c r="F1370" s="132">
        <v>379041</v>
      </c>
      <c r="G1370" s="152" t="s">
        <v>1355</v>
      </c>
      <c r="H1370" s="152" t="s">
        <v>1355</v>
      </c>
      <c r="I1370" s="152" t="s">
        <v>1356</v>
      </c>
      <c r="J1370" s="140" t="s">
        <v>1357</v>
      </c>
      <c r="K1370" s="152" t="s">
        <v>169</v>
      </c>
      <c r="L1370" s="22" t="s">
        <v>149</v>
      </c>
      <c r="M1370" s="19">
        <v>1</v>
      </c>
      <c r="N1370" s="19">
        <f>IFERROR(VLOOKUP(L1370,Data!K:M,3,0),"0")</f>
        <v>350</v>
      </c>
      <c r="O1370" s="19">
        <f t="shared" si="26"/>
        <v>350</v>
      </c>
      <c r="P1370" s="132">
        <f>SUM(O1370:O1371)</f>
        <v>850</v>
      </c>
      <c r="Q1370" s="140"/>
      <c r="R1370" s="60" t="s">
        <v>2839</v>
      </c>
    </row>
    <row r="1371" spans="1:18" x14ac:dyDescent="0.2">
      <c r="A1371" s="133"/>
      <c r="B1371" s="150"/>
      <c r="C1371" s="151"/>
      <c r="D1371" s="151"/>
      <c r="E1371" s="133"/>
      <c r="F1371" s="133"/>
      <c r="G1371" s="153"/>
      <c r="H1371" s="153"/>
      <c r="I1371" s="153"/>
      <c r="J1371" s="141"/>
      <c r="K1371" s="153"/>
      <c r="L1371" s="22" t="s">
        <v>62</v>
      </c>
      <c r="M1371" s="19">
        <v>1</v>
      </c>
      <c r="N1371" s="19">
        <f>IFERROR(VLOOKUP(L1371,Data!K:M,3,0),"0")</f>
        <v>500</v>
      </c>
      <c r="O1371" s="19">
        <f t="shared" si="26"/>
        <v>500</v>
      </c>
      <c r="P1371" s="133"/>
      <c r="Q1371" s="141"/>
      <c r="R1371" s="61"/>
    </row>
    <row r="1372" spans="1:18" x14ac:dyDescent="0.2">
      <c r="A1372" s="132">
        <f>IF(G1372="","",COUNTA($G$3:G1373))</f>
        <v>401</v>
      </c>
      <c r="B1372" s="164">
        <v>45052</v>
      </c>
      <c r="C1372" s="149" t="s">
        <v>160</v>
      </c>
      <c r="D1372" s="149" t="s">
        <v>163</v>
      </c>
      <c r="E1372" s="132">
        <v>205848</v>
      </c>
      <c r="F1372" s="132">
        <v>270635</v>
      </c>
      <c r="G1372" s="152" t="s">
        <v>1358</v>
      </c>
      <c r="H1372" s="152" t="s">
        <v>1358</v>
      </c>
      <c r="I1372" s="152" t="s">
        <v>1359</v>
      </c>
      <c r="J1372" s="140" t="s">
        <v>1360</v>
      </c>
      <c r="K1372" s="152" t="s">
        <v>169</v>
      </c>
      <c r="L1372" s="22" t="s">
        <v>62</v>
      </c>
      <c r="M1372" s="19">
        <v>1</v>
      </c>
      <c r="N1372" s="19">
        <f>IFERROR(VLOOKUP(L1372,Data!K:M,3,0),"0")</f>
        <v>500</v>
      </c>
      <c r="O1372" s="19">
        <f t="shared" si="26"/>
        <v>500</v>
      </c>
      <c r="P1372" s="132">
        <f>SUM(O1372:O1373)</f>
        <v>500</v>
      </c>
      <c r="Q1372" s="140"/>
      <c r="R1372" s="60" t="s">
        <v>2727</v>
      </c>
    </row>
    <row r="1373" spans="1:18" x14ac:dyDescent="0.2">
      <c r="A1373" s="133"/>
      <c r="B1373" s="150"/>
      <c r="C1373" s="151"/>
      <c r="D1373" s="151"/>
      <c r="E1373" s="133"/>
      <c r="F1373" s="133"/>
      <c r="G1373" s="153"/>
      <c r="H1373" s="153"/>
      <c r="I1373" s="153"/>
      <c r="J1373" s="141"/>
      <c r="K1373" s="153"/>
      <c r="L1373" s="22"/>
      <c r="M1373" s="19"/>
      <c r="N1373" s="19" t="str">
        <f>IFERROR(VLOOKUP(L1373,Data!K:M,3,0),"0")</f>
        <v>0</v>
      </c>
      <c r="O1373" s="19">
        <f t="shared" si="26"/>
        <v>0</v>
      </c>
      <c r="P1373" s="133"/>
      <c r="Q1373" s="141"/>
      <c r="R1373" s="61"/>
    </row>
    <row r="1374" spans="1:18" x14ac:dyDescent="0.2">
      <c r="A1374" s="132">
        <f>IF(G1374="","",COUNTA($G$3:G1375))</f>
        <v>402</v>
      </c>
      <c r="B1374" s="164">
        <v>45052</v>
      </c>
      <c r="C1374" s="149" t="s">
        <v>160</v>
      </c>
      <c r="D1374" s="149" t="s">
        <v>202</v>
      </c>
      <c r="E1374" s="132">
        <v>18664</v>
      </c>
      <c r="F1374" s="132">
        <v>113056</v>
      </c>
      <c r="G1374" s="152" t="s">
        <v>1361</v>
      </c>
      <c r="H1374" s="152" t="s">
        <v>1361</v>
      </c>
      <c r="I1374" s="152" t="s">
        <v>1362</v>
      </c>
      <c r="J1374" s="140" t="s">
        <v>1363</v>
      </c>
      <c r="K1374" s="152" t="s">
        <v>192</v>
      </c>
      <c r="L1374" s="22" t="s">
        <v>2915</v>
      </c>
      <c r="M1374" s="19">
        <v>1</v>
      </c>
      <c r="N1374" s="19">
        <f>IFERROR(VLOOKUP(L1374,Data!K:M,3,0),"0")</f>
        <v>1000</v>
      </c>
      <c r="O1374" s="19">
        <f t="shared" si="26"/>
        <v>1000</v>
      </c>
      <c r="P1374" s="132">
        <f>SUM(O1374:O1388)</f>
        <v>6360</v>
      </c>
      <c r="Q1374" s="140" t="s">
        <v>2778</v>
      </c>
      <c r="R1374" s="60" t="s">
        <v>2840</v>
      </c>
    </row>
    <row r="1375" spans="1:18" x14ac:dyDescent="0.2">
      <c r="A1375" s="133"/>
      <c r="B1375" s="150"/>
      <c r="C1375" s="151"/>
      <c r="D1375" s="151"/>
      <c r="E1375" s="133"/>
      <c r="F1375" s="133"/>
      <c r="G1375" s="153"/>
      <c r="H1375" s="153"/>
      <c r="I1375" s="153"/>
      <c r="J1375" s="141"/>
      <c r="K1375" s="153"/>
      <c r="L1375" s="22" t="s">
        <v>138</v>
      </c>
      <c r="M1375" s="19">
        <v>1</v>
      </c>
      <c r="N1375" s="19">
        <f>IFERROR(VLOOKUP(L1375,Data!K:M,3,0),"0")</f>
        <v>70</v>
      </c>
      <c r="O1375" s="19">
        <f t="shared" ref="O1375:O1446" si="27">PRODUCT(M1375:N1375)</f>
        <v>70</v>
      </c>
      <c r="P1375" s="133"/>
      <c r="Q1375" s="141"/>
      <c r="R1375" s="61" t="s">
        <v>2821</v>
      </c>
    </row>
    <row r="1376" spans="1:18" x14ac:dyDescent="0.2">
      <c r="A1376" s="133"/>
      <c r="B1376" s="150"/>
      <c r="C1376" s="151"/>
      <c r="D1376" s="151"/>
      <c r="E1376" s="133"/>
      <c r="F1376" s="133"/>
      <c r="G1376" s="153"/>
      <c r="H1376" s="153"/>
      <c r="I1376" s="153"/>
      <c r="J1376" s="141"/>
      <c r="K1376" s="153"/>
      <c r="L1376" s="22" t="s">
        <v>2707</v>
      </c>
      <c r="M1376" s="19">
        <v>1</v>
      </c>
      <c r="N1376" s="19">
        <f>IFERROR(VLOOKUP(L1376,Data!K:M,3,0),"0")</f>
        <v>600</v>
      </c>
      <c r="O1376" s="19">
        <f t="shared" si="27"/>
        <v>600</v>
      </c>
      <c r="P1376" s="133"/>
      <c r="Q1376" s="141"/>
      <c r="R1376" s="61"/>
    </row>
    <row r="1377" spans="1:18" x14ac:dyDescent="0.2">
      <c r="A1377" s="133"/>
      <c r="B1377" s="150"/>
      <c r="C1377" s="151"/>
      <c r="D1377" s="151"/>
      <c r="E1377" s="133"/>
      <c r="F1377" s="133"/>
      <c r="G1377" s="153"/>
      <c r="H1377" s="153"/>
      <c r="I1377" s="153"/>
      <c r="J1377" s="141"/>
      <c r="K1377" s="153"/>
      <c r="L1377" s="22" t="s">
        <v>2699</v>
      </c>
      <c r="M1377" s="19">
        <v>2</v>
      </c>
      <c r="N1377" s="19">
        <f>IFERROR(VLOOKUP(L1377,Data!K:M,3,0),"0")</f>
        <v>10</v>
      </c>
      <c r="O1377" s="19">
        <f t="shared" si="27"/>
        <v>20</v>
      </c>
      <c r="P1377" s="133"/>
      <c r="Q1377" s="141"/>
      <c r="R1377" s="61"/>
    </row>
    <row r="1378" spans="1:18" x14ac:dyDescent="0.2">
      <c r="A1378" s="133"/>
      <c r="B1378" s="150"/>
      <c r="C1378" s="151"/>
      <c r="D1378" s="151"/>
      <c r="E1378" s="133"/>
      <c r="F1378" s="133"/>
      <c r="G1378" s="153"/>
      <c r="H1378" s="153"/>
      <c r="I1378" s="153"/>
      <c r="J1378" s="141"/>
      <c r="K1378" s="153"/>
      <c r="L1378" s="22" t="s">
        <v>2708</v>
      </c>
      <c r="M1378" s="19">
        <v>1</v>
      </c>
      <c r="N1378" s="19">
        <f>IFERROR(VLOOKUP(L1378,Data!K:M,3,0),"0")</f>
        <v>80</v>
      </c>
      <c r="O1378" s="19">
        <f t="shared" si="27"/>
        <v>80</v>
      </c>
      <c r="P1378" s="133"/>
      <c r="Q1378" s="141"/>
      <c r="R1378" s="61"/>
    </row>
    <row r="1379" spans="1:18" x14ac:dyDescent="0.2">
      <c r="A1379" s="133"/>
      <c r="B1379" s="150"/>
      <c r="C1379" s="151"/>
      <c r="D1379" s="151"/>
      <c r="E1379" s="133"/>
      <c r="F1379" s="133"/>
      <c r="G1379" s="153"/>
      <c r="H1379" s="153"/>
      <c r="I1379" s="153"/>
      <c r="J1379" s="141"/>
      <c r="K1379" s="153"/>
      <c r="L1379" s="22" t="s">
        <v>89</v>
      </c>
      <c r="M1379" s="19">
        <v>9</v>
      </c>
      <c r="N1379" s="19">
        <f>IFERROR(VLOOKUP(L1379,Data!K:M,3,0),"0")</f>
        <v>35</v>
      </c>
      <c r="O1379" s="19">
        <f t="shared" si="27"/>
        <v>315</v>
      </c>
      <c r="P1379" s="133"/>
      <c r="Q1379" s="141"/>
      <c r="R1379" s="61"/>
    </row>
    <row r="1380" spans="1:18" x14ac:dyDescent="0.2">
      <c r="A1380" s="133"/>
      <c r="B1380" s="150"/>
      <c r="C1380" s="151"/>
      <c r="D1380" s="151"/>
      <c r="E1380" s="133"/>
      <c r="F1380" s="133"/>
      <c r="G1380" s="153"/>
      <c r="H1380" s="153"/>
      <c r="I1380" s="153"/>
      <c r="J1380" s="141"/>
      <c r="K1380" s="153"/>
      <c r="L1380" s="22" t="s">
        <v>2701</v>
      </c>
      <c r="M1380" s="19">
        <v>1</v>
      </c>
      <c r="N1380" s="19">
        <f>IFERROR(VLOOKUP(L1380,Data!K:M,3,0),"0")</f>
        <v>850</v>
      </c>
      <c r="O1380" s="19">
        <f t="shared" si="27"/>
        <v>850</v>
      </c>
      <c r="P1380" s="133"/>
      <c r="Q1380" s="141"/>
      <c r="R1380" s="61"/>
    </row>
    <row r="1381" spans="1:18" x14ac:dyDescent="0.2">
      <c r="A1381" s="133"/>
      <c r="B1381" s="150"/>
      <c r="C1381" s="151"/>
      <c r="D1381" s="151"/>
      <c r="E1381" s="133"/>
      <c r="F1381" s="133"/>
      <c r="G1381" s="153"/>
      <c r="H1381" s="153"/>
      <c r="I1381" s="153"/>
      <c r="J1381" s="141"/>
      <c r="K1381" s="153"/>
      <c r="L1381" s="22" t="s">
        <v>119</v>
      </c>
      <c r="M1381" s="19">
        <v>1</v>
      </c>
      <c r="N1381" s="19">
        <f>IFERROR(VLOOKUP(L1381,Data!K:M,3,0),"0")</f>
        <v>150</v>
      </c>
      <c r="O1381" s="19">
        <f t="shared" si="27"/>
        <v>150</v>
      </c>
      <c r="P1381" s="133"/>
      <c r="Q1381" s="141"/>
      <c r="R1381" s="61"/>
    </row>
    <row r="1382" spans="1:18" x14ac:dyDescent="0.2">
      <c r="A1382" s="133"/>
      <c r="B1382" s="150"/>
      <c r="C1382" s="151"/>
      <c r="D1382" s="151"/>
      <c r="E1382" s="133"/>
      <c r="F1382" s="133"/>
      <c r="G1382" s="153"/>
      <c r="H1382" s="153"/>
      <c r="I1382" s="153"/>
      <c r="J1382" s="141"/>
      <c r="K1382" s="153"/>
      <c r="L1382" s="22" t="s">
        <v>135</v>
      </c>
      <c r="M1382" s="19">
        <v>2</v>
      </c>
      <c r="N1382" s="19">
        <f>IFERROR(VLOOKUP(L1382,Data!K:M,3,0),"0")</f>
        <v>140</v>
      </c>
      <c r="O1382" s="19">
        <f t="shared" si="27"/>
        <v>280</v>
      </c>
      <c r="P1382" s="133"/>
      <c r="Q1382" s="141"/>
      <c r="R1382" s="61" t="s">
        <v>2722</v>
      </c>
    </row>
    <row r="1383" spans="1:18" x14ac:dyDescent="0.2">
      <c r="A1383" s="133"/>
      <c r="B1383" s="150"/>
      <c r="C1383" s="151"/>
      <c r="D1383" s="151"/>
      <c r="E1383" s="133"/>
      <c r="F1383" s="133"/>
      <c r="G1383" s="153"/>
      <c r="H1383" s="153"/>
      <c r="I1383" s="153"/>
      <c r="J1383" s="141"/>
      <c r="K1383" s="153"/>
      <c r="L1383" s="22" t="s">
        <v>2706</v>
      </c>
      <c r="M1383" s="19">
        <v>1</v>
      </c>
      <c r="N1383" s="19">
        <f>IFERROR(VLOOKUP(L1383,Data!K:M,3,0),"0")</f>
        <v>250</v>
      </c>
      <c r="O1383" s="19">
        <f t="shared" si="27"/>
        <v>250</v>
      </c>
      <c r="P1383" s="133"/>
      <c r="Q1383" s="141"/>
      <c r="R1383" s="61"/>
    </row>
    <row r="1384" spans="1:18" x14ac:dyDescent="0.2">
      <c r="A1384" s="133"/>
      <c r="B1384" s="150"/>
      <c r="C1384" s="151"/>
      <c r="D1384" s="151"/>
      <c r="E1384" s="133"/>
      <c r="F1384" s="133"/>
      <c r="G1384" s="153"/>
      <c r="H1384" s="153"/>
      <c r="I1384" s="153"/>
      <c r="J1384" s="141"/>
      <c r="K1384" s="153"/>
      <c r="L1384" s="22" t="s">
        <v>2698</v>
      </c>
      <c r="M1384" s="19">
        <v>1</v>
      </c>
      <c r="N1384" s="19">
        <f>IFERROR(VLOOKUP(L1384,Data!K:M,3,0),"0")</f>
        <v>400</v>
      </c>
      <c r="O1384" s="19">
        <f t="shared" si="27"/>
        <v>400</v>
      </c>
      <c r="P1384" s="133"/>
      <c r="Q1384" s="141"/>
      <c r="R1384" s="61"/>
    </row>
    <row r="1385" spans="1:18" x14ac:dyDescent="0.2">
      <c r="A1385" s="133"/>
      <c r="B1385" s="150"/>
      <c r="C1385" s="151"/>
      <c r="D1385" s="151"/>
      <c r="E1385" s="133"/>
      <c r="F1385" s="133"/>
      <c r="G1385" s="153"/>
      <c r="H1385" s="153"/>
      <c r="I1385" s="153"/>
      <c r="J1385" s="141"/>
      <c r="K1385" s="153"/>
      <c r="L1385" s="22" t="s">
        <v>120</v>
      </c>
      <c r="M1385" s="19">
        <v>3</v>
      </c>
      <c r="N1385" s="19">
        <f>IFERROR(VLOOKUP(L1385,Data!K:M,3,0),"0")</f>
        <v>85</v>
      </c>
      <c r="O1385" s="19">
        <f t="shared" si="27"/>
        <v>255</v>
      </c>
      <c r="P1385" s="133"/>
      <c r="Q1385" s="141"/>
      <c r="R1385" s="61"/>
    </row>
    <row r="1386" spans="1:18" x14ac:dyDescent="0.2">
      <c r="A1386" s="133"/>
      <c r="B1386" s="150"/>
      <c r="C1386" s="151"/>
      <c r="D1386" s="151"/>
      <c r="E1386" s="133"/>
      <c r="F1386" s="133"/>
      <c r="G1386" s="153"/>
      <c r="H1386" s="153"/>
      <c r="I1386" s="153"/>
      <c r="J1386" s="141"/>
      <c r="K1386" s="153"/>
      <c r="L1386" s="22" t="s">
        <v>94</v>
      </c>
      <c r="M1386" s="19">
        <v>1</v>
      </c>
      <c r="N1386" s="19">
        <f>IFERROR(VLOOKUP(L1386,Data!K:M,3,0),"0")</f>
        <v>70</v>
      </c>
      <c r="O1386" s="19">
        <f t="shared" si="27"/>
        <v>70</v>
      </c>
      <c r="P1386" s="133"/>
      <c r="Q1386" s="141"/>
      <c r="R1386" s="61"/>
    </row>
    <row r="1387" spans="1:18" x14ac:dyDescent="0.2">
      <c r="A1387" s="133"/>
      <c r="B1387" s="150"/>
      <c r="C1387" s="151"/>
      <c r="D1387" s="151"/>
      <c r="E1387" s="133"/>
      <c r="F1387" s="133"/>
      <c r="G1387" s="153"/>
      <c r="H1387" s="153"/>
      <c r="I1387" s="153"/>
      <c r="J1387" s="141"/>
      <c r="K1387" s="153"/>
      <c r="L1387" s="22" t="s">
        <v>145</v>
      </c>
      <c r="M1387" s="19">
        <v>1</v>
      </c>
      <c r="N1387" s="19">
        <v>1520</v>
      </c>
      <c r="O1387" s="19">
        <f t="shared" si="27"/>
        <v>1520</v>
      </c>
      <c r="P1387" s="133"/>
      <c r="Q1387" s="141"/>
      <c r="R1387" s="61"/>
    </row>
    <row r="1388" spans="1:18" x14ac:dyDescent="0.2">
      <c r="A1388" s="133"/>
      <c r="B1388" s="150"/>
      <c r="C1388" s="151"/>
      <c r="D1388" s="151"/>
      <c r="E1388" s="133"/>
      <c r="F1388" s="133"/>
      <c r="G1388" s="153"/>
      <c r="H1388" s="153"/>
      <c r="I1388" s="153"/>
      <c r="J1388" s="141"/>
      <c r="K1388" s="153"/>
      <c r="L1388" s="22" t="s">
        <v>62</v>
      </c>
      <c r="M1388" s="19">
        <v>1</v>
      </c>
      <c r="N1388" s="19">
        <f>IFERROR(VLOOKUP(L1388,Data!K:M,3,0),"0")</f>
        <v>500</v>
      </c>
      <c r="O1388" s="19">
        <f t="shared" si="27"/>
        <v>500</v>
      </c>
      <c r="P1388" s="133"/>
      <c r="Q1388" s="141"/>
      <c r="R1388" s="61"/>
    </row>
    <row r="1389" spans="1:18" x14ac:dyDescent="0.2">
      <c r="A1389" s="132">
        <f>IF(G1389="","",COUNTA($G$3:G1390))</f>
        <v>403</v>
      </c>
      <c r="B1389" s="164">
        <v>45052</v>
      </c>
      <c r="C1389" s="149" t="s">
        <v>188</v>
      </c>
      <c r="D1389" s="149" t="s">
        <v>163</v>
      </c>
      <c r="E1389" s="132">
        <v>207833</v>
      </c>
      <c r="F1389" s="132">
        <v>447520</v>
      </c>
      <c r="G1389" s="152" t="s">
        <v>1364</v>
      </c>
      <c r="H1389" s="152" t="s">
        <v>1364</v>
      </c>
      <c r="I1389" s="152" t="s">
        <v>1365</v>
      </c>
      <c r="J1389" s="140" t="s">
        <v>1366</v>
      </c>
      <c r="K1389" s="152" t="s">
        <v>361</v>
      </c>
      <c r="L1389" s="22" t="s">
        <v>62</v>
      </c>
      <c r="M1389" s="19">
        <v>1</v>
      </c>
      <c r="N1389" s="19">
        <f>IFERROR(VLOOKUP(L1389,Data!K:M,3,0),"0")</f>
        <v>500</v>
      </c>
      <c r="O1389" s="19">
        <f t="shared" si="27"/>
        <v>500</v>
      </c>
      <c r="P1389" s="132">
        <f>SUM(O1389:O1390)</f>
        <v>500</v>
      </c>
      <c r="Q1389" s="140"/>
      <c r="R1389" s="60" t="s">
        <v>2725</v>
      </c>
    </row>
    <row r="1390" spans="1:18" x14ac:dyDescent="0.2">
      <c r="A1390" s="133"/>
      <c r="B1390" s="150"/>
      <c r="C1390" s="151"/>
      <c r="D1390" s="151"/>
      <c r="E1390" s="133"/>
      <c r="F1390" s="133"/>
      <c r="G1390" s="153"/>
      <c r="H1390" s="153"/>
      <c r="I1390" s="153"/>
      <c r="J1390" s="141"/>
      <c r="K1390" s="153"/>
      <c r="L1390" s="22"/>
      <c r="M1390" s="19"/>
      <c r="N1390" s="19" t="str">
        <f>IFERROR(VLOOKUP(L1390,Data!K:M,3,0),"0")</f>
        <v>0</v>
      </c>
      <c r="O1390" s="19">
        <f t="shared" si="27"/>
        <v>0</v>
      </c>
      <c r="P1390" s="133"/>
      <c r="Q1390" s="141"/>
      <c r="R1390" s="61"/>
    </row>
    <row r="1391" spans="1:18" x14ac:dyDescent="0.2">
      <c r="A1391" s="132">
        <f>IF(G1391="","",COUNTA($G$3:G1392))</f>
        <v>404</v>
      </c>
      <c r="B1391" s="164">
        <v>45052</v>
      </c>
      <c r="C1391" s="149" t="s">
        <v>51</v>
      </c>
      <c r="D1391" s="149" t="s">
        <v>77</v>
      </c>
      <c r="E1391" s="132">
        <v>62698</v>
      </c>
      <c r="F1391" s="132">
        <v>431618</v>
      </c>
      <c r="G1391" s="152" t="s">
        <v>1367</v>
      </c>
      <c r="H1391" s="152" t="s">
        <v>1367</v>
      </c>
      <c r="I1391" s="152" t="s">
        <v>1368</v>
      </c>
      <c r="J1391" s="140" t="s">
        <v>1369</v>
      </c>
      <c r="K1391" s="152" t="s">
        <v>200</v>
      </c>
      <c r="L1391" s="22" t="s">
        <v>62</v>
      </c>
      <c r="M1391" s="19">
        <v>1</v>
      </c>
      <c r="N1391" s="19">
        <f>IFERROR(VLOOKUP(L1391,Data!K:M,3,0),"0")</f>
        <v>500</v>
      </c>
      <c r="O1391" s="19">
        <f t="shared" si="27"/>
        <v>500</v>
      </c>
      <c r="P1391" s="132">
        <f>SUM(O1391:O1392)</f>
        <v>500</v>
      </c>
      <c r="Q1391" s="140"/>
      <c r="R1391" s="60" t="s">
        <v>2725</v>
      </c>
    </row>
    <row r="1392" spans="1:18" x14ac:dyDescent="0.2">
      <c r="A1392" s="133"/>
      <c r="B1392" s="150"/>
      <c r="C1392" s="151"/>
      <c r="D1392" s="151"/>
      <c r="E1392" s="133"/>
      <c r="F1392" s="133"/>
      <c r="G1392" s="153"/>
      <c r="H1392" s="153"/>
      <c r="I1392" s="153"/>
      <c r="J1392" s="141"/>
      <c r="K1392" s="153"/>
      <c r="L1392" s="22"/>
      <c r="M1392" s="19"/>
      <c r="N1392" s="19" t="str">
        <f>IFERROR(VLOOKUP(L1392,Data!K:M,3,0),"0")</f>
        <v>0</v>
      </c>
      <c r="O1392" s="19">
        <f t="shared" si="27"/>
        <v>0</v>
      </c>
      <c r="P1392" s="133"/>
      <c r="Q1392" s="141"/>
      <c r="R1392" s="61"/>
    </row>
    <row r="1393" spans="1:18" x14ac:dyDescent="0.2">
      <c r="A1393" s="132">
        <f>IF(G1393="","",COUNTA($G$3:G1394))</f>
        <v>405</v>
      </c>
      <c r="B1393" s="164">
        <v>45052</v>
      </c>
      <c r="C1393" s="149" t="s">
        <v>160</v>
      </c>
      <c r="D1393" s="149" t="s">
        <v>202</v>
      </c>
      <c r="E1393" s="132">
        <v>8172</v>
      </c>
      <c r="F1393" s="132">
        <v>276903</v>
      </c>
      <c r="G1393" s="152" t="s">
        <v>1370</v>
      </c>
      <c r="H1393" s="152" t="s">
        <v>1370</v>
      </c>
      <c r="I1393" s="152" t="s">
        <v>1371</v>
      </c>
      <c r="J1393" s="140" t="s">
        <v>1372</v>
      </c>
      <c r="K1393" s="152" t="s">
        <v>1373</v>
      </c>
      <c r="L1393" s="22" t="s">
        <v>2701</v>
      </c>
      <c r="M1393" s="19">
        <v>1</v>
      </c>
      <c r="N1393" s="19">
        <f>IFERROR(VLOOKUP(L1393,Data!K:M,3,0),"0")</f>
        <v>850</v>
      </c>
      <c r="O1393" s="19">
        <f t="shared" si="27"/>
        <v>850</v>
      </c>
      <c r="P1393" s="132">
        <f>SUM(O1393:O1394)</f>
        <v>1350</v>
      </c>
      <c r="Q1393" s="140"/>
      <c r="R1393" s="60"/>
    </row>
    <row r="1394" spans="1:18" x14ac:dyDescent="0.2">
      <c r="A1394" s="133"/>
      <c r="B1394" s="150"/>
      <c r="C1394" s="151"/>
      <c r="D1394" s="151"/>
      <c r="E1394" s="133"/>
      <c r="F1394" s="133"/>
      <c r="G1394" s="153"/>
      <c r="H1394" s="153"/>
      <c r="I1394" s="153"/>
      <c r="J1394" s="141"/>
      <c r="K1394" s="153"/>
      <c r="L1394" s="22" t="s">
        <v>62</v>
      </c>
      <c r="M1394" s="19">
        <v>1</v>
      </c>
      <c r="N1394" s="19">
        <f>IFERROR(VLOOKUP(L1394,Data!K:M,3,0),"0")</f>
        <v>500</v>
      </c>
      <c r="O1394" s="19">
        <f t="shared" si="27"/>
        <v>500</v>
      </c>
      <c r="P1394" s="133"/>
      <c r="Q1394" s="141"/>
      <c r="R1394" s="61"/>
    </row>
    <row r="1395" spans="1:18" x14ac:dyDescent="0.2">
      <c r="A1395" s="132">
        <f>IF(G1395="","",COUNTA($G$3:G1396))</f>
        <v>406</v>
      </c>
      <c r="B1395" s="164">
        <v>45052</v>
      </c>
      <c r="C1395" s="149" t="s">
        <v>160</v>
      </c>
      <c r="D1395" s="149" t="s">
        <v>202</v>
      </c>
      <c r="E1395" s="132">
        <v>16761</v>
      </c>
      <c r="F1395" s="132">
        <v>520857</v>
      </c>
      <c r="G1395" s="152" t="s">
        <v>1374</v>
      </c>
      <c r="H1395" s="152" t="s">
        <v>1374</v>
      </c>
      <c r="I1395" s="152" t="s">
        <v>1375</v>
      </c>
      <c r="J1395" s="140" t="s">
        <v>1376</v>
      </c>
      <c r="K1395" s="152" t="s">
        <v>1373</v>
      </c>
      <c r="L1395" s="22" t="s">
        <v>62</v>
      </c>
      <c r="M1395" s="19">
        <v>1</v>
      </c>
      <c r="N1395" s="19">
        <f>IFERROR(VLOOKUP(L1395,Data!K:M,3,0),"0")</f>
        <v>500</v>
      </c>
      <c r="O1395" s="19">
        <f t="shared" si="27"/>
        <v>500</v>
      </c>
      <c r="P1395" s="132">
        <f>SUM(O1395:O1396)</f>
        <v>500</v>
      </c>
      <c r="Q1395" s="140"/>
      <c r="R1395" s="60" t="s">
        <v>2793</v>
      </c>
    </row>
    <row r="1396" spans="1:18" x14ac:dyDescent="0.2">
      <c r="A1396" s="133"/>
      <c r="B1396" s="150"/>
      <c r="C1396" s="151"/>
      <c r="D1396" s="151"/>
      <c r="E1396" s="133"/>
      <c r="F1396" s="133"/>
      <c r="G1396" s="153"/>
      <c r="H1396" s="153"/>
      <c r="I1396" s="153"/>
      <c r="J1396" s="141"/>
      <c r="K1396" s="153"/>
      <c r="L1396" s="22"/>
      <c r="M1396" s="19"/>
      <c r="N1396" s="19" t="str">
        <f>IFERROR(VLOOKUP(L1396,Data!K:M,3,0),"0")</f>
        <v>0</v>
      </c>
      <c r="O1396" s="19">
        <f t="shared" si="27"/>
        <v>0</v>
      </c>
      <c r="P1396" s="133"/>
      <c r="Q1396" s="141"/>
      <c r="R1396" s="61"/>
    </row>
    <row r="1397" spans="1:18" x14ac:dyDescent="0.2">
      <c r="A1397" s="132">
        <f>IF(G1397="","",COUNTA($G$3:G1398))</f>
        <v>407</v>
      </c>
      <c r="B1397" s="164">
        <v>45052</v>
      </c>
      <c r="C1397" s="149" t="s">
        <v>160</v>
      </c>
      <c r="D1397" s="149" t="s">
        <v>163</v>
      </c>
      <c r="E1397" s="132">
        <v>25749</v>
      </c>
      <c r="F1397" s="132">
        <v>525326</v>
      </c>
      <c r="G1397" s="152" t="s">
        <v>1377</v>
      </c>
      <c r="H1397" s="152" t="s">
        <v>1377</v>
      </c>
      <c r="I1397" s="152" t="s">
        <v>1378</v>
      </c>
      <c r="J1397" s="140" t="s">
        <v>1379</v>
      </c>
      <c r="K1397" s="152" t="s">
        <v>1373</v>
      </c>
      <c r="L1397" s="22" t="s">
        <v>2698</v>
      </c>
      <c r="M1397" s="19">
        <v>1</v>
      </c>
      <c r="N1397" s="19">
        <f>IFERROR(VLOOKUP(L1397,Data!K:M,3,0),"0")</f>
        <v>400</v>
      </c>
      <c r="O1397" s="19">
        <f t="shared" si="27"/>
        <v>400</v>
      </c>
      <c r="P1397" s="132">
        <f>SUM(O1397:O1398)</f>
        <v>900</v>
      </c>
      <c r="Q1397" s="140"/>
      <c r="R1397" s="60"/>
    </row>
    <row r="1398" spans="1:18" x14ac:dyDescent="0.2">
      <c r="A1398" s="133"/>
      <c r="B1398" s="150"/>
      <c r="C1398" s="151"/>
      <c r="D1398" s="151"/>
      <c r="E1398" s="133"/>
      <c r="F1398" s="133"/>
      <c r="G1398" s="153"/>
      <c r="H1398" s="153"/>
      <c r="I1398" s="153"/>
      <c r="J1398" s="141"/>
      <c r="K1398" s="153"/>
      <c r="L1398" s="22" t="s">
        <v>62</v>
      </c>
      <c r="M1398" s="19">
        <v>1</v>
      </c>
      <c r="N1398" s="19">
        <f>IFERROR(VLOOKUP(L1398,Data!K:M,3,0),"0")</f>
        <v>500</v>
      </c>
      <c r="O1398" s="19">
        <f t="shared" si="27"/>
        <v>500</v>
      </c>
      <c r="P1398" s="133"/>
      <c r="Q1398" s="141"/>
      <c r="R1398" s="61"/>
    </row>
    <row r="1399" spans="1:18" x14ac:dyDescent="0.2">
      <c r="A1399" s="132">
        <f>IF(G1399="","",COUNTA($G$3:G1400))</f>
        <v>408</v>
      </c>
      <c r="B1399" s="164">
        <v>45052</v>
      </c>
      <c r="C1399" s="149" t="s">
        <v>188</v>
      </c>
      <c r="D1399" s="149" t="s">
        <v>474</v>
      </c>
      <c r="E1399" s="132">
        <v>3070</v>
      </c>
      <c r="F1399" s="132">
        <v>357975</v>
      </c>
      <c r="G1399" s="152" t="s">
        <v>1380</v>
      </c>
      <c r="H1399" s="152" t="s">
        <v>1380</v>
      </c>
      <c r="I1399" s="152" t="s">
        <v>1281</v>
      </c>
      <c r="J1399" s="140" t="s">
        <v>1381</v>
      </c>
      <c r="K1399" s="152" t="s">
        <v>1373</v>
      </c>
      <c r="L1399" s="22" t="s">
        <v>1648</v>
      </c>
      <c r="M1399" s="19">
        <v>1</v>
      </c>
      <c r="N1399" s="19">
        <v>250</v>
      </c>
      <c r="O1399" s="19">
        <f t="shared" si="27"/>
        <v>250</v>
      </c>
      <c r="P1399" s="132">
        <f>SUM(O1399:O1400)</f>
        <v>750</v>
      </c>
      <c r="Q1399" s="140"/>
      <c r="R1399" s="60" t="s">
        <v>2841</v>
      </c>
    </row>
    <row r="1400" spans="1:18" x14ac:dyDescent="0.2">
      <c r="A1400" s="133"/>
      <c r="B1400" s="150"/>
      <c r="C1400" s="151"/>
      <c r="D1400" s="151"/>
      <c r="E1400" s="133"/>
      <c r="F1400" s="133"/>
      <c r="G1400" s="153"/>
      <c r="H1400" s="153"/>
      <c r="I1400" s="153"/>
      <c r="J1400" s="141"/>
      <c r="K1400" s="153"/>
      <c r="L1400" s="22" t="s">
        <v>62</v>
      </c>
      <c r="M1400" s="19">
        <v>1</v>
      </c>
      <c r="N1400" s="19">
        <f>IFERROR(VLOOKUP(L1400,Data!K:M,3,0),"0")</f>
        <v>500</v>
      </c>
      <c r="O1400" s="19">
        <f t="shared" si="27"/>
        <v>500</v>
      </c>
      <c r="P1400" s="133"/>
      <c r="Q1400" s="141"/>
      <c r="R1400" s="61" t="s">
        <v>2793</v>
      </c>
    </row>
    <row r="1401" spans="1:18" s="43" customFormat="1" ht="18" customHeight="1" x14ac:dyDescent="0.25">
      <c r="A1401" s="116" t="s">
        <v>3193</v>
      </c>
      <c r="B1401" s="117"/>
      <c r="C1401" s="117"/>
      <c r="D1401" s="117"/>
      <c r="E1401" s="117"/>
      <c r="F1401" s="117"/>
      <c r="G1401" s="117"/>
      <c r="H1401" s="117"/>
      <c r="I1401" s="117"/>
      <c r="J1401" s="117"/>
      <c r="K1401" s="117"/>
      <c r="L1401" s="117"/>
      <c r="M1401" s="117"/>
      <c r="N1401" s="117"/>
      <c r="O1401" s="118"/>
      <c r="P1401" s="119">
        <f>SUM(P1323:P1400)</f>
        <v>29090</v>
      </c>
      <c r="Q1401" s="120"/>
      <c r="R1401" s="121"/>
    </row>
    <row r="1402" spans="1:18" s="47" customFormat="1" ht="18" customHeight="1" x14ac:dyDescent="0.25">
      <c r="A1402" s="122" t="s">
        <v>3194</v>
      </c>
      <c r="B1402" s="122"/>
      <c r="C1402" s="44" t="e">
        <f ca="1">[3]!NumberToWordEN(P1401)</f>
        <v>#NAME?</v>
      </c>
      <c r="D1402" s="44"/>
      <c r="E1402" s="45"/>
      <c r="F1402" s="45"/>
      <c r="G1402" s="44"/>
      <c r="H1402" s="44"/>
      <c r="I1402" s="44"/>
      <c r="J1402" s="44"/>
      <c r="K1402" s="44"/>
      <c r="L1402" s="44"/>
      <c r="M1402" s="44"/>
      <c r="N1402" s="44"/>
      <c r="O1402" s="44"/>
      <c r="P1402" s="44"/>
      <c r="Q1402" s="46"/>
      <c r="R1402" s="62"/>
    </row>
    <row r="1403" spans="1:18" s="47" customFormat="1" ht="18" customHeight="1" x14ac:dyDescent="0.25">
      <c r="A1403" s="48"/>
      <c r="B1403" s="49"/>
      <c r="C1403" s="50"/>
      <c r="D1403" s="48"/>
      <c r="E1403" s="48"/>
      <c r="F1403" s="48"/>
      <c r="G1403" s="48"/>
      <c r="H1403" s="48"/>
      <c r="I1403" s="48"/>
      <c r="J1403" s="50"/>
      <c r="K1403" s="48"/>
      <c r="M1403" s="51"/>
      <c r="P1403" s="48"/>
      <c r="Q1403" s="52"/>
      <c r="R1403" s="62"/>
    </row>
    <row r="1404" spans="1:18" s="47" customFormat="1" ht="18" customHeight="1" x14ac:dyDescent="0.25">
      <c r="A1404" s="48"/>
      <c r="B1404" s="49"/>
      <c r="C1404" s="50"/>
      <c r="D1404" s="48"/>
      <c r="E1404" s="48"/>
      <c r="F1404" s="48"/>
      <c r="G1404" s="48"/>
      <c r="H1404" s="48"/>
      <c r="I1404" s="48"/>
      <c r="J1404" s="50"/>
      <c r="K1404" s="48"/>
      <c r="M1404" s="51"/>
      <c r="P1404" s="48"/>
      <c r="Q1404" s="52"/>
      <c r="R1404" s="62"/>
    </row>
    <row r="1405" spans="1:18" s="47" customFormat="1" ht="18" customHeight="1" x14ac:dyDescent="0.25">
      <c r="A1405" s="48"/>
      <c r="B1405" s="49"/>
      <c r="C1405" s="50"/>
      <c r="D1405" s="48"/>
      <c r="E1405" s="48"/>
      <c r="F1405" s="48"/>
      <c r="G1405" s="48"/>
      <c r="H1405" s="48"/>
      <c r="I1405" s="48"/>
      <c r="J1405" s="50"/>
      <c r="K1405" s="48"/>
      <c r="M1405" s="51"/>
      <c r="P1405" s="48"/>
      <c r="Q1405" s="52"/>
      <c r="R1405" s="62"/>
    </row>
    <row r="1406" spans="1:18" s="57" customFormat="1" ht="18" customHeight="1" x14ac:dyDescent="0.25">
      <c r="A1406" s="53"/>
      <c r="B1406" s="53"/>
      <c r="C1406" s="54"/>
      <c r="D1406" s="54"/>
      <c r="E1406" s="53"/>
      <c r="F1406" s="53"/>
      <c r="G1406" s="53"/>
      <c r="H1406" s="53"/>
      <c r="I1406" s="53"/>
      <c r="J1406" s="54"/>
      <c r="K1406" s="54"/>
      <c r="L1406" s="54"/>
      <c r="M1406" s="55"/>
      <c r="N1406" s="55"/>
      <c r="O1406" s="55"/>
      <c r="P1406" s="55"/>
      <c r="Q1406" s="56"/>
      <c r="R1406" s="63"/>
    </row>
    <row r="1407" spans="1:18" s="57" customFormat="1" ht="18" customHeight="1" x14ac:dyDescent="0.25">
      <c r="A1407" s="53"/>
      <c r="B1407" s="53"/>
      <c r="C1407" s="54"/>
      <c r="D1407" s="54"/>
      <c r="E1407" s="53"/>
      <c r="F1407" s="53"/>
      <c r="G1407" s="53"/>
      <c r="H1407" s="53"/>
      <c r="I1407" s="53"/>
      <c r="J1407" s="54"/>
      <c r="K1407" s="54"/>
      <c r="L1407" s="54"/>
      <c r="M1407" s="55"/>
      <c r="N1407" s="55"/>
      <c r="O1407" s="55"/>
      <c r="P1407" s="123" t="s">
        <v>3195</v>
      </c>
      <c r="Q1407" s="123"/>
      <c r="R1407" s="63"/>
    </row>
    <row r="1408" spans="1:18" s="57" customFormat="1" ht="18" customHeight="1" x14ac:dyDescent="0.25">
      <c r="A1408" s="53"/>
      <c r="B1408" s="53"/>
      <c r="C1408" s="54"/>
      <c r="D1408" s="54"/>
      <c r="E1408" s="53"/>
      <c r="F1408" s="53"/>
      <c r="G1408" s="53"/>
      <c r="H1408" s="53"/>
      <c r="I1408" s="53"/>
      <c r="J1408" s="54"/>
      <c r="K1408" s="54"/>
      <c r="L1408" s="54"/>
      <c r="M1408" s="55"/>
      <c r="N1408" s="55"/>
      <c r="O1408" s="55"/>
      <c r="P1408" s="53"/>
      <c r="Q1408" s="58"/>
      <c r="R1408" s="63"/>
    </row>
    <row r="1409" spans="1:18" s="41" customFormat="1" ht="24" customHeight="1" x14ac:dyDescent="0.25">
      <c r="A1409" s="124" t="s">
        <v>3214</v>
      </c>
      <c r="B1409" s="125"/>
      <c r="C1409" s="124" t="s">
        <v>21</v>
      </c>
      <c r="D1409" s="126"/>
      <c r="E1409" s="125"/>
      <c r="F1409" s="124" t="s">
        <v>3192</v>
      </c>
      <c r="G1409" s="126"/>
      <c r="H1409" s="126"/>
      <c r="I1409" s="126"/>
      <c r="J1409" s="126"/>
      <c r="K1409" s="126"/>
      <c r="L1409" s="126"/>
      <c r="M1409" s="126"/>
      <c r="N1409" s="126"/>
      <c r="O1409" s="126"/>
      <c r="P1409" s="126"/>
      <c r="Q1409" s="126"/>
      <c r="R1409" s="125"/>
    </row>
    <row r="1410" spans="1:18" s="40" customFormat="1" ht="41.25" customHeight="1" x14ac:dyDescent="0.3">
      <c r="A1410" s="34" t="s">
        <v>3197</v>
      </c>
      <c r="B1410" s="35" t="s">
        <v>81</v>
      </c>
      <c r="C1410" s="35" t="s">
        <v>10</v>
      </c>
      <c r="D1410" s="36" t="s">
        <v>11</v>
      </c>
      <c r="E1410" s="34" t="s">
        <v>12</v>
      </c>
      <c r="F1410" s="34" t="s">
        <v>0</v>
      </c>
      <c r="G1410" s="34"/>
      <c r="H1410" s="34" t="s">
        <v>1</v>
      </c>
      <c r="I1410" s="37"/>
      <c r="J1410" s="35" t="s">
        <v>13</v>
      </c>
      <c r="K1410" s="38" t="s">
        <v>148</v>
      </c>
      <c r="L1410" s="37" t="s">
        <v>82</v>
      </c>
      <c r="M1410" s="34" t="s">
        <v>14</v>
      </c>
      <c r="N1410" s="34" t="s">
        <v>2</v>
      </c>
      <c r="O1410" s="34" t="s">
        <v>83</v>
      </c>
      <c r="P1410" s="34" t="s">
        <v>3198</v>
      </c>
      <c r="Q1410" s="39" t="s">
        <v>84</v>
      </c>
      <c r="R1410" s="59" t="s">
        <v>5</v>
      </c>
    </row>
    <row r="1411" spans="1:18" x14ac:dyDescent="0.2">
      <c r="A1411" s="132">
        <f>IF(G1411="","",COUNTA($G$3:G1412))</f>
        <v>409</v>
      </c>
      <c r="B1411" s="164">
        <v>45053</v>
      </c>
      <c r="C1411" s="149" t="s">
        <v>188</v>
      </c>
      <c r="D1411" s="149" t="s">
        <v>163</v>
      </c>
      <c r="E1411" s="132">
        <v>208390</v>
      </c>
      <c r="F1411" s="132">
        <v>379855</v>
      </c>
      <c r="G1411" s="152" t="s">
        <v>1382</v>
      </c>
      <c r="H1411" s="152" t="s">
        <v>1382</v>
      </c>
      <c r="I1411" s="152" t="s">
        <v>1383</v>
      </c>
      <c r="J1411" s="140" t="s">
        <v>1384</v>
      </c>
      <c r="K1411" s="152" t="s">
        <v>183</v>
      </c>
      <c r="L1411" s="22" t="s">
        <v>1648</v>
      </c>
      <c r="M1411" s="19">
        <v>1</v>
      </c>
      <c r="N1411" s="19">
        <v>700</v>
      </c>
      <c r="O1411" s="19">
        <f t="shared" si="27"/>
        <v>700</v>
      </c>
      <c r="P1411" s="132">
        <f>SUM(O1411:O1412)</f>
        <v>1200</v>
      </c>
      <c r="Q1411" s="140"/>
      <c r="R1411" s="60" t="s">
        <v>2719</v>
      </c>
    </row>
    <row r="1412" spans="1:18" ht="12.95" customHeight="1" x14ac:dyDescent="0.2">
      <c r="A1412" s="133"/>
      <c r="B1412" s="150"/>
      <c r="C1412" s="151"/>
      <c r="D1412" s="151"/>
      <c r="E1412" s="133"/>
      <c r="F1412" s="133"/>
      <c r="G1412" s="153"/>
      <c r="H1412" s="153"/>
      <c r="I1412" s="153"/>
      <c r="J1412" s="141"/>
      <c r="K1412" s="153"/>
      <c r="L1412" s="22" t="s">
        <v>62</v>
      </c>
      <c r="M1412" s="19">
        <v>1</v>
      </c>
      <c r="N1412" s="19">
        <f>IFERROR(VLOOKUP(L1412,Data!K:M,3,0),"0")</f>
        <v>500</v>
      </c>
      <c r="O1412" s="19">
        <f t="shared" si="27"/>
        <v>500</v>
      </c>
      <c r="P1412" s="133"/>
      <c r="Q1412" s="141"/>
      <c r="R1412" s="61" t="s">
        <v>2919</v>
      </c>
    </row>
    <row r="1413" spans="1:18" x14ac:dyDescent="0.2">
      <c r="A1413" s="132">
        <f>IF(G1413="","",COUNTA($G$3:G1414))</f>
        <v>410</v>
      </c>
      <c r="B1413" s="164">
        <v>45053</v>
      </c>
      <c r="C1413" s="149" t="s">
        <v>160</v>
      </c>
      <c r="D1413" s="149" t="s">
        <v>161</v>
      </c>
      <c r="E1413" s="132">
        <v>53127</v>
      </c>
      <c r="F1413" s="132">
        <v>139694</v>
      </c>
      <c r="G1413" s="152" t="s">
        <v>1385</v>
      </c>
      <c r="H1413" s="152" t="s">
        <v>1385</v>
      </c>
      <c r="I1413" s="152" t="s">
        <v>1386</v>
      </c>
      <c r="J1413" s="140" t="s">
        <v>1387</v>
      </c>
      <c r="K1413" s="152" t="s">
        <v>271</v>
      </c>
      <c r="L1413" s="22" t="s">
        <v>2706</v>
      </c>
      <c r="M1413" s="19">
        <v>2</v>
      </c>
      <c r="N1413" s="19">
        <f>IFERROR(VLOOKUP(L1413,Data!K:M,3,0),"0")</f>
        <v>250</v>
      </c>
      <c r="O1413" s="19">
        <f t="shared" si="27"/>
        <v>500</v>
      </c>
      <c r="P1413" s="132">
        <f>SUM(O1413:O1414)</f>
        <v>1000</v>
      </c>
      <c r="Q1413" s="140"/>
      <c r="R1413" s="60" t="s">
        <v>2806</v>
      </c>
    </row>
    <row r="1414" spans="1:18" x14ac:dyDescent="0.2">
      <c r="A1414" s="133"/>
      <c r="B1414" s="150"/>
      <c r="C1414" s="151"/>
      <c r="D1414" s="151"/>
      <c r="E1414" s="133"/>
      <c r="F1414" s="133"/>
      <c r="G1414" s="153"/>
      <c r="H1414" s="153"/>
      <c r="I1414" s="153"/>
      <c r="J1414" s="141"/>
      <c r="K1414" s="153"/>
      <c r="L1414" s="22" t="s">
        <v>62</v>
      </c>
      <c r="M1414" s="19">
        <v>1</v>
      </c>
      <c r="N1414" s="19">
        <f>IFERROR(VLOOKUP(L1414,Data!K:M,3,0),"0")</f>
        <v>500</v>
      </c>
      <c r="O1414" s="19">
        <f t="shared" si="27"/>
        <v>500</v>
      </c>
      <c r="P1414" s="133"/>
      <c r="Q1414" s="141"/>
      <c r="R1414" s="61"/>
    </row>
    <row r="1415" spans="1:18" x14ac:dyDescent="0.2">
      <c r="A1415" s="132">
        <f>IF(G1415="","",COUNTA($G$3:G1416))</f>
        <v>411</v>
      </c>
      <c r="B1415" s="164">
        <v>45053</v>
      </c>
      <c r="C1415" s="149" t="s">
        <v>54</v>
      </c>
      <c r="D1415" s="149" t="s">
        <v>55</v>
      </c>
      <c r="E1415" s="132">
        <v>18678</v>
      </c>
      <c r="F1415" s="132">
        <v>359945</v>
      </c>
      <c r="G1415" s="152" t="s">
        <v>1388</v>
      </c>
      <c r="H1415" s="152" t="s">
        <v>1388</v>
      </c>
      <c r="I1415" s="152" t="s">
        <v>1389</v>
      </c>
      <c r="J1415" s="140" t="s">
        <v>1390</v>
      </c>
      <c r="K1415" s="152" t="s">
        <v>446</v>
      </c>
      <c r="L1415" s="22" t="s">
        <v>62</v>
      </c>
      <c r="M1415" s="19">
        <v>1</v>
      </c>
      <c r="N1415" s="19">
        <f>IFERROR(VLOOKUP(L1415,Data!K:M,3,0),"0")</f>
        <v>500</v>
      </c>
      <c r="O1415" s="19">
        <f t="shared" si="27"/>
        <v>500</v>
      </c>
      <c r="P1415" s="132">
        <f>SUM(O1415:O1416)</f>
        <v>500</v>
      </c>
      <c r="Q1415" s="140"/>
      <c r="R1415" s="60" t="s">
        <v>2793</v>
      </c>
    </row>
    <row r="1416" spans="1:18" x14ac:dyDescent="0.2">
      <c r="A1416" s="133"/>
      <c r="B1416" s="150"/>
      <c r="C1416" s="151"/>
      <c r="D1416" s="151"/>
      <c r="E1416" s="133"/>
      <c r="F1416" s="133"/>
      <c r="G1416" s="153"/>
      <c r="H1416" s="153"/>
      <c r="I1416" s="153"/>
      <c r="J1416" s="141"/>
      <c r="K1416" s="153"/>
      <c r="L1416" s="22"/>
      <c r="M1416" s="19"/>
      <c r="N1416" s="19" t="str">
        <f>IFERROR(VLOOKUP(L1416,Data!K:M,3,0),"0")</f>
        <v>0</v>
      </c>
      <c r="O1416" s="19">
        <f t="shared" si="27"/>
        <v>0</v>
      </c>
      <c r="P1416" s="133"/>
      <c r="Q1416" s="141"/>
      <c r="R1416" s="61"/>
    </row>
    <row r="1417" spans="1:18" x14ac:dyDescent="0.2">
      <c r="A1417" s="132">
        <f>IF(G1417="","",COUNTA($G$3:G1418))</f>
        <v>412</v>
      </c>
      <c r="B1417" s="164">
        <v>45053</v>
      </c>
      <c r="C1417" s="149" t="s">
        <v>160</v>
      </c>
      <c r="D1417" s="149" t="s">
        <v>163</v>
      </c>
      <c r="E1417" s="132">
        <v>57434</v>
      </c>
      <c r="F1417" s="132">
        <v>386996</v>
      </c>
      <c r="G1417" s="152" t="s">
        <v>1391</v>
      </c>
      <c r="H1417" s="152" t="s">
        <v>1391</v>
      </c>
      <c r="I1417" s="152" t="s">
        <v>1392</v>
      </c>
      <c r="J1417" s="140" t="s">
        <v>1393</v>
      </c>
      <c r="K1417" s="152" t="s">
        <v>427</v>
      </c>
      <c r="L1417" s="22" t="s">
        <v>62</v>
      </c>
      <c r="M1417" s="19">
        <v>1</v>
      </c>
      <c r="N1417" s="19">
        <f>IFERROR(VLOOKUP(L1417,Data!K:M,3,0),"0")</f>
        <v>500</v>
      </c>
      <c r="O1417" s="19">
        <f t="shared" si="27"/>
        <v>500</v>
      </c>
      <c r="P1417" s="132">
        <f>SUM(O1417:O1418)</f>
        <v>500</v>
      </c>
      <c r="Q1417" s="140"/>
      <c r="R1417" s="60" t="s">
        <v>2752</v>
      </c>
    </row>
    <row r="1418" spans="1:18" x14ac:dyDescent="0.2">
      <c r="A1418" s="133"/>
      <c r="B1418" s="150"/>
      <c r="C1418" s="151"/>
      <c r="D1418" s="151"/>
      <c r="E1418" s="133"/>
      <c r="F1418" s="133"/>
      <c r="G1418" s="153"/>
      <c r="H1418" s="153"/>
      <c r="I1418" s="153"/>
      <c r="J1418" s="141"/>
      <c r="K1418" s="153"/>
      <c r="L1418" s="22"/>
      <c r="M1418" s="19"/>
      <c r="N1418" s="19" t="str">
        <f>IFERROR(VLOOKUP(L1418,Data!K:M,3,0),"0")</f>
        <v>0</v>
      </c>
      <c r="O1418" s="19">
        <f t="shared" si="27"/>
        <v>0</v>
      </c>
      <c r="P1418" s="133"/>
      <c r="Q1418" s="141"/>
      <c r="R1418" s="61"/>
    </row>
    <row r="1419" spans="1:18" x14ac:dyDescent="0.2">
      <c r="A1419" s="132">
        <f>IF(G1419="","",COUNTA($G$3:G1420))</f>
        <v>413</v>
      </c>
      <c r="B1419" s="164">
        <v>45053</v>
      </c>
      <c r="C1419" s="149" t="s">
        <v>160</v>
      </c>
      <c r="D1419" s="149" t="s">
        <v>202</v>
      </c>
      <c r="E1419" s="132">
        <v>3187</v>
      </c>
      <c r="F1419" s="132">
        <v>397723</v>
      </c>
      <c r="G1419" s="152" t="s">
        <v>1394</v>
      </c>
      <c r="H1419" s="152" t="s">
        <v>1394</v>
      </c>
      <c r="I1419" s="152" t="s">
        <v>1292</v>
      </c>
      <c r="J1419" s="140" t="s">
        <v>1395</v>
      </c>
      <c r="K1419" s="152" t="s">
        <v>214</v>
      </c>
      <c r="L1419" s="22" t="s">
        <v>1648</v>
      </c>
      <c r="M1419" s="19">
        <v>1</v>
      </c>
      <c r="N1419" s="19">
        <v>700</v>
      </c>
      <c r="O1419" s="19">
        <f t="shared" si="27"/>
        <v>700</v>
      </c>
      <c r="P1419" s="132">
        <f>SUM(O1419:O1420)</f>
        <v>1200</v>
      </c>
      <c r="Q1419" s="140"/>
      <c r="R1419" s="61" t="s">
        <v>2760</v>
      </c>
    </row>
    <row r="1420" spans="1:18" x14ac:dyDescent="0.2">
      <c r="A1420" s="133"/>
      <c r="B1420" s="150"/>
      <c r="C1420" s="151"/>
      <c r="D1420" s="151"/>
      <c r="E1420" s="133"/>
      <c r="F1420" s="133"/>
      <c r="G1420" s="153"/>
      <c r="H1420" s="153"/>
      <c r="I1420" s="153"/>
      <c r="J1420" s="141"/>
      <c r="K1420" s="153"/>
      <c r="L1420" s="22" t="s">
        <v>62</v>
      </c>
      <c r="M1420" s="19">
        <v>1</v>
      </c>
      <c r="N1420" s="19">
        <f>IFERROR(VLOOKUP(L1420,Data!K:M,3,0),"0")</f>
        <v>500</v>
      </c>
      <c r="O1420" s="19">
        <f t="shared" si="27"/>
        <v>500</v>
      </c>
      <c r="P1420" s="133"/>
      <c r="Q1420" s="141"/>
      <c r="R1420" s="61"/>
    </row>
    <row r="1421" spans="1:18" x14ac:dyDescent="0.2">
      <c r="A1421" s="140">
        <f>IF(G1421="","",COUNTA($G$3:G1422))</f>
        <v>414</v>
      </c>
      <c r="B1421" s="164">
        <v>45053</v>
      </c>
      <c r="C1421" s="149" t="s">
        <v>160</v>
      </c>
      <c r="D1421" s="149" t="s">
        <v>163</v>
      </c>
      <c r="E1421" s="132" t="s">
        <v>1396</v>
      </c>
      <c r="F1421" s="132">
        <v>352622</v>
      </c>
      <c r="G1421" s="152" t="s">
        <v>1397</v>
      </c>
      <c r="H1421" s="152" t="s">
        <v>1397</v>
      </c>
      <c r="I1421" s="152" t="s">
        <v>1398</v>
      </c>
      <c r="J1421" s="140" t="s">
        <v>1399</v>
      </c>
      <c r="K1421" s="152" t="s">
        <v>179</v>
      </c>
      <c r="L1421" s="22" t="s">
        <v>2698</v>
      </c>
      <c r="M1421" s="19">
        <v>1</v>
      </c>
      <c r="N1421" s="19">
        <f>IFERROR(VLOOKUP(L1421,Data!K:M,3,0),"0")</f>
        <v>400</v>
      </c>
      <c r="O1421" s="19">
        <f t="shared" si="27"/>
        <v>400</v>
      </c>
      <c r="P1421" s="132">
        <f>SUM(O1421:O1422)</f>
        <v>900</v>
      </c>
      <c r="Q1421" s="140"/>
      <c r="R1421" s="60" t="s">
        <v>2752</v>
      </c>
    </row>
    <row r="1422" spans="1:18" x14ac:dyDescent="0.2">
      <c r="A1422" s="141"/>
      <c r="B1422" s="150"/>
      <c r="C1422" s="151"/>
      <c r="D1422" s="151"/>
      <c r="E1422" s="133"/>
      <c r="F1422" s="133"/>
      <c r="G1422" s="153"/>
      <c r="H1422" s="153"/>
      <c r="I1422" s="153"/>
      <c r="J1422" s="141"/>
      <c r="K1422" s="153"/>
      <c r="L1422" s="22" t="s">
        <v>62</v>
      </c>
      <c r="M1422" s="19">
        <v>1</v>
      </c>
      <c r="N1422" s="19">
        <f>IFERROR(VLOOKUP(L1422,Data!K:M,3,0),"0")</f>
        <v>500</v>
      </c>
      <c r="O1422" s="19">
        <f t="shared" si="27"/>
        <v>500</v>
      </c>
      <c r="P1422" s="133"/>
      <c r="Q1422" s="141"/>
      <c r="R1422" s="61"/>
    </row>
    <row r="1423" spans="1:18" x14ac:dyDescent="0.2">
      <c r="A1423" s="132">
        <f>IF(G1423="","",COUNTA($G$3:G1424))</f>
        <v>415</v>
      </c>
      <c r="B1423" s="164">
        <v>45053</v>
      </c>
      <c r="C1423" s="149" t="s">
        <v>160</v>
      </c>
      <c r="D1423" s="149" t="s">
        <v>163</v>
      </c>
      <c r="E1423" s="132">
        <v>209726</v>
      </c>
      <c r="F1423" s="132">
        <v>483101</v>
      </c>
      <c r="G1423" s="152" t="s">
        <v>1400</v>
      </c>
      <c r="H1423" s="152" t="s">
        <v>1400</v>
      </c>
      <c r="I1423" s="152" t="s">
        <v>1401</v>
      </c>
      <c r="J1423" s="140" t="s">
        <v>1402</v>
      </c>
      <c r="K1423" s="152" t="s">
        <v>361</v>
      </c>
      <c r="L1423" s="22" t="s">
        <v>62</v>
      </c>
      <c r="M1423" s="19">
        <v>1</v>
      </c>
      <c r="N1423" s="19">
        <f>IFERROR(VLOOKUP(L1423,Data!K:M,3,0),"0")</f>
        <v>500</v>
      </c>
      <c r="O1423" s="19">
        <f t="shared" si="27"/>
        <v>500</v>
      </c>
      <c r="P1423" s="132">
        <f>SUM(O1423:O1424)</f>
        <v>500</v>
      </c>
      <c r="Q1423" s="140"/>
      <c r="R1423" s="60" t="s">
        <v>2798</v>
      </c>
    </row>
    <row r="1424" spans="1:18" x14ac:dyDescent="0.2">
      <c r="A1424" s="133"/>
      <c r="B1424" s="150"/>
      <c r="C1424" s="151"/>
      <c r="D1424" s="151"/>
      <c r="E1424" s="133"/>
      <c r="F1424" s="133"/>
      <c r="G1424" s="153"/>
      <c r="H1424" s="153"/>
      <c r="I1424" s="153"/>
      <c r="J1424" s="141"/>
      <c r="K1424" s="153"/>
      <c r="L1424" s="22"/>
      <c r="M1424" s="19"/>
      <c r="N1424" s="19" t="str">
        <f>IFERROR(VLOOKUP(L1424,Data!K:M,3,0),"0")</f>
        <v>0</v>
      </c>
      <c r="O1424" s="19">
        <f t="shared" si="27"/>
        <v>0</v>
      </c>
      <c r="P1424" s="133"/>
      <c r="Q1424" s="141"/>
      <c r="R1424" s="61"/>
    </row>
    <row r="1425" spans="1:18" x14ac:dyDescent="0.2">
      <c r="A1425" s="132">
        <f>IF(G1425="","",COUNTA($G$3:G1426))</f>
        <v>416</v>
      </c>
      <c r="B1425" s="164">
        <v>45053</v>
      </c>
      <c r="C1425" s="149" t="s">
        <v>51</v>
      </c>
      <c r="D1425" s="149" t="s">
        <v>77</v>
      </c>
      <c r="E1425" s="132">
        <v>208700</v>
      </c>
      <c r="F1425" s="132">
        <v>33575</v>
      </c>
      <c r="G1425" s="152" t="s">
        <v>1403</v>
      </c>
      <c r="H1425" s="152" t="s">
        <v>1403</v>
      </c>
      <c r="I1425" s="152" t="s">
        <v>1404</v>
      </c>
      <c r="J1425" s="140" t="s">
        <v>1405</v>
      </c>
      <c r="K1425" s="152" t="s">
        <v>361</v>
      </c>
      <c r="L1425" s="22" t="s">
        <v>2915</v>
      </c>
      <c r="M1425" s="19">
        <v>1</v>
      </c>
      <c r="N1425" s="19">
        <f>IFERROR(VLOOKUP(L1425,Data!K:M,3,0),"0")</f>
        <v>1000</v>
      </c>
      <c r="O1425" s="19">
        <f t="shared" si="27"/>
        <v>1000</v>
      </c>
      <c r="P1425" s="132">
        <f>SUM(O1425:O1429)</f>
        <v>2270</v>
      </c>
      <c r="Q1425" s="140" t="s">
        <v>2842</v>
      </c>
      <c r="R1425" s="60"/>
    </row>
    <row r="1426" spans="1:18" x14ac:dyDescent="0.2">
      <c r="A1426" s="133"/>
      <c r="B1426" s="150"/>
      <c r="C1426" s="151"/>
      <c r="D1426" s="151"/>
      <c r="E1426" s="133"/>
      <c r="F1426" s="133"/>
      <c r="G1426" s="153"/>
      <c r="H1426" s="153"/>
      <c r="I1426" s="153"/>
      <c r="J1426" s="141"/>
      <c r="K1426" s="153"/>
      <c r="L1426" s="22" t="s">
        <v>138</v>
      </c>
      <c r="M1426" s="19">
        <v>1</v>
      </c>
      <c r="N1426" s="19">
        <f>IFERROR(VLOOKUP(L1426,Data!K:M,3,0),"0")</f>
        <v>70</v>
      </c>
      <c r="O1426" s="19">
        <f t="shared" si="27"/>
        <v>70</v>
      </c>
      <c r="P1426" s="133"/>
      <c r="Q1426" s="141"/>
      <c r="R1426" s="61"/>
    </row>
    <row r="1427" spans="1:18" x14ac:dyDescent="0.2">
      <c r="A1427" s="133"/>
      <c r="B1427" s="150"/>
      <c r="C1427" s="151"/>
      <c r="D1427" s="151"/>
      <c r="E1427" s="133"/>
      <c r="F1427" s="133"/>
      <c r="G1427" s="153"/>
      <c r="H1427" s="153"/>
      <c r="I1427" s="153"/>
      <c r="J1427" s="141"/>
      <c r="K1427" s="153"/>
      <c r="L1427" s="22" t="s">
        <v>2699</v>
      </c>
      <c r="M1427" s="19">
        <v>2</v>
      </c>
      <c r="N1427" s="19">
        <f>IFERROR(VLOOKUP(L1427,Data!K:M,3,0),"0")</f>
        <v>10</v>
      </c>
      <c r="O1427" s="19">
        <f t="shared" si="27"/>
        <v>20</v>
      </c>
      <c r="P1427" s="133"/>
      <c r="Q1427" s="141"/>
      <c r="R1427" s="61"/>
    </row>
    <row r="1428" spans="1:18" x14ac:dyDescent="0.2">
      <c r="A1428" s="133"/>
      <c r="B1428" s="150"/>
      <c r="C1428" s="151"/>
      <c r="D1428" s="151"/>
      <c r="E1428" s="133"/>
      <c r="F1428" s="133"/>
      <c r="G1428" s="153"/>
      <c r="H1428" s="153"/>
      <c r="I1428" s="153"/>
      <c r="J1428" s="141"/>
      <c r="K1428" s="153"/>
      <c r="L1428" s="22" t="s">
        <v>145</v>
      </c>
      <c r="M1428" s="19">
        <v>1</v>
      </c>
      <c r="N1428" s="19">
        <v>680</v>
      </c>
      <c r="O1428" s="19">
        <f t="shared" si="27"/>
        <v>680</v>
      </c>
      <c r="P1428" s="133"/>
      <c r="Q1428" s="141"/>
      <c r="R1428" s="61"/>
    </row>
    <row r="1429" spans="1:18" x14ac:dyDescent="0.2">
      <c r="A1429" s="136"/>
      <c r="B1429" s="161"/>
      <c r="C1429" s="162"/>
      <c r="D1429" s="162"/>
      <c r="E1429" s="136"/>
      <c r="F1429" s="136"/>
      <c r="G1429" s="154"/>
      <c r="H1429" s="154"/>
      <c r="I1429" s="154"/>
      <c r="J1429" s="142"/>
      <c r="K1429" s="154"/>
      <c r="L1429" s="22" t="s">
        <v>62</v>
      </c>
      <c r="M1429" s="19">
        <v>1</v>
      </c>
      <c r="N1429" s="19">
        <f>IFERROR(VLOOKUP(L1429,Data!K:M,3,0),"0")</f>
        <v>500</v>
      </c>
      <c r="O1429" s="19">
        <f t="shared" si="27"/>
        <v>500</v>
      </c>
      <c r="P1429" s="136"/>
      <c r="Q1429" s="142"/>
      <c r="R1429" s="64"/>
    </row>
    <row r="1430" spans="1:18" x14ac:dyDescent="0.2">
      <c r="A1430" s="132">
        <f>IF(G1430="","",COUNTA($G$3:G1431))</f>
        <v>417</v>
      </c>
      <c r="B1430" s="164">
        <v>45053</v>
      </c>
      <c r="C1430" s="149" t="s">
        <v>160</v>
      </c>
      <c r="D1430" s="149" t="s">
        <v>163</v>
      </c>
      <c r="E1430" s="132">
        <v>3965</v>
      </c>
      <c r="F1430" s="132">
        <v>374555</v>
      </c>
      <c r="G1430" s="152" t="s">
        <v>1406</v>
      </c>
      <c r="H1430" s="152" t="s">
        <v>1406</v>
      </c>
      <c r="I1430" s="152" t="s">
        <v>1407</v>
      </c>
      <c r="J1430" s="140" t="s">
        <v>1408</v>
      </c>
      <c r="K1430" s="152" t="s">
        <v>976</v>
      </c>
      <c r="L1430" s="22" t="s">
        <v>149</v>
      </c>
      <c r="M1430" s="19">
        <v>1</v>
      </c>
      <c r="N1430" s="19">
        <f>IFERROR(VLOOKUP(L1430,Data!K:M,3,0),"0")</f>
        <v>350</v>
      </c>
      <c r="O1430" s="19">
        <f t="shared" si="27"/>
        <v>350</v>
      </c>
      <c r="P1430" s="132">
        <f>SUM(O1430:O1431)</f>
        <v>850</v>
      </c>
      <c r="Q1430" s="140"/>
      <c r="R1430" s="60"/>
    </row>
    <row r="1431" spans="1:18" x14ac:dyDescent="0.2">
      <c r="A1431" s="133"/>
      <c r="B1431" s="150"/>
      <c r="C1431" s="151"/>
      <c r="D1431" s="151"/>
      <c r="E1431" s="133"/>
      <c r="F1431" s="133"/>
      <c r="G1431" s="153"/>
      <c r="H1431" s="153"/>
      <c r="I1431" s="153"/>
      <c r="J1431" s="141"/>
      <c r="K1431" s="153"/>
      <c r="L1431" s="22" t="s">
        <v>62</v>
      </c>
      <c r="M1431" s="19">
        <v>1</v>
      </c>
      <c r="N1431" s="19">
        <f>IFERROR(VLOOKUP(L1431,Data!K:M,3,0),"0")</f>
        <v>500</v>
      </c>
      <c r="O1431" s="19">
        <f t="shared" si="27"/>
        <v>500</v>
      </c>
      <c r="P1431" s="133"/>
      <c r="Q1431" s="141"/>
      <c r="R1431" s="61"/>
    </row>
    <row r="1432" spans="1:18" x14ac:dyDescent="0.2">
      <c r="A1432" s="132">
        <f>IF(G1432="","",COUNTA($G$3:G1433))</f>
        <v>418</v>
      </c>
      <c r="B1432" s="164">
        <v>45053</v>
      </c>
      <c r="C1432" s="149" t="s">
        <v>160</v>
      </c>
      <c r="D1432" s="149" t="s">
        <v>163</v>
      </c>
      <c r="E1432" s="132">
        <v>50293</v>
      </c>
      <c r="F1432" s="132">
        <v>374555</v>
      </c>
      <c r="G1432" s="152" t="s">
        <v>1406</v>
      </c>
      <c r="H1432" s="152" t="s">
        <v>1406</v>
      </c>
      <c r="I1432" s="152" t="s">
        <v>1407</v>
      </c>
      <c r="J1432" s="140" t="s">
        <v>1408</v>
      </c>
      <c r="K1432" s="152" t="s">
        <v>976</v>
      </c>
      <c r="L1432" s="22" t="s">
        <v>62</v>
      </c>
      <c r="M1432" s="19">
        <v>1</v>
      </c>
      <c r="N1432" s="19">
        <f>IFERROR(VLOOKUP(L1432,Data!K:M,3,0),"0")</f>
        <v>500</v>
      </c>
      <c r="O1432" s="19">
        <f t="shared" si="27"/>
        <v>500</v>
      </c>
      <c r="P1432" s="132">
        <f>SUM(O1432:O1433)</f>
        <v>500</v>
      </c>
      <c r="Q1432" s="140"/>
      <c r="R1432" s="60" t="s">
        <v>2748</v>
      </c>
    </row>
    <row r="1433" spans="1:18" x14ac:dyDescent="0.2">
      <c r="A1433" s="133"/>
      <c r="B1433" s="150"/>
      <c r="C1433" s="151"/>
      <c r="D1433" s="151"/>
      <c r="E1433" s="133"/>
      <c r="F1433" s="133"/>
      <c r="G1433" s="153"/>
      <c r="H1433" s="153"/>
      <c r="I1433" s="153"/>
      <c r="J1433" s="141"/>
      <c r="K1433" s="153"/>
      <c r="L1433" s="22"/>
      <c r="M1433" s="19"/>
      <c r="N1433" s="19" t="str">
        <f>IFERROR(VLOOKUP(L1433,Data!K:M,3,0),"0")</f>
        <v>0</v>
      </c>
      <c r="O1433" s="19">
        <f t="shared" si="27"/>
        <v>0</v>
      </c>
      <c r="P1433" s="133"/>
      <c r="Q1433" s="141"/>
      <c r="R1433" s="61"/>
    </row>
    <row r="1434" spans="1:18" x14ac:dyDescent="0.2">
      <c r="A1434" s="132">
        <f>IF(G1434="","",COUNTA($G$3:G1435))</f>
        <v>419</v>
      </c>
      <c r="B1434" s="164">
        <v>45053</v>
      </c>
      <c r="C1434" s="149" t="s">
        <v>160</v>
      </c>
      <c r="D1434" s="149" t="s">
        <v>163</v>
      </c>
      <c r="E1434" s="132">
        <v>28385</v>
      </c>
      <c r="F1434" s="132">
        <v>530122</v>
      </c>
      <c r="G1434" s="152" t="s">
        <v>1409</v>
      </c>
      <c r="H1434" s="152" t="s">
        <v>1409</v>
      </c>
      <c r="I1434" s="152" t="s">
        <v>1410</v>
      </c>
      <c r="J1434" s="140" t="s">
        <v>1411</v>
      </c>
      <c r="K1434" s="152" t="s">
        <v>226</v>
      </c>
      <c r="L1434" s="22" t="s">
        <v>2915</v>
      </c>
      <c r="M1434" s="19">
        <v>1</v>
      </c>
      <c r="N1434" s="19">
        <f>IFERROR(VLOOKUP(L1434,Data!K:M,3,0),"0")</f>
        <v>1000</v>
      </c>
      <c r="O1434" s="19">
        <f t="shared" si="27"/>
        <v>1000</v>
      </c>
      <c r="P1434" s="132">
        <f>SUM(O1434:O1441)</f>
        <v>4355</v>
      </c>
      <c r="Q1434" s="140" t="s">
        <v>2750</v>
      </c>
      <c r="R1434" s="60" t="s">
        <v>2717</v>
      </c>
    </row>
    <row r="1435" spans="1:18" x14ac:dyDescent="0.2">
      <c r="A1435" s="133"/>
      <c r="B1435" s="150"/>
      <c r="C1435" s="151"/>
      <c r="D1435" s="151"/>
      <c r="E1435" s="133"/>
      <c r="F1435" s="133"/>
      <c r="G1435" s="153"/>
      <c r="H1435" s="153"/>
      <c r="I1435" s="153"/>
      <c r="J1435" s="141"/>
      <c r="K1435" s="153"/>
      <c r="L1435" s="22" t="s">
        <v>138</v>
      </c>
      <c r="M1435" s="19">
        <v>1</v>
      </c>
      <c r="N1435" s="19">
        <f>IFERROR(VLOOKUP(L1435,Data!K:M,3,0),"0")</f>
        <v>70</v>
      </c>
      <c r="O1435" s="19">
        <f t="shared" si="27"/>
        <v>70</v>
      </c>
      <c r="P1435" s="133"/>
      <c r="Q1435" s="141"/>
      <c r="R1435" s="61" t="s">
        <v>2843</v>
      </c>
    </row>
    <row r="1436" spans="1:18" x14ac:dyDescent="0.2">
      <c r="A1436" s="133"/>
      <c r="B1436" s="150"/>
      <c r="C1436" s="151"/>
      <c r="D1436" s="151"/>
      <c r="E1436" s="133"/>
      <c r="F1436" s="133"/>
      <c r="G1436" s="153"/>
      <c r="H1436" s="153"/>
      <c r="I1436" s="153"/>
      <c r="J1436" s="141"/>
      <c r="K1436" s="153"/>
      <c r="L1436" s="22" t="s">
        <v>2702</v>
      </c>
      <c r="M1436" s="19">
        <v>1</v>
      </c>
      <c r="N1436" s="19">
        <f>IFERROR(VLOOKUP(L1436,Data!K:M,3,0),"0")</f>
        <v>200</v>
      </c>
      <c r="O1436" s="19">
        <f t="shared" si="27"/>
        <v>200</v>
      </c>
      <c r="P1436" s="133"/>
      <c r="Q1436" s="141"/>
      <c r="R1436" s="61" t="s">
        <v>2825</v>
      </c>
    </row>
    <row r="1437" spans="1:18" x14ac:dyDescent="0.2">
      <c r="A1437" s="133"/>
      <c r="B1437" s="150"/>
      <c r="C1437" s="151"/>
      <c r="D1437" s="151"/>
      <c r="E1437" s="133"/>
      <c r="F1437" s="133"/>
      <c r="G1437" s="153"/>
      <c r="H1437" s="153"/>
      <c r="I1437" s="153"/>
      <c r="J1437" s="141"/>
      <c r="K1437" s="153"/>
      <c r="L1437" s="22" t="s">
        <v>89</v>
      </c>
      <c r="M1437" s="19">
        <v>8</v>
      </c>
      <c r="N1437" s="19">
        <f>IFERROR(VLOOKUP(L1437,Data!K:M,3,0),"0")</f>
        <v>35</v>
      </c>
      <c r="O1437" s="19">
        <f t="shared" si="27"/>
        <v>280</v>
      </c>
      <c r="P1437" s="133"/>
      <c r="Q1437" s="141"/>
      <c r="R1437" s="61"/>
    </row>
    <row r="1438" spans="1:18" x14ac:dyDescent="0.2">
      <c r="A1438" s="133"/>
      <c r="B1438" s="150"/>
      <c r="C1438" s="151"/>
      <c r="D1438" s="151"/>
      <c r="E1438" s="133"/>
      <c r="F1438" s="133"/>
      <c r="G1438" s="153"/>
      <c r="H1438" s="153"/>
      <c r="I1438" s="153"/>
      <c r="J1438" s="141"/>
      <c r="K1438" s="153"/>
      <c r="L1438" s="22" t="s">
        <v>1648</v>
      </c>
      <c r="M1438" s="19">
        <v>1</v>
      </c>
      <c r="N1438" s="19">
        <v>125</v>
      </c>
      <c r="O1438" s="19">
        <f t="shared" si="27"/>
        <v>125</v>
      </c>
      <c r="P1438" s="133"/>
      <c r="Q1438" s="141"/>
      <c r="R1438" s="61" t="s">
        <v>2720</v>
      </c>
    </row>
    <row r="1439" spans="1:18" x14ac:dyDescent="0.2">
      <c r="A1439" s="133"/>
      <c r="B1439" s="150"/>
      <c r="C1439" s="151"/>
      <c r="D1439" s="151"/>
      <c r="E1439" s="133"/>
      <c r="F1439" s="133"/>
      <c r="G1439" s="153"/>
      <c r="H1439" s="153"/>
      <c r="I1439" s="153"/>
      <c r="J1439" s="141"/>
      <c r="K1439" s="153"/>
      <c r="L1439" s="22" t="s">
        <v>2704</v>
      </c>
      <c r="M1439" s="19">
        <v>1</v>
      </c>
      <c r="N1439" s="19">
        <f>IFERROR(VLOOKUP(L1439,Data!K:M,3,0),"0")</f>
        <v>800</v>
      </c>
      <c r="O1439" s="19">
        <f t="shared" si="27"/>
        <v>800</v>
      </c>
      <c r="P1439" s="133"/>
      <c r="Q1439" s="141"/>
      <c r="R1439" s="61"/>
    </row>
    <row r="1440" spans="1:18" x14ac:dyDescent="0.2">
      <c r="A1440" s="133"/>
      <c r="B1440" s="150"/>
      <c r="C1440" s="151"/>
      <c r="D1440" s="151"/>
      <c r="E1440" s="133"/>
      <c r="F1440" s="133"/>
      <c r="G1440" s="153"/>
      <c r="H1440" s="153"/>
      <c r="I1440" s="153"/>
      <c r="J1440" s="141"/>
      <c r="K1440" s="153"/>
      <c r="L1440" s="22" t="s">
        <v>145</v>
      </c>
      <c r="M1440" s="19">
        <v>1</v>
      </c>
      <c r="N1440" s="19">
        <v>1380</v>
      </c>
      <c r="O1440" s="19">
        <f t="shared" si="27"/>
        <v>1380</v>
      </c>
      <c r="P1440" s="133"/>
      <c r="Q1440" s="141"/>
      <c r="R1440" s="61"/>
    </row>
    <row r="1441" spans="1:18" x14ac:dyDescent="0.2">
      <c r="A1441" s="133"/>
      <c r="B1441" s="150"/>
      <c r="C1441" s="151"/>
      <c r="D1441" s="151"/>
      <c r="E1441" s="133"/>
      <c r="F1441" s="133"/>
      <c r="G1441" s="153"/>
      <c r="H1441" s="153"/>
      <c r="I1441" s="153"/>
      <c r="J1441" s="141"/>
      <c r="K1441" s="153"/>
      <c r="L1441" s="22" t="s">
        <v>62</v>
      </c>
      <c r="M1441" s="19">
        <v>1</v>
      </c>
      <c r="N1441" s="19">
        <f>IFERROR(VLOOKUP(L1441,Data!K:M,3,0),"0")</f>
        <v>500</v>
      </c>
      <c r="O1441" s="19">
        <f t="shared" si="27"/>
        <v>500</v>
      </c>
      <c r="P1441" s="133"/>
      <c r="Q1441" s="141"/>
      <c r="R1441" s="61"/>
    </row>
    <row r="1442" spans="1:18" x14ac:dyDescent="0.2">
      <c r="A1442" s="132">
        <f>IF(G1442="","",COUNTA($G$3:G1443))</f>
        <v>420</v>
      </c>
      <c r="B1442" s="164">
        <v>45053</v>
      </c>
      <c r="C1442" s="149" t="s">
        <v>54</v>
      </c>
      <c r="D1442" s="149" t="s">
        <v>77</v>
      </c>
      <c r="E1442" s="132">
        <v>38949</v>
      </c>
      <c r="F1442" s="132">
        <v>27301</v>
      </c>
      <c r="G1442" s="152" t="s">
        <v>1412</v>
      </c>
      <c r="H1442" s="152" t="s">
        <v>1412</v>
      </c>
      <c r="I1442" s="152" t="s">
        <v>1413</v>
      </c>
      <c r="J1442" s="140" t="s">
        <v>1414</v>
      </c>
      <c r="K1442" s="152" t="s">
        <v>1180</v>
      </c>
      <c r="L1442" s="22" t="s">
        <v>113</v>
      </c>
      <c r="M1442" s="19">
        <v>1</v>
      </c>
      <c r="N1442" s="19">
        <f>IFERROR(VLOOKUP(L1442,Data!K:M,3,0),"0")</f>
        <v>800</v>
      </c>
      <c r="O1442" s="19">
        <f t="shared" si="27"/>
        <v>800</v>
      </c>
      <c r="P1442" s="132">
        <f>SUM(O1442:O1448)</f>
        <v>3525</v>
      </c>
      <c r="Q1442" s="140" t="s">
        <v>2750</v>
      </c>
      <c r="R1442" s="60" t="s">
        <v>2716</v>
      </c>
    </row>
    <row r="1443" spans="1:18" x14ac:dyDescent="0.2">
      <c r="A1443" s="133"/>
      <c r="B1443" s="150"/>
      <c r="C1443" s="151"/>
      <c r="D1443" s="151"/>
      <c r="E1443" s="133"/>
      <c r="F1443" s="133"/>
      <c r="G1443" s="153"/>
      <c r="H1443" s="153"/>
      <c r="I1443" s="153"/>
      <c r="J1443" s="141"/>
      <c r="K1443" s="153"/>
      <c r="L1443" s="22" t="s">
        <v>2699</v>
      </c>
      <c r="M1443" s="19">
        <v>2</v>
      </c>
      <c r="N1443" s="19">
        <f>IFERROR(VLOOKUP(L1443,Data!K:M,3,0),"0")</f>
        <v>10</v>
      </c>
      <c r="O1443" s="19">
        <f t="shared" si="27"/>
        <v>20</v>
      </c>
      <c r="P1443" s="133"/>
      <c r="Q1443" s="141"/>
      <c r="R1443" s="61"/>
    </row>
    <row r="1444" spans="1:18" x14ac:dyDescent="0.2">
      <c r="A1444" s="133"/>
      <c r="B1444" s="150"/>
      <c r="C1444" s="151"/>
      <c r="D1444" s="151"/>
      <c r="E1444" s="133"/>
      <c r="F1444" s="133"/>
      <c r="G1444" s="153"/>
      <c r="H1444" s="153"/>
      <c r="I1444" s="153"/>
      <c r="J1444" s="141"/>
      <c r="K1444" s="153"/>
      <c r="L1444" s="22" t="s">
        <v>122</v>
      </c>
      <c r="M1444" s="19">
        <v>3</v>
      </c>
      <c r="N1444" s="19">
        <f>IFERROR(VLOOKUP(L1444,Data!K:M,3,0),"0")</f>
        <v>25</v>
      </c>
      <c r="O1444" s="19">
        <f t="shared" si="27"/>
        <v>75</v>
      </c>
      <c r="P1444" s="133"/>
      <c r="Q1444" s="141"/>
      <c r="R1444" s="61"/>
    </row>
    <row r="1445" spans="1:18" x14ac:dyDescent="0.2">
      <c r="A1445" s="133"/>
      <c r="B1445" s="150"/>
      <c r="C1445" s="151"/>
      <c r="D1445" s="151"/>
      <c r="E1445" s="133"/>
      <c r="F1445" s="133"/>
      <c r="G1445" s="153"/>
      <c r="H1445" s="153"/>
      <c r="I1445" s="153"/>
      <c r="J1445" s="141"/>
      <c r="K1445" s="153"/>
      <c r="L1445" s="22" t="s">
        <v>126</v>
      </c>
      <c r="M1445" s="19">
        <v>1</v>
      </c>
      <c r="N1445" s="19">
        <f>IFERROR(VLOOKUP(L1445,Data!K:M,3,0),"0")</f>
        <v>450</v>
      </c>
      <c r="O1445" s="19">
        <f t="shared" si="27"/>
        <v>450</v>
      </c>
      <c r="P1445" s="133"/>
      <c r="Q1445" s="141"/>
      <c r="R1445" s="61"/>
    </row>
    <row r="1446" spans="1:18" x14ac:dyDescent="0.2">
      <c r="A1446" s="133"/>
      <c r="B1446" s="150"/>
      <c r="C1446" s="151"/>
      <c r="D1446" s="151"/>
      <c r="E1446" s="133"/>
      <c r="F1446" s="133"/>
      <c r="G1446" s="153"/>
      <c r="H1446" s="153"/>
      <c r="I1446" s="153"/>
      <c r="J1446" s="141"/>
      <c r="K1446" s="153"/>
      <c r="L1446" s="22" t="s">
        <v>114</v>
      </c>
      <c r="M1446" s="19">
        <v>1</v>
      </c>
      <c r="N1446" s="19">
        <f>IFERROR(VLOOKUP(L1446,Data!K:M,3,0),"0")</f>
        <v>300</v>
      </c>
      <c r="O1446" s="19">
        <f t="shared" si="27"/>
        <v>300</v>
      </c>
      <c r="P1446" s="133"/>
      <c r="Q1446" s="141"/>
      <c r="R1446" s="61"/>
    </row>
    <row r="1447" spans="1:18" x14ac:dyDescent="0.2">
      <c r="A1447" s="133"/>
      <c r="B1447" s="150"/>
      <c r="C1447" s="151"/>
      <c r="D1447" s="151"/>
      <c r="E1447" s="133"/>
      <c r="F1447" s="133"/>
      <c r="G1447" s="153"/>
      <c r="H1447" s="153"/>
      <c r="I1447" s="153"/>
      <c r="J1447" s="141"/>
      <c r="K1447" s="153"/>
      <c r="L1447" s="22" t="s">
        <v>145</v>
      </c>
      <c r="M1447" s="19">
        <v>1</v>
      </c>
      <c r="N1447" s="19">
        <v>1380</v>
      </c>
      <c r="O1447" s="19">
        <f t="shared" ref="O1447:O1510" si="28">PRODUCT(M1447:N1447)</f>
        <v>1380</v>
      </c>
      <c r="P1447" s="133"/>
      <c r="Q1447" s="141"/>
      <c r="R1447" s="61"/>
    </row>
    <row r="1448" spans="1:18" x14ac:dyDescent="0.2">
      <c r="A1448" s="133"/>
      <c r="B1448" s="150"/>
      <c r="C1448" s="151"/>
      <c r="D1448" s="151"/>
      <c r="E1448" s="133"/>
      <c r="F1448" s="133"/>
      <c r="G1448" s="153"/>
      <c r="H1448" s="153"/>
      <c r="I1448" s="153"/>
      <c r="J1448" s="141"/>
      <c r="K1448" s="153"/>
      <c r="L1448" s="22" t="s">
        <v>62</v>
      </c>
      <c r="M1448" s="19">
        <v>1</v>
      </c>
      <c r="N1448" s="19">
        <f>IFERROR(VLOOKUP(L1448,Data!K:M,3,0),"0")</f>
        <v>500</v>
      </c>
      <c r="O1448" s="19">
        <f t="shared" si="28"/>
        <v>500</v>
      </c>
      <c r="P1448" s="133"/>
      <c r="Q1448" s="141"/>
      <c r="R1448" s="61"/>
    </row>
    <row r="1449" spans="1:18" x14ac:dyDescent="0.2">
      <c r="A1449" s="132">
        <f>IF(G1449="","",COUNTA($G$3:G1450))</f>
        <v>421</v>
      </c>
      <c r="B1449" s="164">
        <v>45053</v>
      </c>
      <c r="C1449" s="149" t="s">
        <v>54</v>
      </c>
      <c r="D1449" s="149" t="s">
        <v>77</v>
      </c>
      <c r="E1449" s="132">
        <v>11131</v>
      </c>
      <c r="F1449" s="132">
        <v>269614</v>
      </c>
      <c r="G1449" s="152" t="s">
        <v>1415</v>
      </c>
      <c r="H1449" s="152" t="s">
        <v>1415</v>
      </c>
      <c r="I1449" s="152" t="s">
        <v>1416</v>
      </c>
      <c r="J1449" s="140" t="s">
        <v>1417</v>
      </c>
      <c r="K1449" s="152" t="s">
        <v>275</v>
      </c>
      <c r="L1449" s="22" t="s">
        <v>2699</v>
      </c>
      <c r="M1449" s="19">
        <v>2</v>
      </c>
      <c r="N1449" s="19">
        <f>IFERROR(VLOOKUP(L1449,Data!K:M,3,0),"0")</f>
        <v>10</v>
      </c>
      <c r="O1449" s="19">
        <f t="shared" si="28"/>
        <v>20</v>
      </c>
      <c r="P1449" s="132">
        <f>SUM(O1449:O1451)</f>
        <v>520</v>
      </c>
      <c r="Q1449" s="140"/>
      <c r="R1449" s="60" t="s">
        <v>2752</v>
      </c>
    </row>
    <row r="1450" spans="1:18" x14ac:dyDescent="0.2">
      <c r="A1450" s="133"/>
      <c r="B1450" s="150"/>
      <c r="C1450" s="151"/>
      <c r="D1450" s="151"/>
      <c r="E1450" s="133"/>
      <c r="F1450" s="133"/>
      <c r="G1450" s="153"/>
      <c r="H1450" s="153"/>
      <c r="I1450" s="153"/>
      <c r="J1450" s="141"/>
      <c r="K1450" s="153"/>
      <c r="L1450" s="22" t="s">
        <v>62</v>
      </c>
      <c r="M1450" s="19">
        <v>1</v>
      </c>
      <c r="N1450" s="19">
        <f>IFERROR(VLOOKUP(L1450,Data!K:M,3,0),"0")</f>
        <v>500</v>
      </c>
      <c r="O1450" s="19">
        <f t="shared" si="28"/>
        <v>500</v>
      </c>
      <c r="P1450" s="133"/>
      <c r="Q1450" s="141"/>
      <c r="R1450" s="61"/>
    </row>
    <row r="1451" spans="1:18" x14ac:dyDescent="0.2">
      <c r="A1451" s="133"/>
      <c r="B1451" s="150"/>
      <c r="C1451" s="151"/>
      <c r="D1451" s="151"/>
      <c r="E1451" s="133"/>
      <c r="F1451" s="133"/>
      <c r="G1451" s="153"/>
      <c r="H1451" s="153"/>
      <c r="I1451" s="153"/>
      <c r="J1451" s="141"/>
      <c r="K1451" s="153"/>
      <c r="L1451" s="22"/>
      <c r="M1451" s="19"/>
      <c r="N1451" s="19" t="str">
        <f>IFERROR(VLOOKUP(L1451,Data!K:M,3,0),"0")</f>
        <v>0</v>
      </c>
      <c r="O1451" s="19">
        <f t="shared" si="28"/>
        <v>0</v>
      </c>
      <c r="P1451" s="133"/>
      <c r="Q1451" s="141"/>
      <c r="R1451" s="61"/>
    </row>
    <row r="1452" spans="1:18" x14ac:dyDescent="0.2">
      <c r="A1452" s="132">
        <f>IF(G1452="","",COUNTA($G$3:G1453))</f>
        <v>422</v>
      </c>
      <c r="B1452" s="164">
        <v>45053</v>
      </c>
      <c r="C1452" s="149" t="s">
        <v>54</v>
      </c>
      <c r="D1452" s="149" t="s">
        <v>77</v>
      </c>
      <c r="E1452" s="132">
        <v>35894</v>
      </c>
      <c r="F1452" s="132">
        <v>448215</v>
      </c>
      <c r="G1452" s="152" t="s">
        <v>1418</v>
      </c>
      <c r="H1452" s="152" t="s">
        <v>1418</v>
      </c>
      <c r="I1452" s="152" t="s">
        <v>1419</v>
      </c>
      <c r="J1452" s="140" t="s">
        <v>1420</v>
      </c>
      <c r="K1452" s="152" t="s">
        <v>187</v>
      </c>
      <c r="L1452" s="22" t="s">
        <v>2915</v>
      </c>
      <c r="M1452" s="19">
        <v>1</v>
      </c>
      <c r="N1452" s="19">
        <f>IFERROR(VLOOKUP(L1452,Data!K:M,3,0),"0")</f>
        <v>1000</v>
      </c>
      <c r="O1452" s="19">
        <f t="shared" si="28"/>
        <v>1000</v>
      </c>
      <c r="P1452" s="132">
        <f>SUM(O1452:O1458)</f>
        <v>4350</v>
      </c>
      <c r="Q1452" s="140" t="s">
        <v>2810</v>
      </c>
      <c r="R1452" s="60"/>
    </row>
    <row r="1453" spans="1:18" x14ac:dyDescent="0.2">
      <c r="A1453" s="133"/>
      <c r="B1453" s="150"/>
      <c r="C1453" s="151"/>
      <c r="D1453" s="151"/>
      <c r="E1453" s="133"/>
      <c r="F1453" s="133"/>
      <c r="G1453" s="153"/>
      <c r="H1453" s="153"/>
      <c r="I1453" s="153"/>
      <c r="J1453" s="141"/>
      <c r="K1453" s="153"/>
      <c r="L1453" s="22" t="s">
        <v>138</v>
      </c>
      <c r="M1453" s="19">
        <v>1</v>
      </c>
      <c r="N1453" s="19">
        <f>IFERROR(VLOOKUP(L1453,Data!K:M,3,0),"0")</f>
        <v>70</v>
      </c>
      <c r="O1453" s="19">
        <f t="shared" si="28"/>
        <v>70</v>
      </c>
      <c r="P1453" s="133"/>
      <c r="Q1453" s="141"/>
      <c r="R1453" s="61"/>
    </row>
    <row r="1454" spans="1:18" x14ac:dyDescent="0.2">
      <c r="A1454" s="133"/>
      <c r="B1454" s="150"/>
      <c r="C1454" s="151"/>
      <c r="D1454" s="151"/>
      <c r="E1454" s="133"/>
      <c r="F1454" s="133"/>
      <c r="G1454" s="153"/>
      <c r="H1454" s="153"/>
      <c r="I1454" s="153"/>
      <c r="J1454" s="141"/>
      <c r="K1454" s="153"/>
      <c r="L1454" s="22" t="s">
        <v>89</v>
      </c>
      <c r="M1454" s="19">
        <v>8</v>
      </c>
      <c r="N1454" s="19">
        <f>IFERROR(VLOOKUP(L1454,Data!K:M,3,0),"0")</f>
        <v>35</v>
      </c>
      <c r="O1454" s="19">
        <f t="shared" si="28"/>
        <v>280</v>
      </c>
      <c r="P1454" s="133"/>
      <c r="Q1454" s="141"/>
      <c r="R1454" s="61"/>
    </row>
    <row r="1455" spans="1:18" x14ac:dyDescent="0.2">
      <c r="A1455" s="133"/>
      <c r="B1455" s="150"/>
      <c r="C1455" s="151"/>
      <c r="D1455" s="151"/>
      <c r="E1455" s="133"/>
      <c r="F1455" s="133"/>
      <c r="G1455" s="153"/>
      <c r="H1455" s="153"/>
      <c r="I1455" s="153"/>
      <c r="J1455" s="141"/>
      <c r="K1455" s="153"/>
      <c r="L1455" s="22" t="s">
        <v>113</v>
      </c>
      <c r="M1455" s="19">
        <v>1</v>
      </c>
      <c r="N1455" s="19">
        <f>IFERROR(VLOOKUP(L1455,Data!K:M,3,0),"0")</f>
        <v>800</v>
      </c>
      <c r="O1455" s="19">
        <f t="shared" si="28"/>
        <v>800</v>
      </c>
      <c r="P1455" s="133"/>
      <c r="Q1455" s="141"/>
      <c r="R1455" s="61"/>
    </row>
    <row r="1456" spans="1:18" x14ac:dyDescent="0.2">
      <c r="A1456" s="133"/>
      <c r="B1456" s="150"/>
      <c r="C1456" s="151"/>
      <c r="D1456" s="151"/>
      <c r="E1456" s="133"/>
      <c r="F1456" s="133"/>
      <c r="G1456" s="153"/>
      <c r="H1456" s="153"/>
      <c r="I1456" s="153"/>
      <c r="J1456" s="141"/>
      <c r="K1456" s="153"/>
      <c r="L1456" s="22" t="s">
        <v>135</v>
      </c>
      <c r="M1456" s="19">
        <v>1</v>
      </c>
      <c r="N1456" s="19">
        <f>IFERROR(VLOOKUP(L1456,Data!K:M,3,0),"0")</f>
        <v>140</v>
      </c>
      <c r="O1456" s="19">
        <f t="shared" si="28"/>
        <v>140</v>
      </c>
      <c r="P1456" s="133"/>
      <c r="Q1456" s="141"/>
      <c r="R1456" s="61" t="s">
        <v>2745</v>
      </c>
    </row>
    <row r="1457" spans="1:18" x14ac:dyDescent="0.2">
      <c r="A1457" s="133"/>
      <c r="B1457" s="150"/>
      <c r="C1457" s="151"/>
      <c r="D1457" s="151"/>
      <c r="E1457" s="133"/>
      <c r="F1457" s="133"/>
      <c r="G1457" s="153"/>
      <c r="H1457" s="153"/>
      <c r="I1457" s="153"/>
      <c r="J1457" s="141"/>
      <c r="K1457" s="153"/>
      <c r="L1457" s="22" t="s">
        <v>145</v>
      </c>
      <c r="M1457" s="19">
        <v>1</v>
      </c>
      <c r="N1457" s="19">
        <v>1560</v>
      </c>
      <c r="O1457" s="19">
        <f t="shared" si="28"/>
        <v>1560</v>
      </c>
      <c r="P1457" s="133"/>
      <c r="Q1457" s="141"/>
      <c r="R1457" s="61"/>
    </row>
    <row r="1458" spans="1:18" x14ac:dyDescent="0.2">
      <c r="A1458" s="136"/>
      <c r="B1458" s="161"/>
      <c r="C1458" s="162"/>
      <c r="D1458" s="162"/>
      <c r="E1458" s="136"/>
      <c r="F1458" s="136"/>
      <c r="G1458" s="154"/>
      <c r="H1458" s="154"/>
      <c r="I1458" s="154"/>
      <c r="J1458" s="142"/>
      <c r="K1458" s="154"/>
      <c r="L1458" s="22" t="s">
        <v>62</v>
      </c>
      <c r="M1458" s="19">
        <v>1</v>
      </c>
      <c r="N1458" s="19">
        <f>IFERROR(VLOOKUP(L1458,Data!K:M,3,0),"0")</f>
        <v>500</v>
      </c>
      <c r="O1458" s="19">
        <f t="shared" si="28"/>
        <v>500</v>
      </c>
      <c r="P1458" s="136"/>
      <c r="Q1458" s="142"/>
      <c r="R1458" s="64"/>
    </row>
    <row r="1459" spans="1:18" x14ac:dyDescent="0.2">
      <c r="A1459" s="132">
        <f>IF(G1459="","",COUNTA($G$3:G1460))</f>
        <v>423</v>
      </c>
      <c r="B1459" s="164">
        <v>45053</v>
      </c>
      <c r="C1459" s="149" t="s">
        <v>53</v>
      </c>
      <c r="D1459" s="149" t="s">
        <v>77</v>
      </c>
      <c r="E1459" s="132">
        <v>48349</v>
      </c>
      <c r="F1459" s="132">
        <v>172911</v>
      </c>
      <c r="G1459" s="152" t="s">
        <v>1421</v>
      </c>
      <c r="H1459" s="152" t="s">
        <v>1421</v>
      </c>
      <c r="I1459" s="152" t="s">
        <v>1422</v>
      </c>
      <c r="J1459" s="140" t="s">
        <v>1423</v>
      </c>
      <c r="K1459" s="152" t="s">
        <v>281</v>
      </c>
      <c r="L1459" s="22" t="s">
        <v>62</v>
      </c>
      <c r="M1459" s="19">
        <v>1</v>
      </c>
      <c r="N1459" s="19">
        <f>IFERROR(VLOOKUP(L1459,Data!K:M,3,0),"0")</f>
        <v>500</v>
      </c>
      <c r="O1459" s="19">
        <f t="shared" si="28"/>
        <v>500</v>
      </c>
      <c r="P1459" s="132">
        <f>SUM(O1459:O1460)</f>
        <v>500</v>
      </c>
      <c r="Q1459" s="140"/>
      <c r="R1459" s="60" t="s">
        <v>2748</v>
      </c>
    </row>
    <row r="1460" spans="1:18" x14ac:dyDescent="0.2">
      <c r="A1460" s="133"/>
      <c r="B1460" s="150"/>
      <c r="C1460" s="151"/>
      <c r="D1460" s="151"/>
      <c r="E1460" s="133"/>
      <c r="F1460" s="133"/>
      <c r="G1460" s="153"/>
      <c r="H1460" s="153"/>
      <c r="I1460" s="153"/>
      <c r="J1460" s="141"/>
      <c r="K1460" s="153"/>
      <c r="L1460" s="22"/>
      <c r="M1460" s="19"/>
      <c r="N1460" s="19" t="str">
        <f>IFERROR(VLOOKUP(L1460,Data!K:M,3,0),"0")</f>
        <v>0</v>
      </c>
      <c r="O1460" s="19">
        <f t="shared" si="28"/>
        <v>0</v>
      </c>
      <c r="P1460" s="133"/>
      <c r="Q1460" s="141"/>
      <c r="R1460" s="61"/>
    </row>
    <row r="1461" spans="1:18" x14ac:dyDescent="0.2">
      <c r="A1461" s="132">
        <f>IF(G1461="","",COUNTA($G$3:G1462))</f>
        <v>424</v>
      </c>
      <c r="B1461" s="164">
        <v>45053</v>
      </c>
      <c r="C1461" s="149" t="s">
        <v>160</v>
      </c>
      <c r="D1461" s="149" t="s">
        <v>163</v>
      </c>
      <c r="E1461" s="132">
        <v>38475</v>
      </c>
      <c r="F1461" s="132">
        <v>597267</v>
      </c>
      <c r="G1461" s="152" t="s">
        <v>1424</v>
      </c>
      <c r="H1461" s="152" t="s">
        <v>1424</v>
      </c>
      <c r="I1461" s="152" t="s">
        <v>1425</v>
      </c>
      <c r="J1461" s="140" t="s">
        <v>1426</v>
      </c>
      <c r="K1461" s="152" t="s">
        <v>478</v>
      </c>
      <c r="L1461" s="22" t="s">
        <v>2915</v>
      </c>
      <c r="M1461" s="19">
        <v>1</v>
      </c>
      <c r="N1461" s="19">
        <f>IFERROR(VLOOKUP(L1461,Data!K:M,3,0),"0")</f>
        <v>1000</v>
      </c>
      <c r="O1461" s="19">
        <f t="shared" si="28"/>
        <v>1000</v>
      </c>
      <c r="P1461" s="132">
        <f>SUM(O1461:O1468)</f>
        <v>4220</v>
      </c>
      <c r="Q1461" s="140" t="s">
        <v>2729</v>
      </c>
      <c r="R1461" s="60"/>
    </row>
    <row r="1462" spans="1:18" x14ac:dyDescent="0.2">
      <c r="A1462" s="133"/>
      <c r="B1462" s="150"/>
      <c r="C1462" s="151"/>
      <c r="D1462" s="151"/>
      <c r="E1462" s="133"/>
      <c r="F1462" s="133"/>
      <c r="G1462" s="153"/>
      <c r="H1462" s="153"/>
      <c r="I1462" s="153"/>
      <c r="J1462" s="141"/>
      <c r="K1462" s="153"/>
      <c r="L1462" s="22" t="s">
        <v>138</v>
      </c>
      <c r="M1462" s="19">
        <v>1</v>
      </c>
      <c r="N1462" s="19">
        <f>IFERROR(VLOOKUP(L1462,Data!K:M,3,0),"0")</f>
        <v>70</v>
      </c>
      <c r="O1462" s="19">
        <f t="shared" si="28"/>
        <v>70</v>
      </c>
      <c r="P1462" s="133"/>
      <c r="Q1462" s="141"/>
      <c r="R1462" s="61"/>
    </row>
    <row r="1463" spans="1:18" x14ac:dyDescent="0.2">
      <c r="A1463" s="133"/>
      <c r="B1463" s="150"/>
      <c r="C1463" s="151"/>
      <c r="D1463" s="151"/>
      <c r="E1463" s="133"/>
      <c r="F1463" s="133"/>
      <c r="G1463" s="153"/>
      <c r="H1463" s="153"/>
      <c r="I1463" s="153"/>
      <c r="J1463" s="141"/>
      <c r="K1463" s="153"/>
      <c r="L1463" s="22" t="s">
        <v>2702</v>
      </c>
      <c r="M1463" s="19">
        <v>1</v>
      </c>
      <c r="N1463" s="19">
        <f>IFERROR(VLOOKUP(L1463,Data!K:M,3,0),"0")</f>
        <v>200</v>
      </c>
      <c r="O1463" s="19">
        <f t="shared" si="28"/>
        <v>200</v>
      </c>
      <c r="P1463" s="133"/>
      <c r="Q1463" s="141"/>
      <c r="R1463" s="61"/>
    </row>
    <row r="1464" spans="1:18" x14ac:dyDescent="0.2">
      <c r="A1464" s="133"/>
      <c r="B1464" s="150"/>
      <c r="C1464" s="151"/>
      <c r="D1464" s="151"/>
      <c r="E1464" s="133"/>
      <c r="F1464" s="133"/>
      <c r="G1464" s="153"/>
      <c r="H1464" s="153"/>
      <c r="I1464" s="153"/>
      <c r="J1464" s="141"/>
      <c r="K1464" s="153"/>
      <c r="L1464" s="22" t="s">
        <v>89</v>
      </c>
      <c r="M1464" s="19">
        <v>2</v>
      </c>
      <c r="N1464" s="19">
        <f>IFERROR(VLOOKUP(L1464,Data!K:M,3,0),"0")</f>
        <v>35</v>
      </c>
      <c r="O1464" s="19">
        <f t="shared" si="28"/>
        <v>70</v>
      </c>
      <c r="P1464" s="133"/>
      <c r="Q1464" s="141"/>
      <c r="R1464" s="61"/>
    </row>
    <row r="1465" spans="1:18" x14ac:dyDescent="0.2">
      <c r="A1465" s="133"/>
      <c r="B1465" s="150"/>
      <c r="C1465" s="151"/>
      <c r="D1465" s="151"/>
      <c r="E1465" s="133"/>
      <c r="F1465" s="133"/>
      <c r="G1465" s="153"/>
      <c r="H1465" s="153"/>
      <c r="I1465" s="153"/>
      <c r="J1465" s="141"/>
      <c r="K1465" s="153"/>
      <c r="L1465" s="22" t="s">
        <v>113</v>
      </c>
      <c r="M1465" s="19">
        <v>1</v>
      </c>
      <c r="N1465" s="19">
        <f>IFERROR(VLOOKUP(L1465,Data!K:M,3,0),"0")</f>
        <v>800</v>
      </c>
      <c r="O1465" s="19">
        <f t="shared" si="28"/>
        <v>800</v>
      </c>
      <c r="P1465" s="133"/>
      <c r="Q1465" s="141"/>
      <c r="R1465" s="61" t="s">
        <v>2769</v>
      </c>
    </row>
    <row r="1466" spans="1:18" x14ac:dyDescent="0.2">
      <c r="A1466" s="133"/>
      <c r="B1466" s="150"/>
      <c r="C1466" s="151"/>
      <c r="D1466" s="151"/>
      <c r="E1466" s="133"/>
      <c r="F1466" s="133"/>
      <c r="G1466" s="153"/>
      <c r="H1466" s="153"/>
      <c r="I1466" s="153"/>
      <c r="J1466" s="141"/>
      <c r="K1466" s="153"/>
      <c r="L1466" s="22" t="s">
        <v>135</v>
      </c>
      <c r="M1466" s="19">
        <v>4</v>
      </c>
      <c r="N1466" s="19">
        <f>IFERROR(VLOOKUP(L1466,Data!K:M,3,0),"0")</f>
        <v>140</v>
      </c>
      <c r="O1466" s="19">
        <f t="shared" si="28"/>
        <v>560</v>
      </c>
      <c r="P1466" s="133"/>
      <c r="Q1466" s="141"/>
      <c r="R1466" s="61" t="s">
        <v>2737</v>
      </c>
    </row>
    <row r="1467" spans="1:18" x14ac:dyDescent="0.2">
      <c r="A1467" s="133"/>
      <c r="B1467" s="150"/>
      <c r="C1467" s="151"/>
      <c r="D1467" s="151"/>
      <c r="E1467" s="133"/>
      <c r="F1467" s="133"/>
      <c r="G1467" s="153"/>
      <c r="H1467" s="153"/>
      <c r="I1467" s="153"/>
      <c r="J1467" s="141"/>
      <c r="K1467" s="153"/>
      <c r="L1467" s="22" t="s">
        <v>145</v>
      </c>
      <c r="M1467" s="19">
        <v>1</v>
      </c>
      <c r="N1467" s="19">
        <v>1020</v>
      </c>
      <c r="O1467" s="19">
        <f t="shared" si="28"/>
        <v>1020</v>
      </c>
      <c r="P1467" s="133"/>
      <c r="Q1467" s="141"/>
      <c r="R1467" s="61"/>
    </row>
    <row r="1468" spans="1:18" x14ac:dyDescent="0.2">
      <c r="A1468" s="133"/>
      <c r="B1468" s="150"/>
      <c r="C1468" s="151"/>
      <c r="D1468" s="151"/>
      <c r="E1468" s="133"/>
      <c r="F1468" s="133"/>
      <c r="G1468" s="153"/>
      <c r="H1468" s="153"/>
      <c r="I1468" s="153"/>
      <c r="J1468" s="141"/>
      <c r="K1468" s="153"/>
      <c r="L1468" s="22" t="s">
        <v>62</v>
      </c>
      <c r="M1468" s="19">
        <v>1</v>
      </c>
      <c r="N1468" s="19">
        <f>IFERROR(VLOOKUP(L1468,Data!K:M,3,0),"0")</f>
        <v>500</v>
      </c>
      <c r="O1468" s="19">
        <f t="shared" si="28"/>
        <v>500</v>
      </c>
      <c r="P1468" s="133"/>
      <c r="Q1468" s="141"/>
      <c r="R1468" s="61"/>
    </row>
    <row r="1469" spans="1:18" x14ac:dyDescent="0.2">
      <c r="A1469" s="132">
        <f>IF(G1469="","",COUNTA($G$3:G1470))</f>
        <v>425</v>
      </c>
      <c r="B1469" s="164">
        <v>45053</v>
      </c>
      <c r="C1469" s="149" t="s">
        <v>160</v>
      </c>
      <c r="D1469" s="149" t="s">
        <v>163</v>
      </c>
      <c r="E1469" s="132">
        <v>212964</v>
      </c>
      <c r="F1469" s="132">
        <v>161870</v>
      </c>
      <c r="G1469" s="152" t="s">
        <v>1427</v>
      </c>
      <c r="H1469" s="152" t="s">
        <v>1427</v>
      </c>
      <c r="I1469" s="152" t="s">
        <v>1428</v>
      </c>
      <c r="J1469" s="140" t="s">
        <v>1429</v>
      </c>
      <c r="K1469" s="152" t="s">
        <v>210</v>
      </c>
      <c r="L1469" s="22" t="s">
        <v>62</v>
      </c>
      <c r="M1469" s="19">
        <v>1</v>
      </c>
      <c r="N1469" s="19">
        <f>IFERROR(VLOOKUP(L1469,Data!K:M,3,0),"0")</f>
        <v>500</v>
      </c>
      <c r="O1469" s="19">
        <f t="shared" si="28"/>
        <v>500</v>
      </c>
      <c r="P1469" s="132">
        <f>SUM(O1469:O1470)</f>
        <v>500</v>
      </c>
      <c r="Q1469" s="140"/>
      <c r="R1469" s="60" t="s">
        <v>2727</v>
      </c>
    </row>
    <row r="1470" spans="1:18" x14ac:dyDescent="0.2">
      <c r="A1470" s="133"/>
      <c r="B1470" s="150"/>
      <c r="C1470" s="151"/>
      <c r="D1470" s="151"/>
      <c r="E1470" s="133"/>
      <c r="F1470" s="133"/>
      <c r="G1470" s="153"/>
      <c r="H1470" s="153"/>
      <c r="I1470" s="153"/>
      <c r="J1470" s="141"/>
      <c r="K1470" s="153"/>
      <c r="L1470" s="22"/>
      <c r="M1470" s="19"/>
      <c r="N1470" s="19" t="str">
        <f>IFERROR(VLOOKUP(L1470,Data!K:M,3,0),"0")</f>
        <v>0</v>
      </c>
      <c r="O1470" s="19">
        <f t="shared" si="28"/>
        <v>0</v>
      </c>
      <c r="P1470" s="133"/>
      <c r="Q1470" s="141"/>
      <c r="R1470" s="61"/>
    </row>
    <row r="1471" spans="1:18" x14ac:dyDescent="0.2">
      <c r="A1471" s="132">
        <f>IF(G1471="","",COUNTA($G$3:G1472))</f>
        <v>426</v>
      </c>
      <c r="B1471" s="164">
        <v>45053</v>
      </c>
      <c r="C1471" s="149" t="s">
        <v>54</v>
      </c>
      <c r="D1471" s="149" t="s">
        <v>55</v>
      </c>
      <c r="E1471" s="132">
        <v>18559</v>
      </c>
      <c r="F1471" s="132">
        <v>166326</v>
      </c>
      <c r="G1471" s="152" t="s">
        <v>1430</v>
      </c>
      <c r="H1471" s="152" t="s">
        <v>1430</v>
      </c>
      <c r="I1471" s="152" t="s">
        <v>1431</v>
      </c>
      <c r="J1471" s="140" t="s">
        <v>1432</v>
      </c>
      <c r="K1471" s="152" t="s">
        <v>1137</v>
      </c>
      <c r="L1471" s="22" t="s">
        <v>62</v>
      </c>
      <c r="M1471" s="19">
        <v>1</v>
      </c>
      <c r="N1471" s="19">
        <f>IFERROR(VLOOKUP(L1471,Data!K:M,3,0),"0")</f>
        <v>500</v>
      </c>
      <c r="O1471" s="19">
        <f t="shared" si="28"/>
        <v>500</v>
      </c>
      <c r="P1471" s="132">
        <f>SUM(O1471:O1473)</f>
        <v>500</v>
      </c>
      <c r="Q1471" s="140"/>
      <c r="R1471" s="60"/>
    </row>
    <row r="1472" spans="1:18" x14ac:dyDescent="0.2">
      <c r="A1472" s="133"/>
      <c r="B1472" s="150"/>
      <c r="C1472" s="151"/>
      <c r="D1472" s="151"/>
      <c r="E1472" s="133"/>
      <c r="F1472" s="133"/>
      <c r="G1472" s="153"/>
      <c r="H1472" s="153"/>
      <c r="I1472" s="153"/>
      <c r="J1472" s="141"/>
      <c r="K1472" s="153"/>
      <c r="L1472" s="22"/>
      <c r="M1472" s="19"/>
      <c r="N1472" s="19" t="str">
        <f>IFERROR(VLOOKUP(L1472,Data!K:M,3,0),"0")</f>
        <v>0</v>
      </c>
      <c r="O1472" s="19">
        <f t="shared" si="28"/>
        <v>0</v>
      </c>
      <c r="P1472" s="133"/>
      <c r="Q1472" s="141"/>
      <c r="R1472" s="61"/>
    </row>
    <row r="1473" spans="1:18" x14ac:dyDescent="0.2">
      <c r="A1473" s="133"/>
      <c r="B1473" s="150"/>
      <c r="C1473" s="151"/>
      <c r="D1473" s="151"/>
      <c r="E1473" s="133"/>
      <c r="F1473" s="133"/>
      <c r="G1473" s="153"/>
      <c r="H1473" s="153"/>
      <c r="I1473" s="153"/>
      <c r="J1473" s="141"/>
      <c r="K1473" s="153"/>
      <c r="L1473" s="22"/>
      <c r="M1473" s="19"/>
      <c r="N1473" s="19" t="str">
        <f>IFERROR(VLOOKUP(L1473,Data!K:M,3,0),"0")</f>
        <v>0</v>
      </c>
      <c r="O1473" s="19">
        <f t="shared" si="28"/>
        <v>0</v>
      </c>
      <c r="P1473" s="133"/>
      <c r="Q1473" s="141"/>
      <c r="R1473" s="61"/>
    </row>
    <row r="1474" spans="1:18" x14ac:dyDescent="0.2">
      <c r="A1474" s="132">
        <f>IF(G1474="","",COUNTA($G$3:G1475))</f>
        <v>427</v>
      </c>
      <c r="B1474" s="164">
        <v>45053</v>
      </c>
      <c r="C1474" s="149" t="s">
        <v>160</v>
      </c>
      <c r="D1474" s="149" t="s">
        <v>163</v>
      </c>
      <c r="E1474" s="132">
        <v>32523</v>
      </c>
      <c r="F1474" s="132">
        <v>80725</v>
      </c>
      <c r="G1474" s="152" t="s">
        <v>1433</v>
      </c>
      <c r="H1474" s="152" t="s">
        <v>1433</v>
      </c>
      <c r="I1474" s="152" t="s">
        <v>1434</v>
      </c>
      <c r="J1474" s="140" t="s">
        <v>1435</v>
      </c>
      <c r="K1474" s="152" t="s">
        <v>164</v>
      </c>
      <c r="L1474" s="22" t="s">
        <v>149</v>
      </c>
      <c r="M1474" s="19">
        <v>1</v>
      </c>
      <c r="N1474" s="19">
        <f>IFERROR(VLOOKUP(L1474,Data!K:M,3,0),"0")</f>
        <v>350</v>
      </c>
      <c r="O1474" s="19">
        <f t="shared" si="28"/>
        <v>350</v>
      </c>
      <c r="P1474" s="132">
        <f>SUM(O1474:O1475)</f>
        <v>850</v>
      </c>
      <c r="Q1474" s="140"/>
      <c r="R1474" s="60"/>
    </row>
    <row r="1475" spans="1:18" x14ac:dyDescent="0.2">
      <c r="A1475" s="133"/>
      <c r="B1475" s="150"/>
      <c r="C1475" s="151"/>
      <c r="D1475" s="151"/>
      <c r="E1475" s="133"/>
      <c r="F1475" s="133"/>
      <c r="G1475" s="153"/>
      <c r="H1475" s="153"/>
      <c r="I1475" s="153"/>
      <c r="J1475" s="141"/>
      <c r="K1475" s="153"/>
      <c r="L1475" s="22" t="s">
        <v>62</v>
      </c>
      <c r="M1475" s="19">
        <v>1</v>
      </c>
      <c r="N1475" s="19">
        <f>IFERROR(VLOOKUP(L1475,Data!K:M,3,0),"0")</f>
        <v>500</v>
      </c>
      <c r="O1475" s="19">
        <f t="shared" si="28"/>
        <v>500</v>
      </c>
      <c r="P1475" s="133"/>
      <c r="Q1475" s="141"/>
      <c r="R1475" s="61"/>
    </row>
    <row r="1476" spans="1:18" x14ac:dyDescent="0.2">
      <c r="A1476" s="132">
        <f>IF(G1476="","",COUNTA($G$3:G1477))</f>
        <v>428</v>
      </c>
      <c r="B1476" s="164">
        <v>45053</v>
      </c>
      <c r="C1476" s="149" t="s">
        <v>160</v>
      </c>
      <c r="D1476" s="149" t="s">
        <v>163</v>
      </c>
      <c r="E1476" s="132">
        <v>27854</v>
      </c>
      <c r="F1476" s="132">
        <v>80653</v>
      </c>
      <c r="G1476" s="152" t="s">
        <v>1436</v>
      </c>
      <c r="H1476" s="152" t="s">
        <v>1436</v>
      </c>
      <c r="I1476" s="152" t="s">
        <v>1437</v>
      </c>
      <c r="J1476" s="140" t="s">
        <v>1438</v>
      </c>
      <c r="K1476" s="152" t="s">
        <v>164</v>
      </c>
      <c r="L1476" s="22" t="s">
        <v>2915</v>
      </c>
      <c r="M1476" s="19">
        <v>1</v>
      </c>
      <c r="N1476" s="19">
        <f>IFERROR(VLOOKUP(L1476,Data!K:M,3,0),"0")</f>
        <v>1000</v>
      </c>
      <c r="O1476" s="19">
        <f t="shared" si="28"/>
        <v>1000</v>
      </c>
      <c r="P1476" s="132">
        <f>SUM(O1476:O1486)</f>
        <v>5335</v>
      </c>
      <c r="Q1476" s="140" t="s">
        <v>2844</v>
      </c>
      <c r="R1476" s="60"/>
    </row>
    <row r="1477" spans="1:18" x14ac:dyDescent="0.2">
      <c r="A1477" s="133"/>
      <c r="B1477" s="150"/>
      <c r="C1477" s="151"/>
      <c r="D1477" s="151"/>
      <c r="E1477" s="133"/>
      <c r="F1477" s="133"/>
      <c r="G1477" s="153"/>
      <c r="H1477" s="153"/>
      <c r="I1477" s="153"/>
      <c r="J1477" s="141"/>
      <c r="K1477" s="153"/>
      <c r="L1477" s="22" t="s">
        <v>138</v>
      </c>
      <c r="M1477" s="19">
        <v>1</v>
      </c>
      <c r="N1477" s="19">
        <f>IFERROR(VLOOKUP(L1477,Data!K:M,3,0),"0")</f>
        <v>70</v>
      </c>
      <c r="O1477" s="19">
        <f t="shared" si="28"/>
        <v>70</v>
      </c>
      <c r="P1477" s="133"/>
      <c r="Q1477" s="141"/>
      <c r="R1477" s="61"/>
    </row>
    <row r="1478" spans="1:18" x14ac:dyDescent="0.2">
      <c r="A1478" s="133"/>
      <c r="B1478" s="150"/>
      <c r="C1478" s="151"/>
      <c r="D1478" s="151"/>
      <c r="E1478" s="133"/>
      <c r="F1478" s="133"/>
      <c r="G1478" s="153"/>
      <c r="H1478" s="153"/>
      <c r="I1478" s="153"/>
      <c r="J1478" s="141"/>
      <c r="K1478" s="153"/>
      <c r="L1478" s="22" t="s">
        <v>89</v>
      </c>
      <c r="M1478" s="19">
        <v>8</v>
      </c>
      <c r="N1478" s="19">
        <f>IFERROR(VLOOKUP(L1478,Data!K:M,3,0),"0")</f>
        <v>35</v>
      </c>
      <c r="O1478" s="19">
        <f t="shared" si="28"/>
        <v>280</v>
      </c>
      <c r="P1478" s="133"/>
      <c r="Q1478" s="141"/>
      <c r="R1478" s="61"/>
    </row>
    <row r="1479" spans="1:18" x14ac:dyDescent="0.2">
      <c r="A1479" s="133"/>
      <c r="B1479" s="150"/>
      <c r="C1479" s="151"/>
      <c r="D1479" s="151"/>
      <c r="E1479" s="133"/>
      <c r="F1479" s="133"/>
      <c r="G1479" s="153"/>
      <c r="H1479" s="153"/>
      <c r="I1479" s="153"/>
      <c r="J1479" s="141"/>
      <c r="K1479" s="153"/>
      <c r="L1479" s="22" t="s">
        <v>2702</v>
      </c>
      <c r="M1479" s="19">
        <v>1</v>
      </c>
      <c r="N1479" s="19">
        <f>IFERROR(VLOOKUP(L1479,Data!K:M,3,0),"0")</f>
        <v>200</v>
      </c>
      <c r="O1479" s="19">
        <f t="shared" si="28"/>
        <v>200</v>
      </c>
      <c r="P1479" s="133"/>
      <c r="Q1479" s="141"/>
      <c r="R1479" s="61"/>
    </row>
    <row r="1480" spans="1:18" x14ac:dyDescent="0.2">
      <c r="A1480" s="133"/>
      <c r="B1480" s="150"/>
      <c r="C1480" s="151"/>
      <c r="D1480" s="151"/>
      <c r="E1480" s="133"/>
      <c r="F1480" s="133"/>
      <c r="G1480" s="153"/>
      <c r="H1480" s="153"/>
      <c r="I1480" s="153"/>
      <c r="J1480" s="141"/>
      <c r="K1480" s="153"/>
      <c r="L1480" s="22" t="s">
        <v>113</v>
      </c>
      <c r="M1480" s="19">
        <v>1</v>
      </c>
      <c r="N1480" s="19">
        <f>IFERROR(VLOOKUP(L1480,Data!K:M,3,0),"0")</f>
        <v>800</v>
      </c>
      <c r="O1480" s="19">
        <f t="shared" si="28"/>
        <v>800</v>
      </c>
      <c r="P1480" s="133"/>
      <c r="Q1480" s="141"/>
      <c r="R1480" s="61"/>
    </row>
    <row r="1481" spans="1:18" x14ac:dyDescent="0.2">
      <c r="A1481" s="133"/>
      <c r="B1481" s="150"/>
      <c r="C1481" s="151"/>
      <c r="D1481" s="151"/>
      <c r="E1481" s="133"/>
      <c r="F1481" s="133"/>
      <c r="G1481" s="153"/>
      <c r="H1481" s="153"/>
      <c r="I1481" s="153"/>
      <c r="J1481" s="141"/>
      <c r="K1481" s="153"/>
      <c r="L1481" s="22" t="s">
        <v>2699</v>
      </c>
      <c r="M1481" s="19">
        <v>2</v>
      </c>
      <c r="N1481" s="19">
        <f>IFERROR(VLOOKUP(L1481,Data!K:M,3,0),"0")</f>
        <v>10</v>
      </c>
      <c r="O1481" s="19">
        <f t="shared" si="28"/>
        <v>20</v>
      </c>
      <c r="P1481" s="133"/>
      <c r="Q1481" s="141"/>
      <c r="R1481" s="61"/>
    </row>
    <row r="1482" spans="1:18" x14ac:dyDescent="0.2">
      <c r="A1482" s="133"/>
      <c r="B1482" s="150"/>
      <c r="C1482" s="151"/>
      <c r="D1482" s="151"/>
      <c r="E1482" s="133"/>
      <c r="F1482" s="133"/>
      <c r="G1482" s="153"/>
      <c r="H1482" s="153"/>
      <c r="I1482" s="153"/>
      <c r="J1482" s="141"/>
      <c r="K1482" s="153"/>
      <c r="L1482" s="22" t="s">
        <v>1648</v>
      </c>
      <c r="M1482" s="19">
        <v>1</v>
      </c>
      <c r="N1482" s="19">
        <v>125</v>
      </c>
      <c r="O1482" s="19">
        <f t="shared" si="28"/>
        <v>125</v>
      </c>
      <c r="P1482" s="133"/>
      <c r="Q1482" s="141"/>
      <c r="R1482" s="61" t="s">
        <v>2720</v>
      </c>
    </row>
    <row r="1483" spans="1:18" x14ac:dyDescent="0.2">
      <c r="A1483" s="133"/>
      <c r="B1483" s="150"/>
      <c r="C1483" s="151"/>
      <c r="D1483" s="151"/>
      <c r="E1483" s="133"/>
      <c r="F1483" s="133"/>
      <c r="G1483" s="153"/>
      <c r="H1483" s="153"/>
      <c r="I1483" s="153"/>
      <c r="J1483" s="141"/>
      <c r="K1483" s="153"/>
      <c r="L1483" s="22" t="s">
        <v>1648</v>
      </c>
      <c r="M1483" s="19">
        <v>1</v>
      </c>
      <c r="N1483" s="19">
        <v>20</v>
      </c>
      <c r="O1483" s="19">
        <f t="shared" si="28"/>
        <v>20</v>
      </c>
      <c r="P1483" s="133"/>
      <c r="Q1483" s="141"/>
      <c r="R1483" s="61" t="s">
        <v>2721</v>
      </c>
    </row>
    <row r="1484" spans="1:18" x14ac:dyDescent="0.2">
      <c r="A1484" s="133"/>
      <c r="B1484" s="150"/>
      <c r="C1484" s="151"/>
      <c r="D1484" s="151"/>
      <c r="E1484" s="133"/>
      <c r="F1484" s="133"/>
      <c r="G1484" s="153"/>
      <c r="H1484" s="153"/>
      <c r="I1484" s="153"/>
      <c r="J1484" s="141"/>
      <c r="K1484" s="153"/>
      <c r="L1484" s="22" t="s">
        <v>135</v>
      </c>
      <c r="M1484" s="19">
        <v>6</v>
      </c>
      <c r="N1484" s="19">
        <f>IFERROR(VLOOKUP(L1484,Data!K:M,3,0),"0")</f>
        <v>140</v>
      </c>
      <c r="O1484" s="19">
        <f t="shared" si="28"/>
        <v>840</v>
      </c>
      <c r="P1484" s="133"/>
      <c r="Q1484" s="141"/>
      <c r="R1484" s="61" t="s">
        <v>2845</v>
      </c>
    </row>
    <row r="1485" spans="1:18" x14ac:dyDescent="0.2">
      <c r="A1485" s="133"/>
      <c r="B1485" s="150"/>
      <c r="C1485" s="151"/>
      <c r="D1485" s="151"/>
      <c r="E1485" s="133"/>
      <c r="F1485" s="133"/>
      <c r="G1485" s="153"/>
      <c r="H1485" s="153"/>
      <c r="I1485" s="153"/>
      <c r="J1485" s="141"/>
      <c r="K1485" s="153"/>
      <c r="L1485" s="22" t="s">
        <v>145</v>
      </c>
      <c r="M1485" s="19">
        <v>1</v>
      </c>
      <c r="N1485" s="19">
        <v>1480</v>
      </c>
      <c r="O1485" s="19">
        <f t="shared" si="28"/>
        <v>1480</v>
      </c>
      <c r="P1485" s="133"/>
      <c r="Q1485" s="141"/>
      <c r="R1485" s="61"/>
    </row>
    <row r="1486" spans="1:18" x14ac:dyDescent="0.2">
      <c r="A1486" s="136"/>
      <c r="B1486" s="161"/>
      <c r="C1486" s="162"/>
      <c r="D1486" s="162"/>
      <c r="E1486" s="136"/>
      <c r="F1486" s="136"/>
      <c r="G1486" s="154"/>
      <c r="H1486" s="154"/>
      <c r="I1486" s="154"/>
      <c r="J1486" s="142"/>
      <c r="K1486" s="154"/>
      <c r="L1486" s="22" t="s">
        <v>62</v>
      </c>
      <c r="M1486" s="19">
        <v>1</v>
      </c>
      <c r="N1486" s="19">
        <f>IFERROR(VLOOKUP(L1486,Data!K:M,3,0),"0")</f>
        <v>500</v>
      </c>
      <c r="O1486" s="19">
        <f t="shared" si="28"/>
        <v>500</v>
      </c>
      <c r="P1486" s="136"/>
      <c r="Q1486" s="142"/>
      <c r="R1486" s="64"/>
    </row>
    <row r="1487" spans="1:18" x14ac:dyDescent="0.2">
      <c r="A1487" s="132">
        <f>IF(G1487="","",COUNTA($G$3:G1498))</f>
        <v>429</v>
      </c>
      <c r="B1487" s="164">
        <v>45053</v>
      </c>
      <c r="C1487" s="149" t="s">
        <v>448</v>
      </c>
      <c r="D1487" s="149" t="s">
        <v>161</v>
      </c>
      <c r="E1487" s="132">
        <v>45735</v>
      </c>
      <c r="F1487" s="132">
        <v>436683</v>
      </c>
      <c r="G1487" s="152" t="s">
        <v>1439</v>
      </c>
      <c r="H1487" s="152" t="s">
        <v>1439</v>
      </c>
      <c r="I1487" s="152" t="s">
        <v>1359</v>
      </c>
      <c r="J1487" s="140" t="s">
        <v>1440</v>
      </c>
      <c r="K1487" s="152" t="s">
        <v>169</v>
      </c>
      <c r="L1487" s="22" t="s">
        <v>62</v>
      </c>
      <c r="M1487" s="19">
        <v>1</v>
      </c>
      <c r="N1487" s="19">
        <f>IFERROR(VLOOKUP(L1487,Data!K:M,3,0),"0")</f>
        <v>500</v>
      </c>
      <c r="O1487" s="19">
        <f>PRODUCT(M1487:N1487)</f>
        <v>500</v>
      </c>
      <c r="P1487" s="132">
        <f>SUM(O1487:O1488)</f>
        <v>500</v>
      </c>
      <c r="Q1487" s="140"/>
      <c r="R1487" s="60"/>
    </row>
    <row r="1488" spans="1:18" x14ac:dyDescent="0.2">
      <c r="A1488" s="133"/>
      <c r="B1488" s="150"/>
      <c r="C1488" s="151"/>
      <c r="D1488" s="151"/>
      <c r="E1488" s="133"/>
      <c r="F1488" s="133"/>
      <c r="G1488" s="153"/>
      <c r="H1488" s="153"/>
      <c r="I1488" s="153"/>
      <c r="J1488" s="141"/>
      <c r="K1488" s="153"/>
      <c r="L1488" s="22"/>
      <c r="M1488" s="19"/>
      <c r="N1488" s="19" t="str">
        <f>IFERROR(VLOOKUP(L1488,Data!K:M,3,0),"0")</f>
        <v>0</v>
      </c>
      <c r="O1488" s="19">
        <f>PRODUCT(M1488:N1488)</f>
        <v>0</v>
      </c>
      <c r="P1488" s="133"/>
      <c r="Q1488" s="141"/>
      <c r="R1488" s="61"/>
    </row>
    <row r="1489" spans="1:18" s="43" customFormat="1" ht="18" customHeight="1" x14ac:dyDescent="0.25">
      <c r="A1489" s="116" t="s">
        <v>3193</v>
      </c>
      <c r="B1489" s="117"/>
      <c r="C1489" s="117"/>
      <c r="D1489" s="117"/>
      <c r="E1489" s="117"/>
      <c r="F1489" s="117"/>
      <c r="G1489" s="117"/>
      <c r="H1489" s="117"/>
      <c r="I1489" s="117"/>
      <c r="J1489" s="117"/>
      <c r="K1489" s="117"/>
      <c r="L1489" s="117"/>
      <c r="M1489" s="117"/>
      <c r="N1489" s="117"/>
      <c r="O1489" s="118"/>
      <c r="P1489" s="119">
        <f>SUM(P1411:P1488)</f>
        <v>34575</v>
      </c>
      <c r="Q1489" s="120"/>
      <c r="R1489" s="121"/>
    </row>
    <row r="1490" spans="1:18" s="47" customFormat="1" ht="18" customHeight="1" x14ac:dyDescent="0.25">
      <c r="A1490" s="122" t="s">
        <v>3194</v>
      </c>
      <c r="B1490" s="122"/>
      <c r="C1490" s="44" t="e">
        <f ca="1">[3]!NumberToWordEN(P1489)</f>
        <v>#NAME?</v>
      </c>
      <c r="D1490" s="44"/>
      <c r="E1490" s="45"/>
      <c r="F1490" s="45"/>
      <c r="G1490" s="44"/>
      <c r="H1490" s="44"/>
      <c r="I1490" s="44"/>
      <c r="J1490" s="44"/>
      <c r="K1490" s="44"/>
      <c r="L1490" s="44"/>
      <c r="M1490" s="44"/>
      <c r="N1490" s="44"/>
      <c r="O1490" s="44"/>
      <c r="P1490" s="44"/>
      <c r="Q1490" s="46"/>
      <c r="R1490" s="62"/>
    </row>
    <row r="1491" spans="1:18" s="47" customFormat="1" ht="18" customHeight="1" x14ac:dyDescent="0.25">
      <c r="A1491" s="48"/>
      <c r="B1491" s="49"/>
      <c r="C1491" s="50"/>
      <c r="D1491" s="48"/>
      <c r="E1491" s="48"/>
      <c r="F1491" s="48"/>
      <c r="G1491" s="48"/>
      <c r="H1491" s="48"/>
      <c r="I1491" s="48"/>
      <c r="J1491" s="50"/>
      <c r="K1491" s="48"/>
      <c r="M1491" s="51"/>
      <c r="P1491" s="48"/>
      <c r="Q1491" s="52"/>
      <c r="R1491" s="62"/>
    </row>
    <row r="1492" spans="1:18" s="47" customFormat="1" ht="18" customHeight="1" x14ac:dyDescent="0.25">
      <c r="A1492" s="48"/>
      <c r="B1492" s="49"/>
      <c r="C1492" s="50"/>
      <c r="D1492" s="48"/>
      <c r="E1492" s="48"/>
      <c r="F1492" s="48"/>
      <c r="G1492" s="48"/>
      <c r="H1492" s="48"/>
      <c r="I1492" s="48"/>
      <c r="J1492" s="50"/>
      <c r="K1492" s="48"/>
      <c r="M1492" s="51"/>
      <c r="P1492" s="48"/>
      <c r="Q1492" s="52"/>
      <c r="R1492" s="62"/>
    </row>
    <row r="1493" spans="1:18" s="47" customFormat="1" ht="18" customHeight="1" x14ac:dyDescent="0.25">
      <c r="A1493" s="48"/>
      <c r="B1493" s="49"/>
      <c r="C1493" s="50"/>
      <c r="D1493" s="48"/>
      <c r="E1493" s="48"/>
      <c r="F1493" s="48"/>
      <c r="G1493" s="48"/>
      <c r="H1493" s="48"/>
      <c r="I1493" s="48"/>
      <c r="J1493" s="50"/>
      <c r="K1493" s="48"/>
      <c r="M1493" s="51"/>
      <c r="P1493" s="48"/>
      <c r="Q1493" s="52"/>
      <c r="R1493" s="62"/>
    </row>
    <row r="1494" spans="1:18" s="57" customFormat="1" ht="18" customHeight="1" x14ac:dyDescent="0.25">
      <c r="A1494" s="53"/>
      <c r="B1494" s="53"/>
      <c r="C1494" s="54"/>
      <c r="D1494" s="54"/>
      <c r="E1494" s="53"/>
      <c r="F1494" s="53"/>
      <c r="G1494" s="53"/>
      <c r="H1494" s="53"/>
      <c r="I1494" s="53"/>
      <c r="J1494" s="54"/>
      <c r="K1494" s="54"/>
      <c r="L1494" s="54"/>
      <c r="M1494" s="55"/>
      <c r="N1494" s="55"/>
      <c r="O1494" s="55"/>
      <c r="P1494" s="55"/>
      <c r="Q1494" s="56"/>
      <c r="R1494" s="63"/>
    </row>
    <row r="1495" spans="1:18" s="57" customFormat="1" ht="18" customHeight="1" x14ac:dyDescent="0.25">
      <c r="A1495" s="53"/>
      <c r="B1495" s="53"/>
      <c r="C1495" s="54"/>
      <c r="D1495" s="54"/>
      <c r="E1495" s="53"/>
      <c r="F1495" s="53"/>
      <c r="G1495" s="53"/>
      <c r="H1495" s="53"/>
      <c r="I1495" s="53"/>
      <c r="J1495" s="54"/>
      <c r="K1495" s="54"/>
      <c r="L1495" s="54"/>
      <c r="M1495" s="55"/>
      <c r="N1495" s="55"/>
      <c r="O1495" s="55"/>
      <c r="P1495" s="123" t="s">
        <v>3195</v>
      </c>
      <c r="Q1495" s="123"/>
      <c r="R1495" s="63"/>
    </row>
    <row r="1496" spans="1:18" s="57" customFormat="1" ht="18" customHeight="1" x14ac:dyDescent="0.25">
      <c r="A1496" s="53"/>
      <c r="B1496" s="53"/>
      <c r="C1496" s="54"/>
      <c r="D1496" s="54"/>
      <c r="E1496" s="53"/>
      <c r="F1496" s="53"/>
      <c r="G1496" s="53"/>
      <c r="H1496" s="53"/>
      <c r="I1496" s="53"/>
      <c r="J1496" s="54"/>
      <c r="K1496" s="54"/>
      <c r="L1496" s="54"/>
      <c r="M1496" s="55"/>
      <c r="N1496" s="55"/>
      <c r="O1496" s="55"/>
      <c r="P1496" s="53"/>
      <c r="Q1496" s="58"/>
      <c r="R1496" s="63"/>
    </row>
    <row r="1497" spans="1:18" s="41" customFormat="1" ht="24" customHeight="1" x14ac:dyDescent="0.25">
      <c r="A1497" s="124" t="s">
        <v>3215</v>
      </c>
      <c r="B1497" s="125"/>
      <c r="C1497" s="124" t="s">
        <v>21</v>
      </c>
      <c r="D1497" s="126"/>
      <c r="E1497" s="125"/>
      <c r="F1497" s="124" t="s">
        <v>3192</v>
      </c>
      <c r="G1497" s="126"/>
      <c r="H1497" s="126"/>
      <c r="I1497" s="126"/>
      <c r="J1497" s="126"/>
      <c r="K1497" s="126"/>
      <c r="L1497" s="126"/>
      <c r="M1497" s="126"/>
      <c r="N1497" s="126"/>
      <c r="O1497" s="126"/>
      <c r="P1497" s="126"/>
      <c r="Q1497" s="126"/>
      <c r="R1497" s="125"/>
    </row>
    <row r="1498" spans="1:18" s="40" customFormat="1" ht="41.25" customHeight="1" x14ac:dyDescent="0.3">
      <c r="A1498" s="34" t="s">
        <v>3197</v>
      </c>
      <c r="B1498" s="35" t="s">
        <v>81</v>
      </c>
      <c r="C1498" s="35" t="s">
        <v>10</v>
      </c>
      <c r="D1498" s="36" t="s">
        <v>11</v>
      </c>
      <c r="E1498" s="34" t="s">
        <v>12</v>
      </c>
      <c r="F1498" s="34" t="s">
        <v>0</v>
      </c>
      <c r="G1498" s="34"/>
      <c r="H1498" s="34" t="s">
        <v>1</v>
      </c>
      <c r="I1498" s="37"/>
      <c r="J1498" s="35" t="s">
        <v>13</v>
      </c>
      <c r="K1498" s="38" t="s">
        <v>148</v>
      </c>
      <c r="L1498" s="37" t="s">
        <v>82</v>
      </c>
      <c r="M1498" s="34" t="s">
        <v>14</v>
      </c>
      <c r="N1498" s="34" t="s">
        <v>2</v>
      </c>
      <c r="O1498" s="34" t="s">
        <v>83</v>
      </c>
      <c r="P1498" s="34" t="s">
        <v>3198</v>
      </c>
      <c r="Q1498" s="39" t="s">
        <v>84</v>
      </c>
      <c r="R1498" s="59" t="s">
        <v>5</v>
      </c>
    </row>
    <row r="1499" spans="1:18" x14ac:dyDescent="0.2">
      <c r="A1499" s="132">
        <f>IF(G1499="","",COUNTA($G$3:G1500))</f>
        <v>430</v>
      </c>
      <c r="B1499" s="164">
        <v>45053</v>
      </c>
      <c r="C1499" s="149" t="s">
        <v>188</v>
      </c>
      <c r="D1499" s="149" t="s">
        <v>163</v>
      </c>
      <c r="E1499" s="132">
        <v>208383</v>
      </c>
      <c r="F1499" s="132">
        <v>521881</v>
      </c>
      <c r="G1499" s="152" t="s">
        <v>1441</v>
      </c>
      <c r="H1499" s="152" t="s">
        <v>1441</v>
      </c>
      <c r="I1499" s="152" t="s">
        <v>1442</v>
      </c>
      <c r="J1499" s="140" t="s">
        <v>1443</v>
      </c>
      <c r="K1499" s="152" t="s">
        <v>446</v>
      </c>
      <c r="L1499" s="22" t="s">
        <v>62</v>
      </c>
      <c r="M1499" s="19">
        <v>1</v>
      </c>
      <c r="N1499" s="19">
        <f>IFERROR(VLOOKUP(L1499,Data!K:M,3,0),"0")</f>
        <v>500</v>
      </c>
      <c r="O1499" s="19">
        <f t="shared" si="28"/>
        <v>500</v>
      </c>
      <c r="P1499" s="132">
        <f>SUM(O1499:O1500)</f>
        <v>500</v>
      </c>
      <c r="Q1499" s="140"/>
      <c r="R1499" s="60" t="s">
        <v>2727</v>
      </c>
    </row>
    <row r="1500" spans="1:18" x14ac:dyDescent="0.2">
      <c r="A1500" s="133"/>
      <c r="B1500" s="150"/>
      <c r="C1500" s="151"/>
      <c r="D1500" s="151"/>
      <c r="E1500" s="133"/>
      <c r="F1500" s="133"/>
      <c r="G1500" s="153"/>
      <c r="H1500" s="153"/>
      <c r="I1500" s="153"/>
      <c r="J1500" s="141"/>
      <c r="K1500" s="153"/>
      <c r="L1500" s="22"/>
      <c r="M1500" s="19"/>
      <c r="N1500" s="19" t="str">
        <f>IFERROR(VLOOKUP(L1500,Data!K:M,3,0),"0")</f>
        <v>0</v>
      </c>
      <c r="O1500" s="19">
        <f t="shared" si="28"/>
        <v>0</v>
      </c>
      <c r="P1500" s="133"/>
      <c r="Q1500" s="141"/>
      <c r="R1500" s="61"/>
    </row>
    <row r="1501" spans="1:18" x14ac:dyDescent="0.2">
      <c r="A1501" s="132">
        <f>IF(G1501="","",COUNTA($G$3:G1502))</f>
        <v>431</v>
      </c>
      <c r="B1501" s="164">
        <v>45053</v>
      </c>
      <c r="C1501" s="149" t="s">
        <v>160</v>
      </c>
      <c r="D1501" s="149" t="s">
        <v>163</v>
      </c>
      <c r="E1501" s="132">
        <v>27133</v>
      </c>
      <c r="F1501" s="132">
        <v>423469</v>
      </c>
      <c r="G1501" s="152" t="s">
        <v>1444</v>
      </c>
      <c r="H1501" s="152" t="s">
        <v>1444</v>
      </c>
      <c r="I1501" s="152" t="s">
        <v>1445</v>
      </c>
      <c r="J1501" s="140" t="s">
        <v>1446</v>
      </c>
      <c r="K1501" s="152" t="s">
        <v>446</v>
      </c>
      <c r="L1501" s="22" t="s">
        <v>99</v>
      </c>
      <c r="M1501" s="19">
        <v>1</v>
      </c>
      <c r="N1501" s="19">
        <f>IFERROR(VLOOKUP(L1501,Data!K:M,3,0),"0")</f>
        <v>900</v>
      </c>
      <c r="O1501" s="19">
        <f t="shared" si="28"/>
        <v>900</v>
      </c>
      <c r="P1501" s="132">
        <f>SUM(O1501:O1502)</f>
        <v>1400</v>
      </c>
      <c r="Q1501" s="140"/>
      <c r="R1501" s="60" t="s">
        <v>2846</v>
      </c>
    </row>
    <row r="1502" spans="1:18" x14ac:dyDescent="0.2">
      <c r="A1502" s="133"/>
      <c r="B1502" s="150"/>
      <c r="C1502" s="151"/>
      <c r="D1502" s="151"/>
      <c r="E1502" s="133"/>
      <c r="F1502" s="133"/>
      <c r="G1502" s="153"/>
      <c r="H1502" s="153"/>
      <c r="I1502" s="153"/>
      <c r="J1502" s="141"/>
      <c r="K1502" s="153"/>
      <c r="L1502" s="22" t="s">
        <v>62</v>
      </c>
      <c r="M1502" s="19">
        <v>1</v>
      </c>
      <c r="N1502" s="19">
        <f>IFERROR(VLOOKUP(L1502,Data!K:M,3,0),"0")</f>
        <v>500</v>
      </c>
      <c r="O1502" s="19">
        <f t="shared" si="28"/>
        <v>500</v>
      </c>
      <c r="P1502" s="133"/>
      <c r="Q1502" s="141"/>
      <c r="R1502" s="61"/>
    </row>
    <row r="1503" spans="1:18" x14ac:dyDescent="0.2">
      <c r="A1503" s="132">
        <f>IF(G1503="","",COUNTA($G$3:G1504))</f>
        <v>432</v>
      </c>
      <c r="B1503" s="164">
        <v>45053</v>
      </c>
      <c r="C1503" s="149" t="s">
        <v>188</v>
      </c>
      <c r="D1503" s="149" t="s">
        <v>709</v>
      </c>
      <c r="E1503" s="132">
        <v>55508</v>
      </c>
      <c r="F1503" s="132">
        <v>419311</v>
      </c>
      <c r="G1503" s="152" t="s">
        <v>1447</v>
      </c>
      <c r="H1503" s="152" t="s">
        <v>1447</v>
      </c>
      <c r="I1503" s="152" t="s">
        <v>1448</v>
      </c>
      <c r="J1503" s="140" t="s">
        <v>1449</v>
      </c>
      <c r="K1503" s="152" t="s">
        <v>667</v>
      </c>
      <c r="L1503" s="22" t="s">
        <v>149</v>
      </c>
      <c r="M1503" s="19">
        <v>1</v>
      </c>
      <c r="N1503" s="19">
        <f>IFERROR(VLOOKUP(L1503,Data!K:M,3,0),"0")</f>
        <v>350</v>
      </c>
      <c r="O1503" s="19">
        <f t="shared" si="28"/>
        <v>350</v>
      </c>
      <c r="P1503" s="132">
        <f>SUM(O1503:O1504)</f>
        <v>850</v>
      </c>
      <c r="Q1503" s="140"/>
      <c r="R1503" s="60"/>
    </row>
    <row r="1504" spans="1:18" x14ac:dyDescent="0.2">
      <c r="A1504" s="133"/>
      <c r="B1504" s="150"/>
      <c r="C1504" s="151"/>
      <c r="D1504" s="151"/>
      <c r="E1504" s="133"/>
      <c r="F1504" s="133"/>
      <c r="G1504" s="153"/>
      <c r="H1504" s="153"/>
      <c r="I1504" s="153"/>
      <c r="J1504" s="141"/>
      <c r="K1504" s="153"/>
      <c r="L1504" s="22" t="s">
        <v>62</v>
      </c>
      <c r="M1504" s="19">
        <v>1</v>
      </c>
      <c r="N1504" s="19">
        <f>IFERROR(VLOOKUP(L1504,Data!K:M,3,0),"0")</f>
        <v>500</v>
      </c>
      <c r="O1504" s="19">
        <f t="shared" si="28"/>
        <v>500</v>
      </c>
      <c r="P1504" s="133"/>
      <c r="Q1504" s="141"/>
      <c r="R1504" s="61"/>
    </row>
    <row r="1505" spans="1:18" x14ac:dyDescent="0.2">
      <c r="A1505" s="132">
        <f>IF(G1505="","",COUNTA($G$3:G1506))</f>
        <v>433</v>
      </c>
      <c r="B1505" s="164">
        <v>45053</v>
      </c>
      <c r="C1505" s="149" t="s">
        <v>188</v>
      </c>
      <c r="D1505" s="149" t="s">
        <v>163</v>
      </c>
      <c r="E1505" s="132">
        <v>206909</v>
      </c>
      <c r="F1505" s="132">
        <v>425665</v>
      </c>
      <c r="G1505" s="152" t="s">
        <v>1450</v>
      </c>
      <c r="H1505" s="152" t="s">
        <v>1450</v>
      </c>
      <c r="I1505" s="152" t="s">
        <v>1451</v>
      </c>
      <c r="J1505" s="140" t="s">
        <v>1452</v>
      </c>
      <c r="K1505" s="152" t="s">
        <v>361</v>
      </c>
      <c r="L1505" s="22" t="s">
        <v>62</v>
      </c>
      <c r="M1505" s="19">
        <v>1</v>
      </c>
      <c r="N1505" s="19">
        <f>IFERROR(VLOOKUP(L1505,Data!K:M,3,0),"0")</f>
        <v>500</v>
      </c>
      <c r="O1505" s="19">
        <f t="shared" si="28"/>
        <v>500</v>
      </c>
      <c r="P1505" s="132">
        <f>SUM(O1505:O1506)</f>
        <v>500</v>
      </c>
      <c r="Q1505" s="140"/>
      <c r="R1505" s="60" t="s">
        <v>2727</v>
      </c>
    </row>
    <row r="1506" spans="1:18" x14ac:dyDescent="0.2">
      <c r="A1506" s="133"/>
      <c r="B1506" s="150"/>
      <c r="C1506" s="151"/>
      <c r="D1506" s="151"/>
      <c r="E1506" s="133"/>
      <c r="F1506" s="133"/>
      <c r="G1506" s="153"/>
      <c r="H1506" s="153"/>
      <c r="I1506" s="153"/>
      <c r="J1506" s="141"/>
      <c r="K1506" s="153"/>
      <c r="L1506" s="22"/>
      <c r="M1506" s="19"/>
      <c r="N1506" s="19" t="str">
        <f>IFERROR(VLOOKUP(L1506,Data!K:M,3,0),"0")</f>
        <v>0</v>
      </c>
      <c r="O1506" s="19">
        <f t="shared" si="28"/>
        <v>0</v>
      </c>
      <c r="P1506" s="133"/>
      <c r="Q1506" s="141"/>
      <c r="R1506" s="61"/>
    </row>
    <row r="1507" spans="1:18" x14ac:dyDescent="0.2">
      <c r="A1507" s="132">
        <f>IF(G1507="","",COUNTA($G$3:G1508))</f>
        <v>434</v>
      </c>
      <c r="B1507" s="164">
        <v>45053</v>
      </c>
      <c r="C1507" s="149" t="s">
        <v>160</v>
      </c>
      <c r="D1507" s="149" t="s">
        <v>202</v>
      </c>
      <c r="E1507" s="132">
        <v>15522</v>
      </c>
      <c r="F1507" s="132">
        <v>454853</v>
      </c>
      <c r="G1507" s="152" t="s">
        <v>1453</v>
      </c>
      <c r="H1507" s="152" t="s">
        <v>1453</v>
      </c>
      <c r="I1507" s="152" t="s">
        <v>1451</v>
      </c>
      <c r="J1507" s="140" t="s">
        <v>1454</v>
      </c>
      <c r="K1507" s="152" t="s">
        <v>361</v>
      </c>
      <c r="L1507" s="22" t="s">
        <v>62</v>
      </c>
      <c r="M1507" s="19">
        <v>1</v>
      </c>
      <c r="N1507" s="19">
        <f>IFERROR(VLOOKUP(L1507,Data!K:M,3,0),"0")</f>
        <v>500</v>
      </c>
      <c r="O1507" s="19">
        <f t="shared" si="28"/>
        <v>500</v>
      </c>
      <c r="P1507" s="132">
        <f>SUM(O1507:O1508)</f>
        <v>500</v>
      </c>
      <c r="Q1507" s="140"/>
      <c r="R1507" s="60" t="s">
        <v>2847</v>
      </c>
    </row>
    <row r="1508" spans="1:18" x14ac:dyDescent="0.2">
      <c r="A1508" s="133"/>
      <c r="B1508" s="150"/>
      <c r="C1508" s="151"/>
      <c r="D1508" s="151"/>
      <c r="E1508" s="133"/>
      <c r="F1508" s="133"/>
      <c r="G1508" s="153"/>
      <c r="H1508" s="153"/>
      <c r="I1508" s="153"/>
      <c r="J1508" s="141"/>
      <c r="K1508" s="153"/>
      <c r="L1508" s="22"/>
      <c r="M1508" s="19"/>
      <c r="N1508" s="19" t="str">
        <f>IFERROR(VLOOKUP(L1508,Data!K:M,3,0),"0")</f>
        <v>0</v>
      </c>
      <c r="O1508" s="19">
        <f t="shared" si="28"/>
        <v>0</v>
      </c>
      <c r="P1508" s="133"/>
      <c r="Q1508" s="141"/>
      <c r="R1508" s="61"/>
    </row>
    <row r="1509" spans="1:18" x14ac:dyDescent="0.2">
      <c r="A1509" s="132">
        <f>IF(G1509="","",COUNTA($G$3:G1510))</f>
        <v>435</v>
      </c>
      <c r="B1509" s="164">
        <v>45053</v>
      </c>
      <c r="C1509" s="149" t="s">
        <v>160</v>
      </c>
      <c r="D1509" s="149" t="s">
        <v>163</v>
      </c>
      <c r="E1509" s="132">
        <v>21361</v>
      </c>
      <c r="F1509" s="132">
        <v>322675</v>
      </c>
      <c r="G1509" s="152" t="s">
        <v>1455</v>
      </c>
      <c r="H1509" s="152" t="s">
        <v>1455</v>
      </c>
      <c r="I1509" s="152" t="s">
        <v>1456</v>
      </c>
      <c r="J1509" s="140" t="s">
        <v>1457</v>
      </c>
      <c r="K1509" s="152" t="s">
        <v>287</v>
      </c>
      <c r="L1509" s="22" t="s">
        <v>145</v>
      </c>
      <c r="M1509" s="19">
        <v>1</v>
      </c>
      <c r="N1509" s="19">
        <v>880</v>
      </c>
      <c r="O1509" s="19">
        <f t="shared" si="28"/>
        <v>880</v>
      </c>
      <c r="P1509" s="132">
        <f>SUM(O1509:O1512)</f>
        <v>1380</v>
      </c>
      <c r="Q1509" s="140"/>
      <c r="R1509" s="60" t="s">
        <v>2834</v>
      </c>
    </row>
    <row r="1510" spans="1:18" x14ac:dyDescent="0.2">
      <c r="A1510" s="133"/>
      <c r="B1510" s="150"/>
      <c r="C1510" s="151"/>
      <c r="D1510" s="151"/>
      <c r="E1510" s="133"/>
      <c r="F1510" s="133"/>
      <c r="G1510" s="153"/>
      <c r="H1510" s="153"/>
      <c r="I1510" s="153"/>
      <c r="J1510" s="141"/>
      <c r="K1510" s="153"/>
      <c r="L1510" s="22" t="s">
        <v>62</v>
      </c>
      <c r="M1510" s="19">
        <v>1</v>
      </c>
      <c r="N1510" s="19">
        <f>IFERROR(VLOOKUP(L1510,Data!K:M,3,0),"0")</f>
        <v>500</v>
      </c>
      <c r="O1510" s="19">
        <f t="shared" si="28"/>
        <v>500</v>
      </c>
      <c r="P1510" s="133"/>
      <c r="Q1510" s="141"/>
      <c r="R1510" s="61" t="s">
        <v>2929</v>
      </c>
    </row>
    <row r="1511" spans="1:18" x14ac:dyDescent="0.2">
      <c r="A1511" s="133"/>
      <c r="B1511" s="150"/>
      <c r="C1511" s="151"/>
      <c r="D1511" s="151"/>
      <c r="E1511" s="133"/>
      <c r="F1511" s="133"/>
      <c r="G1511" s="153"/>
      <c r="H1511" s="153"/>
      <c r="I1511" s="153"/>
      <c r="J1511" s="141"/>
      <c r="K1511" s="153"/>
      <c r="L1511" s="22"/>
      <c r="M1511" s="19"/>
      <c r="N1511" s="19"/>
      <c r="O1511" s="19"/>
      <c r="P1511" s="133"/>
      <c r="Q1511" s="141"/>
      <c r="R1511" s="61" t="s">
        <v>2752</v>
      </c>
    </row>
    <row r="1512" spans="1:18" x14ac:dyDescent="0.2">
      <c r="A1512" s="133"/>
      <c r="B1512" s="150"/>
      <c r="C1512" s="151"/>
      <c r="D1512" s="151"/>
      <c r="E1512" s="133"/>
      <c r="F1512" s="133"/>
      <c r="G1512" s="153"/>
      <c r="H1512" s="153"/>
      <c r="I1512" s="153"/>
      <c r="J1512" s="141"/>
      <c r="K1512" s="153"/>
      <c r="L1512" s="22"/>
      <c r="M1512" s="19"/>
      <c r="N1512" s="19" t="str">
        <f>IFERROR(VLOOKUP(L1512,Data!K:M,3,0),"0")</f>
        <v>0</v>
      </c>
      <c r="O1512" s="19">
        <f t="shared" ref="O1512:O1573" si="29">PRODUCT(M1512:N1512)</f>
        <v>0</v>
      </c>
      <c r="P1512" s="133"/>
      <c r="Q1512" s="141"/>
      <c r="R1512" s="61" t="s">
        <v>2916</v>
      </c>
    </row>
    <row r="1513" spans="1:18" x14ac:dyDescent="0.2">
      <c r="A1513" s="132">
        <f>IF(G1513="","",COUNTA($G$3:G1514))</f>
        <v>436</v>
      </c>
      <c r="B1513" s="164">
        <v>45053</v>
      </c>
      <c r="C1513" s="149" t="s">
        <v>54</v>
      </c>
      <c r="D1513" s="149" t="s">
        <v>163</v>
      </c>
      <c r="E1513" s="132">
        <v>52451</v>
      </c>
      <c r="F1513" s="132">
        <v>219277</v>
      </c>
      <c r="G1513" s="152" t="s">
        <v>1458</v>
      </c>
      <c r="H1513" s="152" t="s">
        <v>1458</v>
      </c>
      <c r="I1513" s="152" t="s">
        <v>1431</v>
      </c>
      <c r="J1513" s="140" t="s">
        <v>1459</v>
      </c>
      <c r="K1513" s="152" t="s">
        <v>251</v>
      </c>
      <c r="L1513" s="22" t="s">
        <v>149</v>
      </c>
      <c r="M1513" s="19">
        <v>1</v>
      </c>
      <c r="N1513" s="19">
        <f>IFERROR(VLOOKUP(L1513,Data!K:M,3,0),"0")</f>
        <v>350</v>
      </c>
      <c r="O1513" s="19">
        <f t="shared" si="29"/>
        <v>350</v>
      </c>
      <c r="P1513" s="132">
        <f>SUM(O1513:O1514)</f>
        <v>850</v>
      </c>
      <c r="Q1513" s="140"/>
      <c r="R1513" s="60" t="s">
        <v>2727</v>
      </c>
    </row>
    <row r="1514" spans="1:18" x14ac:dyDescent="0.2">
      <c r="A1514" s="133"/>
      <c r="B1514" s="150"/>
      <c r="C1514" s="151"/>
      <c r="D1514" s="151"/>
      <c r="E1514" s="133"/>
      <c r="F1514" s="133"/>
      <c r="G1514" s="153"/>
      <c r="H1514" s="153"/>
      <c r="I1514" s="153"/>
      <c r="J1514" s="141"/>
      <c r="K1514" s="153"/>
      <c r="L1514" s="22" t="s">
        <v>62</v>
      </c>
      <c r="M1514" s="19">
        <v>1</v>
      </c>
      <c r="N1514" s="19">
        <f>IFERROR(VLOOKUP(L1514,Data!K:M,3,0),"0")</f>
        <v>500</v>
      </c>
      <c r="O1514" s="19">
        <f t="shared" si="29"/>
        <v>500</v>
      </c>
      <c r="P1514" s="133"/>
      <c r="Q1514" s="141"/>
      <c r="R1514" s="61"/>
    </row>
    <row r="1515" spans="1:18" x14ac:dyDescent="0.2">
      <c r="A1515" s="132">
        <f>IF(G1515="","",COUNTA($G$3:G1516))</f>
        <v>437</v>
      </c>
      <c r="B1515" s="164">
        <v>45053</v>
      </c>
      <c r="C1515" s="149" t="s">
        <v>54</v>
      </c>
      <c r="D1515" s="149" t="s">
        <v>77</v>
      </c>
      <c r="E1515" s="132">
        <v>15256</v>
      </c>
      <c r="F1515" s="132">
        <v>280899</v>
      </c>
      <c r="G1515" s="152" t="s">
        <v>1460</v>
      </c>
      <c r="H1515" s="152" t="s">
        <v>1460</v>
      </c>
      <c r="I1515" s="152" t="s">
        <v>1461</v>
      </c>
      <c r="J1515" s="140" t="s">
        <v>1462</v>
      </c>
      <c r="K1515" s="152" t="s">
        <v>976</v>
      </c>
      <c r="L1515" s="22" t="s">
        <v>2915</v>
      </c>
      <c r="M1515" s="19">
        <v>1</v>
      </c>
      <c r="N1515" s="19">
        <f>IFERROR(VLOOKUP(L1515,Data!K:M,3,0),"0")</f>
        <v>1000</v>
      </c>
      <c r="O1515" s="19">
        <f t="shared" si="29"/>
        <v>1000</v>
      </c>
      <c r="P1515" s="132">
        <f>SUM(O1515:O1519)</f>
        <v>3090</v>
      </c>
      <c r="Q1515" s="140" t="s">
        <v>2815</v>
      </c>
      <c r="R1515" s="61" t="s">
        <v>2740</v>
      </c>
    </row>
    <row r="1516" spans="1:18" x14ac:dyDescent="0.2">
      <c r="A1516" s="133"/>
      <c r="B1516" s="150"/>
      <c r="C1516" s="151"/>
      <c r="D1516" s="151"/>
      <c r="E1516" s="133"/>
      <c r="F1516" s="133"/>
      <c r="G1516" s="153"/>
      <c r="H1516" s="153"/>
      <c r="I1516" s="153"/>
      <c r="J1516" s="141"/>
      <c r="K1516" s="153"/>
      <c r="L1516" s="22" t="s">
        <v>138</v>
      </c>
      <c r="M1516" s="19">
        <v>1</v>
      </c>
      <c r="N1516" s="19">
        <f>IFERROR(VLOOKUP(L1516,Data!K:M,3,0),"0")</f>
        <v>70</v>
      </c>
      <c r="O1516" s="19">
        <f t="shared" si="29"/>
        <v>70</v>
      </c>
      <c r="P1516" s="133"/>
      <c r="Q1516" s="141"/>
      <c r="R1516" s="61" t="s">
        <v>2848</v>
      </c>
    </row>
    <row r="1517" spans="1:18" x14ac:dyDescent="0.2">
      <c r="A1517" s="133"/>
      <c r="B1517" s="150"/>
      <c r="C1517" s="151"/>
      <c r="D1517" s="151"/>
      <c r="E1517" s="133"/>
      <c r="F1517" s="133"/>
      <c r="G1517" s="153"/>
      <c r="H1517" s="153"/>
      <c r="I1517" s="153"/>
      <c r="J1517" s="141"/>
      <c r="K1517" s="153"/>
      <c r="L1517" s="22" t="s">
        <v>135</v>
      </c>
      <c r="M1517" s="19">
        <v>1</v>
      </c>
      <c r="N1517" s="19">
        <f>IFERROR(VLOOKUP(L1517,Data!K:M,3,0),"0")</f>
        <v>140</v>
      </c>
      <c r="O1517" s="19">
        <f t="shared" si="29"/>
        <v>140</v>
      </c>
      <c r="P1517" s="133"/>
      <c r="Q1517" s="141"/>
      <c r="R1517" s="61" t="s">
        <v>2745</v>
      </c>
    </row>
    <row r="1518" spans="1:18" x14ac:dyDescent="0.2">
      <c r="A1518" s="133"/>
      <c r="B1518" s="150"/>
      <c r="C1518" s="151"/>
      <c r="D1518" s="151"/>
      <c r="E1518" s="133"/>
      <c r="F1518" s="133"/>
      <c r="G1518" s="153"/>
      <c r="H1518" s="153"/>
      <c r="I1518" s="153"/>
      <c r="J1518" s="141"/>
      <c r="K1518" s="153"/>
      <c r="L1518" s="22" t="s">
        <v>145</v>
      </c>
      <c r="M1518" s="19">
        <v>1</v>
      </c>
      <c r="N1518" s="19">
        <v>1380</v>
      </c>
      <c r="O1518" s="19">
        <f t="shared" si="29"/>
        <v>1380</v>
      </c>
      <c r="P1518" s="133"/>
      <c r="Q1518" s="141"/>
      <c r="R1518" s="61"/>
    </row>
    <row r="1519" spans="1:18" x14ac:dyDescent="0.2">
      <c r="A1519" s="133"/>
      <c r="B1519" s="150"/>
      <c r="C1519" s="151"/>
      <c r="D1519" s="151"/>
      <c r="E1519" s="133"/>
      <c r="F1519" s="133"/>
      <c r="G1519" s="153"/>
      <c r="H1519" s="153"/>
      <c r="I1519" s="153"/>
      <c r="J1519" s="141"/>
      <c r="K1519" s="153"/>
      <c r="L1519" s="22" t="s">
        <v>62</v>
      </c>
      <c r="M1519" s="19">
        <v>1</v>
      </c>
      <c r="N1519" s="19">
        <f>IFERROR(VLOOKUP(L1519,Data!K:M,3,0),"0")</f>
        <v>500</v>
      </c>
      <c r="O1519" s="19">
        <f t="shared" si="29"/>
        <v>500</v>
      </c>
      <c r="P1519" s="133"/>
      <c r="Q1519" s="141"/>
      <c r="R1519" s="61"/>
    </row>
    <row r="1520" spans="1:18" x14ac:dyDescent="0.2">
      <c r="A1520" s="132">
        <f>IF(G1520="","",COUNTA($G$3:G1521))</f>
        <v>438</v>
      </c>
      <c r="B1520" s="164">
        <v>45053</v>
      </c>
      <c r="C1520" s="149" t="s">
        <v>448</v>
      </c>
      <c r="D1520" s="149" t="s">
        <v>163</v>
      </c>
      <c r="E1520" s="132">
        <v>46732</v>
      </c>
      <c r="F1520" s="132">
        <v>281220</v>
      </c>
      <c r="G1520" s="152" t="s">
        <v>1463</v>
      </c>
      <c r="H1520" s="152" t="s">
        <v>1463</v>
      </c>
      <c r="I1520" s="152" t="s">
        <v>1464</v>
      </c>
      <c r="J1520" s="140" t="s">
        <v>1465</v>
      </c>
      <c r="K1520" s="152" t="s">
        <v>464</v>
      </c>
      <c r="L1520" s="22" t="s">
        <v>2705</v>
      </c>
      <c r="M1520" s="19">
        <v>1</v>
      </c>
      <c r="N1520" s="19">
        <f>IFERROR(VLOOKUP(L1520,Data!K:M,3,0),"0")</f>
        <v>380</v>
      </c>
      <c r="O1520" s="19">
        <f t="shared" si="29"/>
        <v>380</v>
      </c>
      <c r="P1520" s="132">
        <f>SUM(O1520:O1521)</f>
        <v>880</v>
      </c>
      <c r="Q1520" s="140"/>
      <c r="R1520" s="60"/>
    </row>
    <row r="1521" spans="1:18" x14ac:dyDescent="0.2">
      <c r="A1521" s="133"/>
      <c r="B1521" s="150"/>
      <c r="C1521" s="151"/>
      <c r="D1521" s="151"/>
      <c r="E1521" s="133"/>
      <c r="F1521" s="133"/>
      <c r="G1521" s="153"/>
      <c r="H1521" s="153"/>
      <c r="I1521" s="153"/>
      <c r="J1521" s="141"/>
      <c r="K1521" s="153"/>
      <c r="L1521" s="22" t="s">
        <v>62</v>
      </c>
      <c r="M1521" s="19">
        <v>1</v>
      </c>
      <c r="N1521" s="19">
        <f>IFERROR(VLOOKUP(L1521,Data!K:M,3,0),"0")</f>
        <v>500</v>
      </c>
      <c r="O1521" s="19">
        <f t="shared" si="29"/>
        <v>500</v>
      </c>
      <c r="P1521" s="133"/>
      <c r="Q1521" s="141"/>
      <c r="R1521" s="61"/>
    </row>
    <row r="1522" spans="1:18" x14ac:dyDescent="0.2">
      <c r="A1522" s="132">
        <f>IF(G1522="","",COUNTA($G$3:G1523))</f>
        <v>439</v>
      </c>
      <c r="B1522" s="164">
        <v>45053</v>
      </c>
      <c r="C1522" s="149" t="s">
        <v>188</v>
      </c>
      <c r="D1522" s="149" t="s">
        <v>163</v>
      </c>
      <c r="E1522" s="132">
        <v>209449</v>
      </c>
      <c r="F1522" s="132">
        <v>449116</v>
      </c>
      <c r="G1522" s="152" t="s">
        <v>1466</v>
      </c>
      <c r="H1522" s="152" t="s">
        <v>1466</v>
      </c>
      <c r="I1522" s="152" t="s">
        <v>1467</v>
      </c>
      <c r="J1522" s="140" t="s">
        <v>1468</v>
      </c>
      <c r="K1522" s="152" t="s">
        <v>667</v>
      </c>
      <c r="L1522" s="22" t="s">
        <v>149</v>
      </c>
      <c r="M1522" s="19">
        <v>1</v>
      </c>
      <c r="N1522" s="19">
        <f>IFERROR(VLOOKUP(L1522,Data!K:M,3,0),"0")</f>
        <v>350</v>
      </c>
      <c r="O1522" s="19">
        <f t="shared" si="29"/>
        <v>350</v>
      </c>
      <c r="P1522" s="132">
        <f>SUM(O1522:O1523)</f>
        <v>850</v>
      </c>
      <c r="Q1522" s="140"/>
      <c r="R1522" s="60"/>
    </row>
    <row r="1523" spans="1:18" x14ac:dyDescent="0.2">
      <c r="A1523" s="133"/>
      <c r="B1523" s="150"/>
      <c r="C1523" s="151"/>
      <c r="D1523" s="151"/>
      <c r="E1523" s="133"/>
      <c r="F1523" s="133"/>
      <c r="G1523" s="153"/>
      <c r="H1523" s="153"/>
      <c r="I1523" s="153"/>
      <c r="J1523" s="141"/>
      <c r="K1523" s="153"/>
      <c r="L1523" s="22" t="s">
        <v>62</v>
      </c>
      <c r="M1523" s="19">
        <v>1</v>
      </c>
      <c r="N1523" s="19">
        <f>IFERROR(VLOOKUP(L1523,Data!K:M,3,0),"0")</f>
        <v>500</v>
      </c>
      <c r="O1523" s="19">
        <f t="shared" si="29"/>
        <v>500</v>
      </c>
      <c r="P1523" s="133"/>
      <c r="Q1523" s="141"/>
      <c r="R1523" s="61"/>
    </row>
    <row r="1524" spans="1:18" x14ac:dyDescent="0.2">
      <c r="A1524" s="132">
        <f>IF(G1524="","",COUNTA($G$3:G1525))</f>
        <v>440</v>
      </c>
      <c r="B1524" s="164">
        <v>45053</v>
      </c>
      <c r="C1524" s="149" t="s">
        <v>160</v>
      </c>
      <c r="D1524" s="149" t="s">
        <v>163</v>
      </c>
      <c r="E1524" s="132">
        <v>38089</v>
      </c>
      <c r="F1524" s="132">
        <v>27405</v>
      </c>
      <c r="G1524" s="152" t="s">
        <v>1076</v>
      </c>
      <c r="H1524" s="152" t="s">
        <v>1076</v>
      </c>
      <c r="I1524" s="152" t="s">
        <v>1250</v>
      </c>
      <c r="J1524" s="140" t="s">
        <v>1469</v>
      </c>
      <c r="K1524" s="152" t="s">
        <v>1180</v>
      </c>
      <c r="L1524" s="22" t="s">
        <v>2915</v>
      </c>
      <c r="M1524" s="19">
        <v>1</v>
      </c>
      <c r="N1524" s="19">
        <f>IFERROR(VLOOKUP(L1524,Data!K:M,3,0),"0")</f>
        <v>1000</v>
      </c>
      <c r="O1524" s="19">
        <f t="shared" si="29"/>
        <v>1000</v>
      </c>
      <c r="P1524" s="132">
        <f>SUM(O1524:O1529)</f>
        <v>4350</v>
      </c>
      <c r="Q1524" s="140" t="s">
        <v>2775</v>
      </c>
      <c r="R1524" s="60"/>
    </row>
    <row r="1525" spans="1:18" x14ac:dyDescent="0.2">
      <c r="A1525" s="133"/>
      <c r="B1525" s="150"/>
      <c r="C1525" s="151"/>
      <c r="D1525" s="151"/>
      <c r="E1525" s="133"/>
      <c r="F1525" s="133"/>
      <c r="G1525" s="153"/>
      <c r="H1525" s="153"/>
      <c r="I1525" s="153"/>
      <c r="J1525" s="141"/>
      <c r="K1525" s="153"/>
      <c r="L1525" s="22" t="s">
        <v>138</v>
      </c>
      <c r="M1525" s="19">
        <v>1</v>
      </c>
      <c r="N1525" s="19">
        <f>IFERROR(VLOOKUP(L1525,Data!K:M,3,0),"0")</f>
        <v>70</v>
      </c>
      <c r="O1525" s="19">
        <f t="shared" si="29"/>
        <v>70</v>
      </c>
      <c r="P1525" s="133"/>
      <c r="Q1525" s="141"/>
      <c r="R1525" s="61"/>
    </row>
    <row r="1526" spans="1:18" x14ac:dyDescent="0.2">
      <c r="A1526" s="133"/>
      <c r="B1526" s="150"/>
      <c r="C1526" s="151"/>
      <c r="D1526" s="151"/>
      <c r="E1526" s="133"/>
      <c r="F1526" s="133"/>
      <c r="G1526" s="153"/>
      <c r="H1526" s="153"/>
      <c r="I1526" s="153"/>
      <c r="J1526" s="141"/>
      <c r="K1526" s="153"/>
      <c r="L1526" s="22" t="s">
        <v>113</v>
      </c>
      <c r="M1526" s="19">
        <v>1</v>
      </c>
      <c r="N1526" s="19">
        <f>IFERROR(VLOOKUP(L1526,Data!K:M,3,0),"0")</f>
        <v>800</v>
      </c>
      <c r="O1526" s="19">
        <f t="shared" si="29"/>
        <v>800</v>
      </c>
      <c r="P1526" s="133"/>
      <c r="Q1526" s="141"/>
      <c r="R1526" s="61"/>
    </row>
    <row r="1527" spans="1:18" x14ac:dyDescent="0.2">
      <c r="A1527" s="133"/>
      <c r="B1527" s="150"/>
      <c r="C1527" s="151"/>
      <c r="D1527" s="151"/>
      <c r="E1527" s="133"/>
      <c r="F1527" s="133"/>
      <c r="G1527" s="153"/>
      <c r="H1527" s="153"/>
      <c r="I1527" s="153"/>
      <c r="J1527" s="141"/>
      <c r="K1527" s="153"/>
      <c r="L1527" s="22" t="s">
        <v>135</v>
      </c>
      <c r="M1527" s="19">
        <v>4</v>
      </c>
      <c r="N1527" s="19">
        <f>IFERROR(VLOOKUP(L1527,Data!K:M,3,0),"0")</f>
        <v>140</v>
      </c>
      <c r="O1527" s="19">
        <f t="shared" si="29"/>
        <v>560</v>
      </c>
      <c r="P1527" s="133"/>
      <c r="Q1527" s="141"/>
      <c r="R1527" s="61" t="s">
        <v>2737</v>
      </c>
    </row>
    <row r="1528" spans="1:18" x14ac:dyDescent="0.2">
      <c r="A1528" s="133"/>
      <c r="B1528" s="150"/>
      <c r="C1528" s="151"/>
      <c r="D1528" s="151"/>
      <c r="E1528" s="133"/>
      <c r="F1528" s="133"/>
      <c r="G1528" s="153"/>
      <c r="H1528" s="153"/>
      <c r="I1528" s="153"/>
      <c r="J1528" s="141"/>
      <c r="K1528" s="153"/>
      <c r="L1528" s="22" t="s">
        <v>145</v>
      </c>
      <c r="M1528" s="19">
        <v>1</v>
      </c>
      <c r="N1528" s="19">
        <v>1420</v>
      </c>
      <c r="O1528" s="19">
        <f t="shared" si="29"/>
        <v>1420</v>
      </c>
      <c r="P1528" s="133"/>
      <c r="Q1528" s="141"/>
      <c r="R1528" s="61"/>
    </row>
    <row r="1529" spans="1:18" x14ac:dyDescent="0.2">
      <c r="A1529" s="133"/>
      <c r="B1529" s="150"/>
      <c r="C1529" s="151"/>
      <c r="D1529" s="151"/>
      <c r="E1529" s="133"/>
      <c r="F1529" s="133"/>
      <c r="G1529" s="153"/>
      <c r="H1529" s="153"/>
      <c r="I1529" s="153"/>
      <c r="J1529" s="141"/>
      <c r="K1529" s="153"/>
      <c r="L1529" s="22" t="s">
        <v>62</v>
      </c>
      <c r="M1529" s="19">
        <v>1</v>
      </c>
      <c r="N1529" s="19">
        <f>IFERROR(VLOOKUP(L1529,Data!K:M,3,0),"0")</f>
        <v>500</v>
      </c>
      <c r="O1529" s="19">
        <f t="shared" si="29"/>
        <v>500</v>
      </c>
      <c r="P1529" s="133"/>
      <c r="Q1529" s="141"/>
      <c r="R1529" s="61"/>
    </row>
    <row r="1530" spans="1:18" x14ac:dyDescent="0.2">
      <c r="A1530" s="132">
        <f>IF(G1530="","",COUNTA($G$3:G1531))</f>
        <v>441</v>
      </c>
      <c r="B1530" s="164">
        <v>45053</v>
      </c>
      <c r="C1530" s="149" t="s">
        <v>160</v>
      </c>
      <c r="D1530" s="149" t="s">
        <v>709</v>
      </c>
      <c r="E1530" s="132">
        <v>55228</v>
      </c>
      <c r="F1530" s="132">
        <v>317332</v>
      </c>
      <c r="G1530" s="152" t="s">
        <v>1470</v>
      </c>
      <c r="H1530" s="152" t="s">
        <v>1470</v>
      </c>
      <c r="I1530" s="152" t="s">
        <v>1413</v>
      </c>
      <c r="J1530" s="140" t="s">
        <v>1471</v>
      </c>
      <c r="K1530" s="152" t="s">
        <v>1180</v>
      </c>
      <c r="L1530" s="22" t="s">
        <v>149</v>
      </c>
      <c r="M1530" s="19">
        <v>1</v>
      </c>
      <c r="N1530" s="19">
        <f>IFERROR(VLOOKUP(L1530,Data!K:M,3,0),"0")</f>
        <v>350</v>
      </c>
      <c r="O1530" s="19">
        <f t="shared" si="29"/>
        <v>350</v>
      </c>
      <c r="P1530" s="132">
        <f>SUM(O1530:O1531)</f>
        <v>850</v>
      </c>
      <c r="Q1530" s="140"/>
      <c r="R1530" s="60"/>
    </row>
    <row r="1531" spans="1:18" x14ac:dyDescent="0.2">
      <c r="A1531" s="133"/>
      <c r="B1531" s="150"/>
      <c r="C1531" s="151"/>
      <c r="D1531" s="151"/>
      <c r="E1531" s="133"/>
      <c r="F1531" s="133"/>
      <c r="G1531" s="153"/>
      <c r="H1531" s="153"/>
      <c r="I1531" s="153"/>
      <c r="J1531" s="141"/>
      <c r="K1531" s="153"/>
      <c r="L1531" s="22" t="s">
        <v>62</v>
      </c>
      <c r="M1531" s="19">
        <v>1</v>
      </c>
      <c r="N1531" s="19">
        <f>IFERROR(VLOOKUP(L1531,Data!K:M,3,0),"0")</f>
        <v>500</v>
      </c>
      <c r="O1531" s="19">
        <f t="shared" si="29"/>
        <v>500</v>
      </c>
      <c r="P1531" s="133"/>
      <c r="Q1531" s="141"/>
      <c r="R1531" s="61"/>
    </row>
    <row r="1532" spans="1:18" x14ac:dyDescent="0.2">
      <c r="A1532" s="132">
        <f>IF(G1532="","",COUNTA($G$3:G1533))</f>
        <v>442</v>
      </c>
      <c r="B1532" s="164">
        <v>45053</v>
      </c>
      <c r="C1532" s="149" t="s">
        <v>160</v>
      </c>
      <c r="D1532" s="149" t="s">
        <v>163</v>
      </c>
      <c r="E1532" s="132">
        <v>10695</v>
      </c>
      <c r="F1532" s="132">
        <v>27300</v>
      </c>
      <c r="G1532" s="152" t="s">
        <v>1472</v>
      </c>
      <c r="H1532" s="152" t="s">
        <v>1472</v>
      </c>
      <c r="I1532" s="152" t="s">
        <v>1413</v>
      </c>
      <c r="J1532" s="140" t="s">
        <v>1473</v>
      </c>
      <c r="K1532" s="152" t="s">
        <v>1180</v>
      </c>
      <c r="L1532" s="22" t="s">
        <v>99</v>
      </c>
      <c r="M1532" s="19">
        <v>1</v>
      </c>
      <c r="N1532" s="19">
        <f>IFERROR(VLOOKUP(L1532,Data!K:M,3,0),"0")</f>
        <v>900</v>
      </c>
      <c r="O1532" s="19">
        <f t="shared" si="29"/>
        <v>900</v>
      </c>
      <c r="P1532" s="132">
        <f>SUM(O1532:O1534)</f>
        <v>1800</v>
      </c>
      <c r="Q1532" s="140"/>
      <c r="R1532" s="60" t="s">
        <v>2849</v>
      </c>
    </row>
    <row r="1533" spans="1:18" x14ac:dyDescent="0.2">
      <c r="A1533" s="133"/>
      <c r="B1533" s="150"/>
      <c r="C1533" s="151"/>
      <c r="D1533" s="151"/>
      <c r="E1533" s="133"/>
      <c r="F1533" s="133"/>
      <c r="G1533" s="153"/>
      <c r="H1533" s="153"/>
      <c r="I1533" s="153"/>
      <c r="J1533" s="141"/>
      <c r="K1533" s="153"/>
      <c r="L1533" s="22" t="s">
        <v>2698</v>
      </c>
      <c r="M1533" s="19">
        <v>1</v>
      </c>
      <c r="N1533" s="19">
        <f>IFERROR(VLOOKUP(L1533,Data!K:M,3,0),"0")</f>
        <v>400</v>
      </c>
      <c r="O1533" s="19">
        <f t="shared" si="29"/>
        <v>400</v>
      </c>
      <c r="P1533" s="133"/>
      <c r="Q1533" s="141"/>
      <c r="R1533" s="61"/>
    </row>
    <row r="1534" spans="1:18" x14ac:dyDescent="0.2">
      <c r="A1534" s="133"/>
      <c r="B1534" s="150"/>
      <c r="C1534" s="151"/>
      <c r="D1534" s="151"/>
      <c r="E1534" s="133"/>
      <c r="F1534" s="133"/>
      <c r="G1534" s="153"/>
      <c r="H1534" s="153"/>
      <c r="I1534" s="153"/>
      <c r="J1534" s="141"/>
      <c r="K1534" s="153"/>
      <c r="L1534" s="22" t="s">
        <v>62</v>
      </c>
      <c r="M1534" s="19">
        <v>1</v>
      </c>
      <c r="N1534" s="19">
        <f>IFERROR(VLOOKUP(L1534,Data!K:M,3,0),"0")</f>
        <v>500</v>
      </c>
      <c r="O1534" s="19">
        <f t="shared" si="29"/>
        <v>500</v>
      </c>
      <c r="P1534" s="133"/>
      <c r="Q1534" s="141"/>
      <c r="R1534" s="61"/>
    </row>
    <row r="1535" spans="1:18" x14ac:dyDescent="0.2">
      <c r="A1535" s="132">
        <f>IF(G1535="","",COUNTA($G$3:G1536))</f>
        <v>443</v>
      </c>
      <c r="B1535" s="164">
        <v>45053</v>
      </c>
      <c r="C1535" s="149" t="s">
        <v>188</v>
      </c>
      <c r="D1535" s="149" t="s">
        <v>161</v>
      </c>
      <c r="E1535" s="132">
        <v>41270</v>
      </c>
      <c r="F1535" s="132">
        <v>219295</v>
      </c>
      <c r="G1535" s="152" t="s">
        <v>1076</v>
      </c>
      <c r="H1535" s="152" t="s">
        <v>1076</v>
      </c>
      <c r="I1535" s="152" t="s">
        <v>1474</v>
      </c>
      <c r="J1535" s="140" t="s">
        <v>1475</v>
      </c>
      <c r="K1535" s="152" t="s">
        <v>251</v>
      </c>
      <c r="L1535" s="22" t="s">
        <v>149</v>
      </c>
      <c r="M1535" s="19">
        <v>1</v>
      </c>
      <c r="N1535" s="19">
        <f>IFERROR(VLOOKUP(L1535,Data!K:M,3,0),"0")</f>
        <v>350</v>
      </c>
      <c r="O1535" s="19">
        <f t="shared" si="29"/>
        <v>350</v>
      </c>
      <c r="P1535" s="132">
        <f>SUM(O1535:O1536)</f>
        <v>850</v>
      </c>
      <c r="Q1535" s="140"/>
      <c r="R1535" s="60"/>
    </row>
    <row r="1536" spans="1:18" x14ac:dyDescent="0.2">
      <c r="A1536" s="133"/>
      <c r="B1536" s="150"/>
      <c r="C1536" s="151"/>
      <c r="D1536" s="151"/>
      <c r="E1536" s="133"/>
      <c r="F1536" s="133"/>
      <c r="G1536" s="153"/>
      <c r="H1536" s="153"/>
      <c r="I1536" s="153"/>
      <c r="J1536" s="141"/>
      <c r="K1536" s="153"/>
      <c r="L1536" s="22" t="s">
        <v>62</v>
      </c>
      <c r="M1536" s="19">
        <v>1</v>
      </c>
      <c r="N1536" s="19">
        <f>IFERROR(VLOOKUP(L1536,Data!K:M,3,0),"0")</f>
        <v>500</v>
      </c>
      <c r="O1536" s="19">
        <f t="shared" si="29"/>
        <v>500</v>
      </c>
      <c r="P1536" s="133"/>
      <c r="Q1536" s="141"/>
      <c r="R1536" s="61"/>
    </row>
    <row r="1537" spans="1:18" x14ac:dyDescent="0.2">
      <c r="A1537" s="132">
        <f>IF(G1537="","",COUNTA($G$3:G1538))</f>
        <v>444</v>
      </c>
      <c r="B1537" s="164">
        <v>45053</v>
      </c>
      <c r="C1537" s="149" t="s">
        <v>160</v>
      </c>
      <c r="D1537" s="149" t="s">
        <v>163</v>
      </c>
      <c r="E1537" s="132">
        <v>210514</v>
      </c>
      <c r="F1537" s="132">
        <v>541589</v>
      </c>
      <c r="G1537" s="152" t="s">
        <v>1476</v>
      </c>
      <c r="H1537" s="152" t="s">
        <v>1476</v>
      </c>
      <c r="I1537" s="152" t="s">
        <v>1477</v>
      </c>
      <c r="J1537" s="140" t="s">
        <v>1478</v>
      </c>
      <c r="K1537" s="152" t="s">
        <v>196</v>
      </c>
      <c r="L1537" s="22" t="s">
        <v>62</v>
      </c>
      <c r="M1537" s="19">
        <v>1</v>
      </c>
      <c r="N1537" s="19">
        <f>IFERROR(VLOOKUP(L1537,Data!K:M,3,0),"0")</f>
        <v>500</v>
      </c>
      <c r="O1537" s="19">
        <f t="shared" si="29"/>
        <v>500</v>
      </c>
      <c r="P1537" s="132">
        <f>SUM(O1537:O1538)</f>
        <v>500</v>
      </c>
      <c r="Q1537" s="140"/>
      <c r="R1537" s="60" t="s">
        <v>2806</v>
      </c>
    </row>
    <row r="1538" spans="1:18" x14ac:dyDescent="0.2">
      <c r="A1538" s="133"/>
      <c r="B1538" s="150"/>
      <c r="C1538" s="151"/>
      <c r="D1538" s="151"/>
      <c r="E1538" s="133"/>
      <c r="F1538" s="133"/>
      <c r="G1538" s="153"/>
      <c r="H1538" s="153"/>
      <c r="I1538" s="153"/>
      <c r="J1538" s="141"/>
      <c r="K1538" s="153"/>
      <c r="L1538" s="22"/>
      <c r="M1538" s="19"/>
      <c r="N1538" s="19" t="str">
        <f>IFERROR(VLOOKUP(L1538,Data!K:M,3,0),"0")</f>
        <v>0</v>
      </c>
      <c r="O1538" s="19">
        <f t="shared" si="29"/>
        <v>0</v>
      </c>
      <c r="P1538" s="133"/>
      <c r="Q1538" s="141"/>
      <c r="R1538" s="61"/>
    </row>
    <row r="1539" spans="1:18" x14ac:dyDescent="0.2">
      <c r="A1539" s="132">
        <f>IF(G1539="","",COUNTA($G$3:G1540))</f>
        <v>445</v>
      </c>
      <c r="B1539" s="164">
        <v>45053</v>
      </c>
      <c r="C1539" s="149" t="s">
        <v>188</v>
      </c>
      <c r="D1539" s="149" t="s">
        <v>163</v>
      </c>
      <c r="E1539" s="132">
        <v>41230</v>
      </c>
      <c r="F1539" s="132">
        <v>352879</v>
      </c>
      <c r="G1539" s="152" t="s">
        <v>1479</v>
      </c>
      <c r="H1539" s="152" t="s">
        <v>1479</v>
      </c>
      <c r="I1539" s="152" t="s">
        <v>1480</v>
      </c>
      <c r="J1539" s="140" t="s">
        <v>1481</v>
      </c>
      <c r="K1539" s="152" t="s">
        <v>179</v>
      </c>
      <c r="L1539" s="22" t="s">
        <v>149</v>
      </c>
      <c r="M1539" s="19">
        <v>1</v>
      </c>
      <c r="N1539" s="19">
        <f>IFERROR(VLOOKUP(L1539,Data!K:M,3,0),"0")</f>
        <v>350</v>
      </c>
      <c r="O1539" s="19">
        <f t="shared" si="29"/>
        <v>350</v>
      </c>
      <c r="P1539" s="132">
        <f>SUM(O1539:O1540)</f>
        <v>850</v>
      </c>
      <c r="Q1539" s="140"/>
      <c r="R1539" s="60" t="s">
        <v>2727</v>
      </c>
    </row>
    <row r="1540" spans="1:18" x14ac:dyDescent="0.2">
      <c r="A1540" s="133"/>
      <c r="B1540" s="150"/>
      <c r="C1540" s="151"/>
      <c r="D1540" s="151"/>
      <c r="E1540" s="133"/>
      <c r="F1540" s="133"/>
      <c r="G1540" s="153"/>
      <c r="H1540" s="153"/>
      <c r="I1540" s="153"/>
      <c r="J1540" s="141"/>
      <c r="K1540" s="153"/>
      <c r="L1540" s="22" t="s">
        <v>62</v>
      </c>
      <c r="M1540" s="19">
        <v>1</v>
      </c>
      <c r="N1540" s="19">
        <f>IFERROR(VLOOKUP(L1540,Data!K:M,3,0),"0")</f>
        <v>500</v>
      </c>
      <c r="O1540" s="19">
        <f t="shared" si="29"/>
        <v>500</v>
      </c>
      <c r="P1540" s="133"/>
      <c r="Q1540" s="141"/>
      <c r="R1540" s="61"/>
    </row>
    <row r="1541" spans="1:18" x14ac:dyDescent="0.2">
      <c r="A1541" s="132">
        <f>IF(G1541="","",COUNTA($G$3:G1542))</f>
        <v>446</v>
      </c>
      <c r="B1541" s="164">
        <v>45053</v>
      </c>
      <c r="C1541" s="149" t="s">
        <v>448</v>
      </c>
      <c r="D1541" s="149" t="s">
        <v>163</v>
      </c>
      <c r="E1541" s="132">
        <v>42018</v>
      </c>
      <c r="F1541" s="132">
        <v>352556</v>
      </c>
      <c r="G1541" s="152" t="s">
        <v>1482</v>
      </c>
      <c r="H1541" s="152" t="s">
        <v>1482</v>
      </c>
      <c r="I1541" s="152" t="s">
        <v>1483</v>
      </c>
      <c r="J1541" s="140" t="s">
        <v>1484</v>
      </c>
      <c r="K1541" s="152" t="s">
        <v>179</v>
      </c>
      <c r="L1541" s="22" t="s">
        <v>2915</v>
      </c>
      <c r="M1541" s="19">
        <v>1</v>
      </c>
      <c r="N1541" s="19">
        <f>IFERROR(VLOOKUP(L1541,Data!K:M,3,0),"0")</f>
        <v>1000</v>
      </c>
      <c r="O1541" s="19">
        <f t="shared" si="29"/>
        <v>1000</v>
      </c>
      <c r="P1541" s="132">
        <f>SUM(O1541:O1550)</f>
        <v>4980</v>
      </c>
      <c r="Q1541" s="140" t="s">
        <v>2771</v>
      </c>
      <c r="R1541" s="60" t="s">
        <v>2837</v>
      </c>
    </row>
    <row r="1542" spans="1:18" x14ac:dyDescent="0.2">
      <c r="A1542" s="133"/>
      <c r="B1542" s="150"/>
      <c r="C1542" s="151"/>
      <c r="D1542" s="151"/>
      <c r="E1542" s="133"/>
      <c r="F1542" s="133"/>
      <c r="G1542" s="153"/>
      <c r="H1542" s="153"/>
      <c r="I1542" s="153"/>
      <c r="J1542" s="141"/>
      <c r="K1542" s="153"/>
      <c r="L1542" s="22" t="s">
        <v>138</v>
      </c>
      <c r="M1542" s="19">
        <v>1</v>
      </c>
      <c r="N1542" s="19">
        <f>IFERROR(VLOOKUP(L1542,Data!K:M,3,0),"0")</f>
        <v>70</v>
      </c>
      <c r="O1542" s="19">
        <f t="shared" si="29"/>
        <v>70</v>
      </c>
      <c r="P1542" s="133"/>
      <c r="Q1542" s="141"/>
      <c r="R1542" s="61"/>
    </row>
    <row r="1543" spans="1:18" x14ac:dyDescent="0.2">
      <c r="A1543" s="133"/>
      <c r="B1543" s="150"/>
      <c r="C1543" s="151"/>
      <c r="D1543" s="151"/>
      <c r="E1543" s="133"/>
      <c r="F1543" s="133"/>
      <c r="G1543" s="153"/>
      <c r="H1543" s="153"/>
      <c r="I1543" s="153"/>
      <c r="J1543" s="141"/>
      <c r="K1543" s="153"/>
      <c r="L1543" s="22" t="s">
        <v>2699</v>
      </c>
      <c r="M1543" s="19">
        <v>3</v>
      </c>
      <c r="N1543" s="19">
        <f>IFERROR(VLOOKUP(L1543,Data!K:M,3,0),"0")</f>
        <v>10</v>
      </c>
      <c r="O1543" s="19">
        <f t="shared" si="29"/>
        <v>30</v>
      </c>
      <c r="P1543" s="133"/>
      <c r="Q1543" s="141"/>
      <c r="R1543" s="61"/>
    </row>
    <row r="1544" spans="1:18" x14ac:dyDescent="0.2">
      <c r="A1544" s="133"/>
      <c r="B1544" s="150"/>
      <c r="C1544" s="151"/>
      <c r="D1544" s="151"/>
      <c r="E1544" s="133"/>
      <c r="F1544" s="133"/>
      <c r="G1544" s="153"/>
      <c r="H1544" s="153"/>
      <c r="I1544" s="153"/>
      <c r="J1544" s="141"/>
      <c r="K1544" s="153"/>
      <c r="L1544" s="22" t="s">
        <v>89</v>
      </c>
      <c r="M1544" s="19">
        <v>8</v>
      </c>
      <c r="N1544" s="19">
        <f>IFERROR(VLOOKUP(L1544,Data!K:M,3,0),"0")</f>
        <v>35</v>
      </c>
      <c r="O1544" s="19">
        <f t="shared" si="29"/>
        <v>280</v>
      </c>
      <c r="P1544" s="133"/>
      <c r="Q1544" s="141"/>
      <c r="R1544" s="61"/>
    </row>
    <row r="1545" spans="1:18" x14ac:dyDescent="0.2">
      <c r="A1545" s="133"/>
      <c r="B1545" s="150"/>
      <c r="C1545" s="151"/>
      <c r="D1545" s="151"/>
      <c r="E1545" s="133"/>
      <c r="F1545" s="133"/>
      <c r="G1545" s="153"/>
      <c r="H1545" s="153"/>
      <c r="I1545" s="153"/>
      <c r="J1545" s="141"/>
      <c r="K1545" s="153"/>
      <c r="L1545" s="22" t="s">
        <v>113</v>
      </c>
      <c r="M1545" s="19">
        <v>1</v>
      </c>
      <c r="N1545" s="19">
        <f>IFERROR(VLOOKUP(L1545,Data!K:M,3,0),"0")</f>
        <v>800</v>
      </c>
      <c r="O1545" s="19">
        <f t="shared" si="29"/>
        <v>800</v>
      </c>
      <c r="P1545" s="133"/>
      <c r="Q1545" s="141"/>
      <c r="R1545" s="61"/>
    </row>
    <row r="1546" spans="1:18" x14ac:dyDescent="0.2">
      <c r="A1546" s="133"/>
      <c r="B1546" s="150"/>
      <c r="C1546" s="151"/>
      <c r="D1546" s="151"/>
      <c r="E1546" s="133"/>
      <c r="F1546" s="133"/>
      <c r="G1546" s="153"/>
      <c r="H1546" s="153"/>
      <c r="I1546" s="153"/>
      <c r="J1546" s="141"/>
      <c r="K1546" s="153"/>
      <c r="L1546" s="22" t="s">
        <v>2704</v>
      </c>
      <c r="M1546" s="19">
        <v>1</v>
      </c>
      <c r="N1546" s="19">
        <f>IFERROR(VLOOKUP(L1546,Data!K:M,3,0),"0")</f>
        <v>800</v>
      </c>
      <c r="O1546" s="19">
        <f t="shared" si="29"/>
        <v>800</v>
      </c>
      <c r="P1546" s="133"/>
      <c r="Q1546" s="141"/>
      <c r="R1546" s="61"/>
    </row>
    <row r="1547" spans="1:18" x14ac:dyDescent="0.2">
      <c r="A1547" s="133"/>
      <c r="B1547" s="150"/>
      <c r="C1547" s="151"/>
      <c r="D1547" s="151"/>
      <c r="E1547" s="133"/>
      <c r="F1547" s="133"/>
      <c r="G1547" s="153"/>
      <c r="H1547" s="153"/>
      <c r="I1547" s="153"/>
      <c r="J1547" s="141"/>
      <c r="K1547" s="153"/>
      <c r="L1547" s="22" t="s">
        <v>135</v>
      </c>
      <c r="M1547" s="19">
        <v>4</v>
      </c>
      <c r="N1547" s="19">
        <f>IFERROR(VLOOKUP(L1547,Data!K:M,3,0),"0")</f>
        <v>140</v>
      </c>
      <c r="O1547" s="19">
        <f t="shared" si="29"/>
        <v>560</v>
      </c>
      <c r="P1547" s="133"/>
      <c r="Q1547" s="141"/>
      <c r="R1547" s="61" t="s">
        <v>2737</v>
      </c>
    </row>
    <row r="1548" spans="1:18" x14ac:dyDescent="0.2">
      <c r="A1548" s="133"/>
      <c r="B1548" s="150"/>
      <c r="C1548" s="151"/>
      <c r="D1548" s="151"/>
      <c r="E1548" s="133"/>
      <c r="F1548" s="133"/>
      <c r="G1548" s="153"/>
      <c r="H1548" s="153"/>
      <c r="I1548" s="153"/>
      <c r="J1548" s="141"/>
      <c r="K1548" s="153"/>
      <c r="L1548" s="22" t="s">
        <v>2699</v>
      </c>
      <c r="M1548" s="19">
        <v>2</v>
      </c>
      <c r="N1548" s="19">
        <f>IFERROR(VLOOKUP(L1548,Data!K:M,3,0),"0")</f>
        <v>10</v>
      </c>
      <c r="O1548" s="19">
        <f t="shared" si="29"/>
        <v>20</v>
      </c>
      <c r="P1548" s="133"/>
      <c r="Q1548" s="141"/>
      <c r="R1548" s="61"/>
    </row>
    <row r="1549" spans="1:18" x14ac:dyDescent="0.2">
      <c r="A1549" s="133"/>
      <c r="B1549" s="150"/>
      <c r="C1549" s="151"/>
      <c r="D1549" s="151"/>
      <c r="E1549" s="133"/>
      <c r="F1549" s="133"/>
      <c r="G1549" s="153"/>
      <c r="H1549" s="153"/>
      <c r="I1549" s="153"/>
      <c r="J1549" s="141"/>
      <c r="K1549" s="153"/>
      <c r="L1549" s="22" t="s">
        <v>145</v>
      </c>
      <c r="M1549" s="19">
        <v>1</v>
      </c>
      <c r="N1549" s="19">
        <v>920</v>
      </c>
      <c r="O1549" s="19">
        <f t="shared" si="29"/>
        <v>920</v>
      </c>
      <c r="P1549" s="133"/>
      <c r="Q1549" s="141"/>
      <c r="R1549" s="61"/>
    </row>
    <row r="1550" spans="1:18" x14ac:dyDescent="0.2">
      <c r="A1550" s="133"/>
      <c r="B1550" s="150"/>
      <c r="C1550" s="151"/>
      <c r="D1550" s="151"/>
      <c r="E1550" s="133"/>
      <c r="F1550" s="133"/>
      <c r="G1550" s="153"/>
      <c r="H1550" s="153"/>
      <c r="I1550" s="153"/>
      <c r="J1550" s="141"/>
      <c r="K1550" s="153"/>
      <c r="L1550" s="22" t="s">
        <v>62</v>
      </c>
      <c r="M1550" s="19">
        <v>1</v>
      </c>
      <c r="N1550" s="19">
        <f>IFERROR(VLOOKUP(L1550,Data!K:M,3,0),"0")</f>
        <v>500</v>
      </c>
      <c r="O1550" s="19">
        <f t="shared" si="29"/>
        <v>500</v>
      </c>
      <c r="P1550" s="133"/>
      <c r="Q1550" s="141"/>
      <c r="R1550" s="61"/>
    </row>
    <row r="1551" spans="1:18" x14ac:dyDescent="0.2">
      <c r="A1551" s="132">
        <f>IF(G1551="","",COUNTA($G$3:G1552))</f>
        <v>447</v>
      </c>
      <c r="B1551" s="164">
        <v>45053</v>
      </c>
      <c r="C1551" s="149" t="s">
        <v>160</v>
      </c>
      <c r="D1551" s="149" t="s">
        <v>163</v>
      </c>
      <c r="E1551" s="132">
        <v>211032</v>
      </c>
      <c r="F1551" s="132">
        <v>317200</v>
      </c>
      <c r="G1551" s="152" t="s">
        <v>1485</v>
      </c>
      <c r="H1551" s="152" t="s">
        <v>1485</v>
      </c>
      <c r="I1551" s="152" t="s">
        <v>1486</v>
      </c>
      <c r="J1551" s="140" t="s">
        <v>1487</v>
      </c>
      <c r="K1551" s="152" t="s">
        <v>361</v>
      </c>
      <c r="L1551" s="22" t="s">
        <v>2915</v>
      </c>
      <c r="M1551" s="19">
        <v>1</v>
      </c>
      <c r="N1551" s="19">
        <f>IFERROR(VLOOKUP(L1551,Data!K:M,3,0),"0")</f>
        <v>1000</v>
      </c>
      <c r="O1551" s="19">
        <f t="shared" si="29"/>
        <v>1000</v>
      </c>
      <c r="P1551" s="132">
        <f>SUM(O1551:O1554)</f>
        <v>2250</v>
      </c>
      <c r="Q1551" s="140" t="s">
        <v>2771</v>
      </c>
      <c r="R1551" s="60" t="s">
        <v>2850</v>
      </c>
    </row>
    <row r="1552" spans="1:18" x14ac:dyDescent="0.2">
      <c r="A1552" s="133"/>
      <c r="B1552" s="150"/>
      <c r="C1552" s="151"/>
      <c r="D1552" s="151"/>
      <c r="E1552" s="133"/>
      <c r="F1552" s="133"/>
      <c r="G1552" s="153"/>
      <c r="H1552" s="153"/>
      <c r="I1552" s="153"/>
      <c r="J1552" s="141"/>
      <c r="K1552" s="153"/>
      <c r="L1552" s="22" t="s">
        <v>138</v>
      </c>
      <c r="M1552" s="19">
        <v>1</v>
      </c>
      <c r="N1552" s="19">
        <f>IFERROR(VLOOKUP(L1552,Data!K:M,3,0),"0")</f>
        <v>70</v>
      </c>
      <c r="O1552" s="19">
        <f t="shared" si="29"/>
        <v>70</v>
      </c>
      <c r="P1552" s="133"/>
      <c r="Q1552" s="141"/>
      <c r="R1552" s="61"/>
    </row>
    <row r="1553" spans="1:18" x14ac:dyDescent="0.2">
      <c r="A1553" s="133"/>
      <c r="B1553" s="150"/>
      <c r="C1553" s="151"/>
      <c r="D1553" s="151"/>
      <c r="E1553" s="133"/>
      <c r="F1553" s="133"/>
      <c r="G1553" s="153"/>
      <c r="H1553" s="153"/>
      <c r="I1553" s="153"/>
      <c r="J1553" s="141"/>
      <c r="K1553" s="153"/>
      <c r="L1553" s="22" t="s">
        <v>145</v>
      </c>
      <c r="M1553" s="19">
        <v>1</v>
      </c>
      <c r="N1553" s="19">
        <v>680</v>
      </c>
      <c r="O1553" s="19">
        <f t="shared" si="29"/>
        <v>680</v>
      </c>
      <c r="P1553" s="133"/>
      <c r="Q1553" s="141"/>
      <c r="R1553" s="61"/>
    </row>
    <row r="1554" spans="1:18" x14ac:dyDescent="0.2">
      <c r="A1554" s="133"/>
      <c r="B1554" s="150"/>
      <c r="C1554" s="151"/>
      <c r="D1554" s="151"/>
      <c r="E1554" s="133"/>
      <c r="F1554" s="133"/>
      <c r="G1554" s="153"/>
      <c r="H1554" s="153"/>
      <c r="I1554" s="153"/>
      <c r="J1554" s="141"/>
      <c r="K1554" s="153"/>
      <c r="L1554" s="22" t="s">
        <v>62</v>
      </c>
      <c r="M1554" s="19">
        <v>1</v>
      </c>
      <c r="N1554" s="19">
        <f>IFERROR(VLOOKUP(L1554,Data!K:M,3,0),"0")</f>
        <v>500</v>
      </c>
      <c r="O1554" s="19">
        <f t="shared" si="29"/>
        <v>500</v>
      </c>
      <c r="P1554" s="133"/>
      <c r="Q1554" s="141"/>
      <c r="R1554" s="61"/>
    </row>
    <row r="1555" spans="1:18" x14ac:dyDescent="0.2">
      <c r="A1555" s="132">
        <f>IF(G1555="","",COUNTA($G$3:G1556))</f>
        <v>448</v>
      </c>
      <c r="B1555" s="164">
        <v>45053</v>
      </c>
      <c r="C1555" s="149" t="s">
        <v>160</v>
      </c>
      <c r="D1555" s="149" t="s">
        <v>163</v>
      </c>
      <c r="E1555" s="132">
        <v>213602</v>
      </c>
      <c r="F1555" s="132">
        <v>446947</v>
      </c>
      <c r="G1555" s="152" t="s">
        <v>1488</v>
      </c>
      <c r="H1555" s="152" t="s">
        <v>1488</v>
      </c>
      <c r="I1555" s="152" t="s">
        <v>1489</v>
      </c>
      <c r="J1555" s="140" t="s">
        <v>1490</v>
      </c>
      <c r="K1555" s="152" t="s">
        <v>446</v>
      </c>
      <c r="L1555" s="22" t="s">
        <v>62</v>
      </c>
      <c r="M1555" s="19">
        <v>1</v>
      </c>
      <c r="N1555" s="19">
        <f>IFERROR(VLOOKUP(L1555,Data!K:M,3,0),"0")</f>
        <v>500</v>
      </c>
      <c r="O1555" s="19">
        <f t="shared" si="29"/>
        <v>500</v>
      </c>
      <c r="P1555" s="132">
        <f>SUM(O1555:O1556)</f>
        <v>500</v>
      </c>
      <c r="Q1555" s="140"/>
      <c r="R1555" s="60" t="s">
        <v>2727</v>
      </c>
    </row>
    <row r="1556" spans="1:18" x14ac:dyDescent="0.2">
      <c r="A1556" s="133"/>
      <c r="B1556" s="150"/>
      <c r="C1556" s="151"/>
      <c r="D1556" s="151"/>
      <c r="E1556" s="133"/>
      <c r="F1556" s="133"/>
      <c r="G1556" s="153"/>
      <c r="H1556" s="153"/>
      <c r="I1556" s="153"/>
      <c r="J1556" s="141"/>
      <c r="K1556" s="153"/>
      <c r="L1556" s="22"/>
      <c r="M1556" s="19"/>
      <c r="N1556" s="19" t="str">
        <f>IFERROR(VLOOKUP(L1556,Data!K:M,3,0),"0")</f>
        <v>0</v>
      </c>
      <c r="O1556" s="19">
        <f t="shared" si="29"/>
        <v>0</v>
      </c>
      <c r="P1556" s="133"/>
      <c r="Q1556" s="141"/>
      <c r="R1556" s="61"/>
    </row>
    <row r="1557" spans="1:18" x14ac:dyDescent="0.2">
      <c r="A1557" s="132">
        <f>IF(G1557="","",COUNTA($G$3:G1558))</f>
        <v>449</v>
      </c>
      <c r="B1557" s="164">
        <v>45053</v>
      </c>
      <c r="C1557" s="149" t="s">
        <v>160</v>
      </c>
      <c r="D1557" s="149" t="s">
        <v>163</v>
      </c>
      <c r="E1557" s="132">
        <v>15037</v>
      </c>
      <c r="F1557" s="132">
        <v>172376</v>
      </c>
      <c r="G1557" s="152" t="s">
        <v>1491</v>
      </c>
      <c r="H1557" s="152" t="s">
        <v>1491</v>
      </c>
      <c r="I1557" s="152" t="s">
        <v>1492</v>
      </c>
      <c r="J1557" s="140" t="s">
        <v>1493</v>
      </c>
      <c r="K1557" s="152" t="s">
        <v>320</v>
      </c>
      <c r="L1557" s="22" t="s">
        <v>2698</v>
      </c>
      <c r="M1557" s="19">
        <v>1</v>
      </c>
      <c r="N1557" s="19">
        <f>IFERROR(VLOOKUP(L1557,Data!K:M,3,0),"0")</f>
        <v>400</v>
      </c>
      <c r="O1557" s="19">
        <f t="shared" si="29"/>
        <v>400</v>
      </c>
      <c r="P1557" s="132">
        <f>SUM(O1557:O1558)</f>
        <v>900</v>
      </c>
      <c r="Q1557" s="140"/>
      <c r="R1557" s="60" t="s">
        <v>2712</v>
      </c>
    </row>
    <row r="1558" spans="1:18" x14ac:dyDescent="0.2">
      <c r="A1558" s="133"/>
      <c r="B1558" s="150"/>
      <c r="C1558" s="151"/>
      <c r="D1558" s="151"/>
      <c r="E1558" s="133"/>
      <c r="F1558" s="133"/>
      <c r="G1558" s="153"/>
      <c r="H1558" s="153"/>
      <c r="I1558" s="153"/>
      <c r="J1558" s="141"/>
      <c r="K1558" s="153"/>
      <c r="L1558" s="22" t="s">
        <v>62</v>
      </c>
      <c r="M1558" s="19">
        <v>1</v>
      </c>
      <c r="N1558" s="19">
        <f>IFERROR(VLOOKUP(L1558,Data!K:M,3,0),"0")</f>
        <v>500</v>
      </c>
      <c r="O1558" s="19">
        <f t="shared" si="29"/>
        <v>500</v>
      </c>
      <c r="P1558" s="133"/>
      <c r="Q1558" s="141"/>
      <c r="R1558" s="61"/>
    </row>
    <row r="1559" spans="1:18" x14ac:dyDescent="0.2">
      <c r="A1559" s="132">
        <f>IF(G1559="","",COUNTA($G$3:G1560))</f>
        <v>450</v>
      </c>
      <c r="B1559" s="164">
        <v>45053</v>
      </c>
      <c r="C1559" s="149" t="s">
        <v>53</v>
      </c>
      <c r="D1559" s="149" t="s">
        <v>77</v>
      </c>
      <c r="E1559" s="132">
        <v>42697</v>
      </c>
      <c r="F1559" s="132">
        <v>264253</v>
      </c>
      <c r="G1559" s="152" t="s">
        <v>1494</v>
      </c>
      <c r="H1559" s="152" t="s">
        <v>1494</v>
      </c>
      <c r="I1559" s="152" t="s">
        <v>1495</v>
      </c>
      <c r="J1559" s="140" t="s">
        <v>1496</v>
      </c>
      <c r="K1559" s="152" t="s">
        <v>447</v>
      </c>
      <c r="L1559" s="22" t="s">
        <v>99</v>
      </c>
      <c r="M1559" s="19">
        <v>1</v>
      </c>
      <c r="N1559" s="19">
        <f>IFERROR(VLOOKUP(L1559,Data!K:M,3,0),"0")</f>
        <v>900</v>
      </c>
      <c r="O1559" s="19">
        <f t="shared" si="29"/>
        <v>900</v>
      </c>
      <c r="P1559" s="132">
        <f>SUM(O1559:O1560)</f>
        <v>1400</v>
      </c>
      <c r="Q1559" s="140"/>
      <c r="R1559" s="60"/>
    </row>
    <row r="1560" spans="1:18" x14ac:dyDescent="0.2">
      <c r="A1560" s="133"/>
      <c r="B1560" s="150"/>
      <c r="C1560" s="151"/>
      <c r="D1560" s="151"/>
      <c r="E1560" s="133"/>
      <c r="F1560" s="133"/>
      <c r="G1560" s="153"/>
      <c r="H1560" s="153"/>
      <c r="I1560" s="153"/>
      <c r="J1560" s="141"/>
      <c r="K1560" s="153"/>
      <c r="L1560" s="22" t="s">
        <v>62</v>
      </c>
      <c r="M1560" s="19">
        <v>1</v>
      </c>
      <c r="N1560" s="19">
        <f>IFERROR(VLOOKUP(L1560,Data!K:M,3,0),"0")</f>
        <v>500</v>
      </c>
      <c r="O1560" s="19">
        <f t="shared" si="29"/>
        <v>500</v>
      </c>
      <c r="P1560" s="133"/>
      <c r="Q1560" s="141"/>
      <c r="R1560" s="61"/>
    </row>
    <row r="1561" spans="1:18" x14ac:dyDescent="0.2">
      <c r="A1561" s="132">
        <f>IF(G1561="","",COUNTA($G$3:G1562))</f>
        <v>451</v>
      </c>
      <c r="B1561" s="164">
        <v>45053</v>
      </c>
      <c r="C1561" s="149" t="s">
        <v>160</v>
      </c>
      <c r="D1561" s="149" t="s">
        <v>163</v>
      </c>
      <c r="E1561" s="132">
        <v>17703</v>
      </c>
      <c r="F1561" s="132">
        <v>443175</v>
      </c>
      <c r="G1561" s="152" t="s">
        <v>1388</v>
      </c>
      <c r="H1561" s="152" t="s">
        <v>1388</v>
      </c>
      <c r="I1561" s="152" t="s">
        <v>1497</v>
      </c>
      <c r="J1561" s="140" t="s">
        <v>1498</v>
      </c>
      <c r="K1561" s="152" t="s">
        <v>1499</v>
      </c>
      <c r="L1561" s="22" t="s">
        <v>62</v>
      </c>
      <c r="M1561" s="19">
        <v>1</v>
      </c>
      <c r="N1561" s="19">
        <f>IFERROR(VLOOKUP(L1561,Data!K:M,3,0),"0")</f>
        <v>500</v>
      </c>
      <c r="O1561" s="19">
        <f t="shared" si="29"/>
        <v>500</v>
      </c>
      <c r="P1561" s="132">
        <f>SUM(O1561:O1562)</f>
        <v>500</v>
      </c>
      <c r="Q1561" s="140"/>
      <c r="R1561" s="60" t="s">
        <v>2712</v>
      </c>
    </row>
    <row r="1562" spans="1:18" x14ac:dyDescent="0.2">
      <c r="A1562" s="133"/>
      <c r="B1562" s="150"/>
      <c r="C1562" s="151"/>
      <c r="D1562" s="151"/>
      <c r="E1562" s="133"/>
      <c r="F1562" s="133"/>
      <c r="G1562" s="153"/>
      <c r="H1562" s="153"/>
      <c r="I1562" s="153"/>
      <c r="J1562" s="141"/>
      <c r="K1562" s="153"/>
      <c r="L1562" s="22"/>
      <c r="M1562" s="19"/>
      <c r="N1562" s="19" t="str">
        <f>IFERROR(VLOOKUP(L1562,Data!K:M,3,0),"0")</f>
        <v>0</v>
      </c>
      <c r="O1562" s="19">
        <f t="shared" si="29"/>
        <v>0</v>
      </c>
      <c r="P1562" s="133"/>
      <c r="Q1562" s="141"/>
      <c r="R1562" s="61"/>
    </row>
    <row r="1563" spans="1:18" x14ac:dyDescent="0.2">
      <c r="A1563" s="132">
        <f>IF(G1563="","",COUNTA($G$3:G1564))</f>
        <v>452</v>
      </c>
      <c r="B1563" s="164">
        <v>45053</v>
      </c>
      <c r="C1563" s="149" t="s">
        <v>448</v>
      </c>
      <c r="D1563" s="149" t="s">
        <v>161</v>
      </c>
      <c r="E1563" s="132">
        <v>43017</v>
      </c>
      <c r="F1563" s="132">
        <v>392833</v>
      </c>
      <c r="G1563" s="152" t="s">
        <v>1500</v>
      </c>
      <c r="H1563" s="152" t="s">
        <v>1500</v>
      </c>
      <c r="I1563" s="152" t="s">
        <v>1413</v>
      </c>
      <c r="J1563" s="140" t="s">
        <v>1501</v>
      </c>
      <c r="K1563" s="152" t="s">
        <v>1180</v>
      </c>
      <c r="L1563" s="22" t="s">
        <v>149</v>
      </c>
      <c r="M1563" s="19">
        <v>1</v>
      </c>
      <c r="N1563" s="19">
        <f>IFERROR(VLOOKUP(L1563,Data!K:M,3,0),"0")</f>
        <v>350</v>
      </c>
      <c r="O1563" s="19">
        <f t="shared" si="29"/>
        <v>350</v>
      </c>
      <c r="P1563" s="132">
        <f>SUM(O1563:O1564)</f>
        <v>850</v>
      </c>
      <c r="Q1563" s="140"/>
      <c r="R1563" s="60"/>
    </row>
    <row r="1564" spans="1:18" x14ac:dyDescent="0.2">
      <c r="A1564" s="133"/>
      <c r="B1564" s="150"/>
      <c r="C1564" s="151"/>
      <c r="D1564" s="151"/>
      <c r="E1564" s="133"/>
      <c r="F1564" s="133"/>
      <c r="G1564" s="153"/>
      <c r="H1564" s="153"/>
      <c r="I1564" s="153"/>
      <c r="J1564" s="141"/>
      <c r="K1564" s="153"/>
      <c r="L1564" s="22" t="s">
        <v>62</v>
      </c>
      <c r="M1564" s="19">
        <v>1</v>
      </c>
      <c r="N1564" s="19">
        <f>IFERROR(VLOOKUP(L1564,Data!K:M,3,0),"0")</f>
        <v>500</v>
      </c>
      <c r="O1564" s="19">
        <f t="shared" si="29"/>
        <v>500</v>
      </c>
      <c r="P1564" s="133"/>
      <c r="Q1564" s="141"/>
      <c r="R1564" s="61"/>
    </row>
    <row r="1565" spans="1:18" x14ac:dyDescent="0.2">
      <c r="A1565" s="132">
        <f>IF(G1565="","",COUNTA($G$3:G1566))</f>
        <v>453</v>
      </c>
      <c r="B1565" s="164">
        <v>45053</v>
      </c>
      <c r="C1565" s="149" t="s">
        <v>188</v>
      </c>
      <c r="D1565" s="149" t="s">
        <v>336</v>
      </c>
      <c r="E1565" s="132">
        <v>212634</v>
      </c>
      <c r="F1565" s="132">
        <v>580710</v>
      </c>
      <c r="G1565" s="152" t="s">
        <v>1502</v>
      </c>
      <c r="H1565" s="152" t="s">
        <v>1502</v>
      </c>
      <c r="I1565" s="152" t="s">
        <v>1503</v>
      </c>
      <c r="J1565" s="140" t="s">
        <v>1504</v>
      </c>
      <c r="K1565" s="152" t="s">
        <v>769</v>
      </c>
      <c r="L1565" s="22" t="s">
        <v>62</v>
      </c>
      <c r="M1565" s="19">
        <v>1</v>
      </c>
      <c r="N1565" s="19">
        <f>IFERROR(VLOOKUP(L1565,Data!K:M,3,0),"0")</f>
        <v>500</v>
      </c>
      <c r="O1565" s="19">
        <f t="shared" si="29"/>
        <v>500</v>
      </c>
      <c r="P1565" s="132">
        <f>SUM(O1565:O1566)</f>
        <v>500</v>
      </c>
      <c r="Q1565" s="140"/>
      <c r="R1565" s="60" t="s">
        <v>2851</v>
      </c>
    </row>
    <row r="1566" spans="1:18" x14ac:dyDescent="0.2">
      <c r="A1566" s="133"/>
      <c r="B1566" s="150"/>
      <c r="C1566" s="151"/>
      <c r="D1566" s="151"/>
      <c r="E1566" s="133"/>
      <c r="F1566" s="133"/>
      <c r="G1566" s="153"/>
      <c r="H1566" s="153"/>
      <c r="I1566" s="153"/>
      <c r="J1566" s="141"/>
      <c r="K1566" s="153"/>
      <c r="L1566" s="22"/>
      <c r="M1566" s="19"/>
      <c r="N1566" s="19" t="str">
        <f>IFERROR(VLOOKUP(L1566,Data!K:M,3,0),"0")</f>
        <v>0</v>
      </c>
      <c r="O1566" s="19">
        <f t="shared" si="29"/>
        <v>0</v>
      </c>
      <c r="P1566" s="133"/>
      <c r="Q1566" s="141"/>
      <c r="R1566" s="61"/>
    </row>
    <row r="1567" spans="1:18" x14ac:dyDescent="0.2">
      <c r="A1567" s="132">
        <f>IF(G1567="","",COUNTA($G$3:G1568))</f>
        <v>454</v>
      </c>
      <c r="B1567" s="164">
        <v>45053</v>
      </c>
      <c r="C1567" s="149" t="s">
        <v>160</v>
      </c>
      <c r="D1567" s="149" t="s">
        <v>163</v>
      </c>
      <c r="E1567" s="132">
        <v>57066</v>
      </c>
      <c r="F1567" s="132">
        <v>139917</v>
      </c>
      <c r="G1567" s="152" t="s">
        <v>1505</v>
      </c>
      <c r="H1567" s="152" t="s">
        <v>1505</v>
      </c>
      <c r="I1567" s="152" t="s">
        <v>1506</v>
      </c>
      <c r="J1567" s="140" t="s">
        <v>1507</v>
      </c>
      <c r="K1567" s="152" t="s">
        <v>271</v>
      </c>
      <c r="L1567" s="22" t="s">
        <v>62</v>
      </c>
      <c r="M1567" s="19">
        <v>1</v>
      </c>
      <c r="N1567" s="19">
        <f>IFERROR(VLOOKUP(L1567,Data!K:M,3,0),"0")</f>
        <v>500</v>
      </c>
      <c r="O1567" s="19">
        <f t="shared" si="29"/>
        <v>500</v>
      </c>
      <c r="P1567" s="132">
        <f>SUM(O1567:O1568)</f>
        <v>500</v>
      </c>
      <c r="Q1567" s="140"/>
      <c r="R1567" s="60" t="s">
        <v>2727</v>
      </c>
    </row>
    <row r="1568" spans="1:18" x14ac:dyDescent="0.2">
      <c r="A1568" s="133"/>
      <c r="B1568" s="150"/>
      <c r="C1568" s="151"/>
      <c r="D1568" s="151"/>
      <c r="E1568" s="133"/>
      <c r="F1568" s="133"/>
      <c r="G1568" s="153"/>
      <c r="H1568" s="153"/>
      <c r="I1568" s="153"/>
      <c r="J1568" s="141"/>
      <c r="K1568" s="153"/>
      <c r="L1568" s="22"/>
      <c r="M1568" s="19"/>
      <c r="N1568" s="19" t="str">
        <f>IFERROR(VLOOKUP(L1568,Data!K:M,3,0),"0")</f>
        <v>0</v>
      </c>
      <c r="O1568" s="19">
        <f t="shared" si="29"/>
        <v>0</v>
      </c>
      <c r="P1568" s="133"/>
      <c r="Q1568" s="141"/>
      <c r="R1568" s="61"/>
    </row>
    <row r="1569" spans="1:18" x14ac:dyDescent="0.2">
      <c r="A1569" s="132">
        <f>IF(G1569="","",COUNTA($G$3:G1570))</f>
        <v>455</v>
      </c>
      <c r="B1569" s="164">
        <v>45053</v>
      </c>
      <c r="C1569" s="149" t="s">
        <v>448</v>
      </c>
      <c r="D1569" s="149" t="s">
        <v>161</v>
      </c>
      <c r="E1569" s="132">
        <v>52506</v>
      </c>
      <c r="F1569" s="132">
        <v>393027</v>
      </c>
      <c r="G1569" s="152" t="s">
        <v>1508</v>
      </c>
      <c r="H1569" s="152" t="s">
        <v>1508</v>
      </c>
      <c r="I1569" s="152" t="s">
        <v>1509</v>
      </c>
      <c r="J1569" s="140" t="s">
        <v>1510</v>
      </c>
      <c r="K1569" s="152" t="s">
        <v>231</v>
      </c>
      <c r="L1569" s="22" t="s">
        <v>149</v>
      </c>
      <c r="M1569" s="19">
        <v>1</v>
      </c>
      <c r="N1569" s="19">
        <f>IFERROR(VLOOKUP(L1569,Data!K:M,3,0),"0")</f>
        <v>350</v>
      </c>
      <c r="O1569" s="19">
        <f t="shared" si="29"/>
        <v>350</v>
      </c>
      <c r="P1569" s="132">
        <f>SUM(O1569:O1570)</f>
        <v>850</v>
      </c>
      <c r="Q1569" s="140"/>
      <c r="R1569" s="60"/>
    </row>
    <row r="1570" spans="1:18" x14ac:dyDescent="0.2">
      <c r="A1570" s="133"/>
      <c r="B1570" s="150"/>
      <c r="C1570" s="151"/>
      <c r="D1570" s="151"/>
      <c r="E1570" s="133"/>
      <c r="F1570" s="133"/>
      <c r="G1570" s="153"/>
      <c r="H1570" s="153"/>
      <c r="I1570" s="153"/>
      <c r="J1570" s="141"/>
      <c r="K1570" s="153"/>
      <c r="L1570" s="22" t="s">
        <v>62</v>
      </c>
      <c r="M1570" s="19">
        <v>1</v>
      </c>
      <c r="N1570" s="19">
        <f>IFERROR(VLOOKUP(L1570,Data!K:M,3,0),"0")</f>
        <v>500</v>
      </c>
      <c r="O1570" s="19">
        <f t="shared" si="29"/>
        <v>500</v>
      </c>
      <c r="P1570" s="133"/>
      <c r="Q1570" s="141"/>
      <c r="R1570" s="61"/>
    </row>
    <row r="1571" spans="1:18" x14ac:dyDescent="0.2">
      <c r="A1571" s="132">
        <f>IF(G1571="","",COUNTA($G$3:G1572))</f>
        <v>456</v>
      </c>
      <c r="B1571" s="164">
        <v>45053</v>
      </c>
      <c r="C1571" s="149" t="s">
        <v>53</v>
      </c>
      <c r="D1571" s="149" t="s">
        <v>58</v>
      </c>
      <c r="E1571" s="132">
        <v>46423</v>
      </c>
      <c r="F1571" s="132" t="s">
        <v>1511</v>
      </c>
      <c r="G1571" s="152" t="s">
        <v>1512</v>
      </c>
      <c r="H1571" s="152" t="s">
        <v>1512</v>
      </c>
      <c r="I1571" s="152" t="s">
        <v>1513</v>
      </c>
      <c r="J1571" s="140"/>
      <c r="K1571" s="152"/>
      <c r="L1571" s="22" t="s">
        <v>62</v>
      </c>
      <c r="M1571" s="19">
        <v>1</v>
      </c>
      <c r="N1571" s="19">
        <f>IFERROR(VLOOKUP(L1571,Data!K:M,3,0),"0")</f>
        <v>500</v>
      </c>
      <c r="O1571" s="19">
        <f t="shared" si="29"/>
        <v>500</v>
      </c>
      <c r="P1571" s="132">
        <f>SUM(O1571:O1572)</f>
        <v>500</v>
      </c>
      <c r="Q1571" s="140"/>
      <c r="R1571" s="60" t="s">
        <v>2830</v>
      </c>
    </row>
    <row r="1572" spans="1:18" x14ac:dyDescent="0.2">
      <c r="A1572" s="133"/>
      <c r="B1572" s="150"/>
      <c r="C1572" s="151"/>
      <c r="D1572" s="151"/>
      <c r="E1572" s="133"/>
      <c r="F1572" s="133"/>
      <c r="G1572" s="153"/>
      <c r="H1572" s="153"/>
      <c r="I1572" s="153"/>
      <c r="J1572" s="141"/>
      <c r="K1572" s="153"/>
      <c r="L1572" s="22"/>
      <c r="M1572" s="19"/>
      <c r="N1572" s="19" t="str">
        <f>IFERROR(VLOOKUP(L1572,Data!K:M,3,0),"0")</f>
        <v>0</v>
      </c>
      <c r="O1572" s="19">
        <f t="shared" si="29"/>
        <v>0</v>
      </c>
      <c r="P1572" s="133"/>
      <c r="Q1572" s="141"/>
      <c r="R1572" s="61"/>
    </row>
    <row r="1573" spans="1:18" x14ac:dyDescent="0.2">
      <c r="A1573" s="132">
        <f>IF(G1573="","",COUNTA($G$3:G1574))</f>
        <v>457</v>
      </c>
      <c r="B1573" s="164">
        <v>45053</v>
      </c>
      <c r="C1573" s="149" t="s">
        <v>160</v>
      </c>
      <c r="D1573" s="149" t="s">
        <v>1514</v>
      </c>
      <c r="E1573" s="132">
        <v>5331</v>
      </c>
      <c r="F1573" s="132">
        <v>529437</v>
      </c>
      <c r="G1573" s="152" t="s">
        <v>1515</v>
      </c>
      <c r="H1573" s="152" t="s">
        <v>1515</v>
      </c>
      <c r="I1573" s="152" t="s">
        <v>1516</v>
      </c>
      <c r="J1573" s="140" t="s">
        <v>1517</v>
      </c>
      <c r="K1573" s="152" t="s">
        <v>196</v>
      </c>
      <c r="L1573" s="22" t="s">
        <v>2701</v>
      </c>
      <c r="M1573" s="19">
        <v>1</v>
      </c>
      <c r="N1573" s="19">
        <f>IFERROR(VLOOKUP(L1573,Data!K:M,3,0),"0")</f>
        <v>850</v>
      </c>
      <c r="O1573" s="19">
        <f t="shared" si="29"/>
        <v>850</v>
      </c>
      <c r="P1573" s="132">
        <f>SUM(O1573:O1574)</f>
        <v>1350</v>
      </c>
      <c r="Q1573" s="140"/>
      <c r="R1573" s="60"/>
    </row>
    <row r="1574" spans="1:18" x14ac:dyDescent="0.2">
      <c r="A1574" s="133"/>
      <c r="B1574" s="150"/>
      <c r="C1574" s="151"/>
      <c r="D1574" s="151"/>
      <c r="E1574" s="133"/>
      <c r="F1574" s="133"/>
      <c r="G1574" s="153"/>
      <c r="H1574" s="153"/>
      <c r="I1574" s="153"/>
      <c r="J1574" s="141"/>
      <c r="K1574" s="153"/>
      <c r="L1574" s="22" t="s">
        <v>62</v>
      </c>
      <c r="M1574" s="19">
        <v>1</v>
      </c>
      <c r="N1574" s="19">
        <f>IFERROR(VLOOKUP(L1574,Data!K:M,3,0),"0")</f>
        <v>500</v>
      </c>
      <c r="O1574" s="19">
        <f t="shared" ref="O1574:O1645" si="30">PRODUCT(M1574:N1574)</f>
        <v>500</v>
      </c>
      <c r="P1574" s="133"/>
      <c r="Q1574" s="141"/>
      <c r="R1574" s="61"/>
    </row>
    <row r="1575" spans="1:18" x14ac:dyDescent="0.2">
      <c r="A1575" s="132">
        <f>IF(G1575="","",COUNTA($G$3:G1586))</f>
        <v>458</v>
      </c>
      <c r="B1575" s="164">
        <v>45054</v>
      </c>
      <c r="C1575" s="149" t="s">
        <v>160</v>
      </c>
      <c r="D1575" s="149" t="s">
        <v>202</v>
      </c>
      <c r="E1575" s="132">
        <v>10936</v>
      </c>
      <c r="F1575" s="132">
        <v>128923</v>
      </c>
      <c r="G1575" s="152" t="s">
        <v>1519</v>
      </c>
      <c r="H1575" s="152" t="s">
        <v>1519</v>
      </c>
      <c r="I1575" s="152" t="s">
        <v>1520</v>
      </c>
      <c r="J1575" s="140" t="s">
        <v>1521</v>
      </c>
      <c r="K1575" s="152" t="s">
        <v>175</v>
      </c>
      <c r="L1575" s="22" t="s">
        <v>2701</v>
      </c>
      <c r="M1575" s="19">
        <v>1</v>
      </c>
      <c r="N1575" s="19">
        <f>IFERROR(VLOOKUP(L1575,Data!K:M,3,0),"0")</f>
        <v>850</v>
      </c>
      <c r="O1575" s="19">
        <f>PRODUCT(M1575:N1575)</f>
        <v>850</v>
      </c>
      <c r="P1575" s="132">
        <f>SUM(O1575:O1576)</f>
        <v>1350</v>
      </c>
      <c r="Q1575" s="140"/>
      <c r="R1575" s="60"/>
    </row>
    <row r="1576" spans="1:18" x14ac:dyDescent="0.2">
      <c r="A1576" s="133"/>
      <c r="B1576" s="150"/>
      <c r="C1576" s="151"/>
      <c r="D1576" s="151"/>
      <c r="E1576" s="133"/>
      <c r="F1576" s="133"/>
      <c r="G1576" s="153"/>
      <c r="H1576" s="153"/>
      <c r="I1576" s="153"/>
      <c r="J1576" s="141"/>
      <c r="K1576" s="153"/>
      <c r="L1576" s="22" t="s">
        <v>62</v>
      </c>
      <c r="M1576" s="19">
        <v>1</v>
      </c>
      <c r="N1576" s="19">
        <f>IFERROR(VLOOKUP(L1576,Data!K:M,3,0),"0")</f>
        <v>500</v>
      </c>
      <c r="O1576" s="19">
        <f>PRODUCT(M1576:N1576)</f>
        <v>500</v>
      </c>
      <c r="P1576" s="133"/>
      <c r="Q1576" s="141"/>
      <c r="R1576" s="61"/>
    </row>
    <row r="1577" spans="1:18" s="43" customFormat="1" ht="18" customHeight="1" x14ac:dyDescent="0.25">
      <c r="A1577" s="116" t="s">
        <v>3193</v>
      </c>
      <c r="B1577" s="117"/>
      <c r="C1577" s="117"/>
      <c r="D1577" s="117"/>
      <c r="E1577" s="117"/>
      <c r="F1577" s="117"/>
      <c r="G1577" s="117"/>
      <c r="H1577" s="117"/>
      <c r="I1577" s="117"/>
      <c r="J1577" s="117"/>
      <c r="K1577" s="117"/>
      <c r="L1577" s="117"/>
      <c r="M1577" s="117"/>
      <c r="N1577" s="117"/>
      <c r="O1577" s="118"/>
      <c r="P1577" s="119">
        <f>SUM(P1499:P1576)</f>
        <v>36430</v>
      </c>
      <c r="Q1577" s="120"/>
      <c r="R1577" s="121"/>
    </row>
    <row r="1578" spans="1:18" s="47" customFormat="1" ht="18" customHeight="1" x14ac:dyDescent="0.25">
      <c r="A1578" s="122" t="s">
        <v>3194</v>
      </c>
      <c r="B1578" s="122"/>
      <c r="C1578" s="44" t="e">
        <f ca="1">[3]!NumberToWordEN(P1577)</f>
        <v>#NAME?</v>
      </c>
      <c r="D1578" s="44"/>
      <c r="E1578" s="45"/>
      <c r="F1578" s="45"/>
      <c r="G1578" s="44"/>
      <c r="H1578" s="44"/>
      <c r="I1578" s="44"/>
      <c r="J1578" s="44"/>
      <c r="K1578" s="44"/>
      <c r="L1578" s="44"/>
      <c r="M1578" s="44"/>
      <c r="N1578" s="44"/>
      <c r="O1578" s="44"/>
      <c r="P1578" s="44"/>
      <c r="Q1578" s="46"/>
      <c r="R1578" s="62"/>
    </row>
    <row r="1579" spans="1:18" s="47" customFormat="1" ht="18" customHeight="1" x14ac:dyDescent="0.25">
      <c r="A1579" s="48"/>
      <c r="B1579" s="49"/>
      <c r="C1579" s="50"/>
      <c r="D1579" s="48"/>
      <c r="E1579" s="48"/>
      <c r="F1579" s="48"/>
      <c r="G1579" s="48"/>
      <c r="H1579" s="48"/>
      <c r="I1579" s="48"/>
      <c r="J1579" s="50"/>
      <c r="K1579" s="48"/>
      <c r="M1579" s="51"/>
      <c r="P1579" s="48"/>
      <c r="Q1579" s="52"/>
      <c r="R1579" s="62"/>
    </row>
    <row r="1580" spans="1:18" s="47" customFormat="1" ht="18" customHeight="1" x14ac:dyDescent="0.25">
      <c r="A1580" s="48"/>
      <c r="B1580" s="49"/>
      <c r="C1580" s="50"/>
      <c r="D1580" s="48"/>
      <c r="E1580" s="48"/>
      <c r="F1580" s="48"/>
      <c r="G1580" s="48"/>
      <c r="H1580" s="48"/>
      <c r="I1580" s="48"/>
      <c r="J1580" s="50"/>
      <c r="K1580" s="48"/>
      <c r="M1580" s="51"/>
      <c r="P1580" s="48"/>
      <c r="Q1580" s="52"/>
      <c r="R1580" s="62"/>
    </row>
    <row r="1581" spans="1:18" s="47" customFormat="1" ht="18" customHeight="1" x14ac:dyDescent="0.25">
      <c r="A1581" s="48"/>
      <c r="B1581" s="49"/>
      <c r="C1581" s="50"/>
      <c r="D1581" s="48"/>
      <c r="E1581" s="48"/>
      <c r="F1581" s="48"/>
      <c r="G1581" s="48"/>
      <c r="H1581" s="48"/>
      <c r="I1581" s="48"/>
      <c r="J1581" s="50"/>
      <c r="K1581" s="48"/>
      <c r="M1581" s="51"/>
      <c r="P1581" s="48"/>
      <c r="Q1581" s="52"/>
      <c r="R1581" s="62"/>
    </row>
    <row r="1582" spans="1:18" s="57" customFormat="1" ht="18" customHeight="1" x14ac:dyDescent="0.25">
      <c r="A1582" s="53"/>
      <c r="B1582" s="53"/>
      <c r="C1582" s="54"/>
      <c r="D1582" s="54"/>
      <c r="E1582" s="53"/>
      <c r="F1582" s="53"/>
      <c r="G1582" s="53"/>
      <c r="H1582" s="53"/>
      <c r="I1582" s="53"/>
      <c r="J1582" s="54"/>
      <c r="K1582" s="54"/>
      <c r="L1582" s="54"/>
      <c r="M1582" s="55"/>
      <c r="N1582" s="55"/>
      <c r="O1582" s="55"/>
      <c r="P1582" s="55"/>
      <c r="Q1582" s="56"/>
      <c r="R1582" s="63"/>
    </row>
    <row r="1583" spans="1:18" s="57" customFormat="1" ht="18" customHeight="1" x14ac:dyDescent="0.25">
      <c r="A1583" s="53"/>
      <c r="B1583" s="53"/>
      <c r="C1583" s="54"/>
      <c r="D1583" s="54"/>
      <c r="E1583" s="53"/>
      <c r="F1583" s="53"/>
      <c r="G1583" s="53"/>
      <c r="H1583" s="53"/>
      <c r="I1583" s="53"/>
      <c r="J1583" s="54"/>
      <c r="K1583" s="54"/>
      <c r="L1583" s="54"/>
      <c r="M1583" s="55"/>
      <c r="N1583" s="55"/>
      <c r="O1583" s="55"/>
      <c r="P1583" s="123" t="s">
        <v>3195</v>
      </c>
      <c r="Q1583" s="123"/>
      <c r="R1583" s="63"/>
    </row>
    <row r="1584" spans="1:18" s="57" customFormat="1" ht="18" customHeight="1" x14ac:dyDescent="0.25">
      <c r="A1584" s="53"/>
      <c r="B1584" s="53"/>
      <c r="C1584" s="54"/>
      <c r="D1584" s="54"/>
      <c r="E1584" s="53"/>
      <c r="F1584" s="53"/>
      <c r="G1584" s="53"/>
      <c r="H1584" s="53"/>
      <c r="I1584" s="53"/>
      <c r="J1584" s="54"/>
      <c r="K1584" s="54"/>
      <c r="L1584" s="54"/>
      <c r="M1584" s="55"/>
      <c r="N1584" s="55"/>
      <c r="O1584" s="55"/>
      <c r="P1584" s="53"/>
      <c r="Q1584" s="58"/>
      <c r="R1584" s="63"/>
    </row>
    <row r="1585" spans="1:18" s="41" customFormat="1" ht="24" customHeight="1" x14ac:dyDescent="0.25">
      <c r="A1585" s="124" t="s">
        <v>3216</v>
      </c>
      <c r="B1585" s="125"/>
      <c r="C1585" s="124" t="s">
        <v>21</v>
      </c>
      <c r="D1585" s="126"/>
      <c r="E1585" s="125"/>
      <c r="F1585" s="124" t="s">
        <v>3192</v>
      </c>
      <c r="G1585" s="126"/>
      <c r="H1585" s="126"/>
      <c r="I1585" s="126"/>
      <c r="J1585" s="126"/>
      <c r="K1585" s="126"/>
      <c r="L1585" s="126"/>
      <c r="M1585" s="126"/>
      <c r="N1585" s="126"/>
      <c r="O1585" s="126"/>
      <c r="P1585" s="126"/>
      <c r="Q1585" s="126"/>
      <c r="R1585" s="125"/>
    </row>
    <row r="1586" spans="1:18" s="40" customFormat="1" ht="41.25" customHeight="1" x14ac:dyDescent="0.3">
      <c r="A1586" s="34" t="s">
        <v>3197</v>
      </c>
      <c r="B1586" s="35" t="s">
        <v>81</v>
      </c>
      <c r="C1586" s="35" t="s">
        <v>10</v>
      </c>
      <c r="D1586" s="36" t="s">
        <v>11</v>
      </c>
      <c r="E1586" s="34" t="s">
        <v>12</v>
      </c>
      <c r="F1586" s="34" t="s">
        <v>0</v>
      </c>
      <c r="G1586" s="34"/>
      <c r="H1586" s="34" t="s">
        <v>1</v>
      </c>
      <c r="I1586" s="37"/>
      <c r="J1586" s="35" t="s">
        <v>13</v>
      </c>
      <c r="K1586" s="38" t="s">
        <v>148</v>
      </c>
      <c r="L1586" s="37" t="s">
        <v>82</v>
      </c>
      <c r="M1586" s="34" t="s">
        <v>14</v>
      </c>
      <c r="N1586" s="34" t="s">
        <v>2</v>
      </c>
      <c r="O1586" s="34" t="s">
        <v>83</v>
      </c>
      <c r="P1586" s="34" t="s">
        <v>3198</v>
      </c>
      <c r="Q1586" s="39" t="s">
        <v>84</v>
      </c>
      <c r="R1586" s="59" t="s">
        <v>5</v>
      </c>
    </row>
    <row r="1587" spans="1:18" x14ac:dyDescent="0.2">
      <c r="A1587" s="132">
        <f>IF(G1587="","",COUNTA($G$3:G1588))</f>
        <v>459</v>
      </c>
      <c r="B1587" s="164">
        <v>45054</v>
      </c>
      <c r="C1587" s="149" t="s">
        <v>160</v>
      </c>
      <c r="D1587" s="149" t="s">
        <v>163</v>
      </c>
      <c r="E1587" s="132">
        <v>39755</v>
      </c>
      <c r="F1587" s="132">
        <v>172576</v>
      </c>
      <c r="G1587" s="152" t="s">
        <v>1522</v>
      </c>
      <c r="H1587" s="152" t="s">
        <v>1522</v>
      </c>
      <c r="I1587" s="152" t="s">
        <v>674</v>
      </c>
      <c r="J1587" s="140" t="s">
        <v>1523</v>
      </c>
      <c r="K1587" s="152" t="s">
        <v>320</v>
      </c>
      <c r="L1587" s="22" t="s">
        <v>149</v>
      </c>
      <c r="M1587" s="19">
        <v>1</v>
      </c>
      <c r="N1587" s="19">
        <f>IFERROR(VLOOKUP(L1587,Data!K:M,3,0),"0")</f>
        <v>350</v>
      </c>
      <c r="O1587" s="19">
        <f t="shared" si="30"/>
        <v>350</v>
      </c>
      <c r="P1587" s="132">
        <f>SUM(O1587:O1588)</f>
        <v>850</v>
      </c>
      <c r="Q1587" s="140"/>
      <c r="R1587" s="60"/>
    </row>
    <row r="1588" spans="1:18" x14ac:dyDescent="0.2">
      <c r="A1588" s="133"/>
      <c r="B1588" s="150"/>
      <c r="C1588" s="151"/>
      <c r="D1588" s="151"/>
      <c r="E1588" s="133"/>
      <c r="F1588" s="133"/>
      <c r="G1588" s="153"/>
      <c r="H1588" s="153"/>
      <c r="I1588" s="153"/>
      <c r="J1588" s="141"/>
      <c r="K1588" s="153"/>
      <c r="L1588" s="22" t="s">
        <v>62</v>
      </c>
      <c r="M1588" s="19">
        <v>1</v>
      </c>
      <c r="N1588" s="19">
        <f>IFERROR(VLOOKUP(L1588,Data!K:M,3,0),"0")</f>
        <v>500</v>
      </c>
      <c r="O1588" s="19">
        <f t="shared" si="30"/>
        <v>500</v>
      </c>
      <c r="P1588" s="133"/>
      <c r="Q1588" s="141"/>
      <c r="R1588" s="61"/>
    </row>
    <row r="1589" spans="1:18" x14ac:dyDescent="0.2">
      <c r="A1589" s="132">
        <f>IF(G1589="","",COUNTA($G$3:G1590))</f>
        <v>460</v>
      </c>
      <c r="B1589" s="164">
        <v>45054</v>
      </c>
      <c r="C1589" s="149" t="s">
        <v>54</v>
      </c>
      <c r="D1589" s="149" t="s">
        <v>77</v>
      </c>
      <c r="E1589" s="132">
        <v>36217</v>
      </c>
      <c r="F1589" s="132">
        <v>298067</v>
      </c>
      <c r="G1589" s="152" t="s">
        <v>1524</v>
      </c>
      <c r="H1589" s="152" t="s">
        <v>1524</v>
      </c>
      <c r="I1589" s="152" t="s">
        <v>1525</v>
      </c>
      <c r="J1589" s="140" t="s">
        <v>1526</v>
      </c>
      <c r="K1589" s="152" t="s">
        <v>791</v>
      </c>
      <c r="L1589" s="22" t="s">
        <v>2915</v>
      </c>
      <c r="M1589" s="19">
        <v>1</v>
      </c>
      <c r="N1589" s="19">
        <f>IFERROR(VLOOKUP(L1589,Data!K:M,3,0),"0")</f>
        <v>1000</v>
      </c>
      <c r="O1589" s="19">
        <f t="shared" si="30"/>
        <v>1000</v>
      </c>
      <c r="P1589" s="132">
        <f>SUM(O1589:O1596)</f>
        <v>4710</v>
      </c>
      <c r="Q1589" s="140" t="s">
        <v>2842</v>
      </c>
      <c r="R1589" s="60"/>
    </row>
    <row r="1590" spans="1:18" x14ac:dyDescent="0.2">
      <c r="A1590" s="133"/>
      <c r="B1590" s="150"/>
      <c r="C1590" s="151"/>
      <c r="D1590" s="151"/>
      <c r="E1590" s="133"/>
      <c r="F1590" s="133"/>
      <c r="G1590" s="153"/>
      <c r="H1590" s="153"/>
      <c r="I1590" s="153"/>
      <c r="J1590" s="141"/>
      <c r="K1590" s="153"/>
      <c r="L1590" s="22" t="s">
        <v>138</v>
      </c>
      <c r="M1590" s="19">
        <v>1</v>
      </c>
      <c r="N1590" s="19">
        <f>IFERROR(VLOOKUP(L1590,Data!K:M,3,0),"0")</f>
        <v>70</v>
      </c>
      <c r="O1590" s="19">
        <f t="shared" si="30"/>
        <v>70</v>
      </c>
      <c r="P1590" s="133"/>
      <c r="Q1590" s="141"/>
      <c r="R1590" s="61"/>
    </row>
    <row r="1591" spans="1:18" x14ac:dyDescent="0.2">
      <c r="A1591" s="133"/>
      <c r="B1591" s="150"/>
      <c r="C1591" s="151"/>
      <c r="D1591" s="151"/>
      <c r="E1591" s="133"/>
      <c r="F1591" s="133"/>
      <c r="G1591" s="153"/>
      <c r="H1591" s="153"/>
      <c r="I1591" s="153"/>
      <c r="J1591" s="141"/>
      <c r="K1591" s="153"/>
      <c r="L1591" s="22" t="s">
        <v>89</v>
      </c>
      <c r="M1591" s="19">
        <v>8</v>
      </c>
      <c r="N1591" s="19">
        <f>IFERROR(VLOOKUP(L1591,Data!K:M,3,0),"0")</f>
        <v>35</v>
      </c>
      <c r="O1591" s="19">
        <f t="shared" si="30"/>
        <v>280</v>
      </c>
      <c r="P1591" s="133"/>
      <c r="Q1591" s="141"/>
      <c r="R1591" s="61"/>
    </row>
    <row r="1592" spans="1:18" x14ac:dyDescent="0.2">
      <c r="A1592" s="133"/>
      <c r="B1592" s="150"/>
      <c r="C1592" s="151"/>
      <c r="D1592" s="151"/>
      <c r="E1592" s="133"/>
      <c r="F1592" s="133"/>
      <c r="G1592" s="153"/>
      <c r="H1592" s="153"/>
      <c r="I1592" s="153"/>
      <c r="J1592" s="141"/>
      <c r="K1592" s="153"/>
      <c r="L1592" s="22" t="s">
        <v>113</v>
      </c>
      <c r="M1592" s="19">
        <v>1</v>
      </c>
      <c r="N1592" s="19">
        <f>IFERROR(VLOOKUP(L1592,Data!K:M,3,0),"0")</f>
        <v>800</v>
      </c>
      <c r="O1592" s="19">
        <f t="shared" si="30"/>
        <v>800</v>
      </c>
      <c r="P1592" s="133"/>
      <c r="Q1592" s="141"/>
      <c r="R1592" s="61" t="s">
        <v>2776</v>
      </c>
    </row>
    <row r="1593" spans="1:18" x14ac:dyDescent="0.2">
      <c r="A1593" s="133"/>
      <c r="B1593" s="150"/>
      <c r="C1593" s="151"/>
      <c r="D1593" s="151"/>
      <c r="E1593" s="133"/>
      <c r="F1593" s="133"/>
      <c r="G1593" s="153"/>
      <c r="H1593" s="153"/>
      <c r="I1593" s="153"/>
      <c r="J1593" s="141"/>
      <c r="K1593" s="153"/>
      <c r="L1593" s="22" t="s">
        <v>2699</v>
      </c>
      <c r="M1593" s="19">
        <v>2</v>
      </c>
      <c r="N1593" s="19">
        <f>IFERROR(VLOOKUP(L1593,Data!K:M,3,0),"0")</f>
        <v>10</v>
      </c>
      <c r="O1593" s="19">
        <f t="shared" si="30"/>
        <v>20</v>
      </c>
      <c r="P1593" s="133"/>
      <c r="Q1593" s="141"/>
      <c r="R1593" s="61"/>
    </row>
    <row r="1594" spans="1:18" x14ac:dyDescent="0.2">
      <c r="A1594" s="133"/>
      <c r="B1594" s="150"/>
      <c r="C1594" s="151"/>
      <c r="D1594" s="151"/>
      <c r="E1594" s="133"/>
      <c r="F1594" s="133"/>
      <c r="G1594" s="153"/>
      <c r="H1594" s="153"/>
      <c r="I1594" s="153"/>
      <c r="J1594" s="141"/>
      <c r="K1594" s="153"/>
      <c r="L1594" s="22" t="s">
        <v>135</v>
      </c>
      <c r="M1594" s="19">
        <v>4</v>
      </c>
      <c r="N1594" s="19">
        <f>IFERROR(VLOOKUP(L1594,Data!K:M,3,0),"0")</f>
        <v>140</v>
      </c>
      <c r="O1594" s="19">
        <f t="shared" si="30"/>
        <v>560</v>
      </c>
      <c r="P1594" s="133"/>
      <c r="Q1594" s="141"/>
      <c r="R1594" s="61" t="s">
        <v>2751</v>
      </c>
    </row>
    <row r="1595" spans="1:18" x14ac:dyDescent="0.2">
      <c r="A1595" s="133"/>
      <c r="B1595" s="150"/>
      <c r="C1595" s="151"/>
      <c r="D1595" s="151"/>
      <c r="E1595" s="133"/>
      <c r="F1595" s="133"/>
      <c r="G1595" s="153"/>
      <c r="H1595" s="153"/>
      <c r="I1595" s="153"/>
      <c r="J1595" s="141"/>
      <c r="K1595" s="153"/>
      <c r="L1595" s="22" t="s">
        <v>145</v>
      </c>
      <c r="M1595" s="19">
        <v>1</v>
      </c>
      <c r="N1595" s="19">
        <v>1480</v>
      </c>
      <c r="O1595" s="19">
        <f t="shared" si="30"/>
        <v>1480</v>
      </c>
      <c r="P1595" s="133"/>
      <c r="Q1595" s="141"/>
      <c r="R1595" s="61" t="s">
        <v>2852</v>
      </c>
    </row>
    <row r="1596" spans="1:18" x14ac:dyDescent="0.2">
      <c r="A1596" s="136"/>
      <c r="B1596" s="161"/>
      <c r="C1596" s="162"/>
      <c r="D1596" s="162"/>
      <c r="E1596" s="136"/>
      <c r="F1596" s="136"/>
      <c r="G1596" s="154"/>
      <c r="H1596" s="154"/>
      <c r="I1596" s="154"/>
      <c r="J1596" s="142"/>
      <c r="K1596" s="154"/>
      <c r="L1596" s="22" t="s">
        <v>62</v>
      </c>
      <c r="M1596" s="19">
        <v>1</v>
      </c>
      <c r="N1596" s="19">
        <f>IFERROR(VLOOKUP(L1596,Data!K:M,3,0),"0")</f>
        <v>500</v>
      </c>
      <c r="O1596" s="19">
        <f t="shared" si="30"/>
        <v>500</v>
      </c>
      <c r="P1596" s="136"/>
      <c r="Q1596" s="142"/>
      <c r="R1596" s="64"/>
    </row>
    <row r="1597" spans="1:18" x14ac:dyDescent="0.2">
      <c r="A1597" s="132">
        <f>IF(G1597="","",COUNTA($G$3:G1598))</f>
        <v>461</v>
      </c>
      <c r="B1597" s="164">
        <v>45054</v>
      </c>
      <c r="C1597" s="149" t="s">
        <v>160</v>
      </c>
      <c r="D1597" s="149" t="s">
        <v>202</v>
      </c>
      <c r="E1597" s="132">
        <v>4854</v>
      </c>
      <c r="F1597" s="132">
        <v>530488</v>
      </c>
      <c r="G1597" s="152" t="s">
        <v>991</v>
      </c>
      <c r="H1597" s="152" t="s">
        <v>991</v>
      </c>
      <c r="I1597" s="152" t="s">
        <v>1527</v>
      </c>
      <c r="J1597" s="140" t="s">
        <v>1528</v>
      </c>
      <c r="K1597" s="152" t="s">
        <v>447</v>
      </c>
      <c r="L1597" s="22" t="s">
        <v>2701</v>
      </c>
      <c r="M1597" s="19">
        <v>1</v>
      </c>
      <c r="N1597" s="19">
        <f>IFERROR(VLOOKUP(L1597,Data!K:M,3,0),"0")</f>
        <v>850</v>
      </c>
      <c r="O1597" s="19">
        <f t="shared" si="30"/>
        <v>850</v>
      </c>
      <c r="P1597" s="132">
        <f>SUM(O1597:O1599)</f>
        <v>1520</v>
      </c>
      <c r="Q1597" s="140"/>
      <c r="R1597" s="60"/>
    </row>
    <row r="1598" spans="1:18" x14ac:dyDescent="0.2">
      <c r="A1598" s="133"/>
      <c r="B1598" s="150"/>
      <c r="C1598" s="151"/>
      <c r="D1598" s="151"/>
      <c r="E1598" s="133"/>
      <c r="F1598" s="133"/>
      <c r="G1598" s="153"/>
      <c r="H1598" s="153"/>
      <c r="I1598" s="153"/>
      <c r="J1598" s="141"/>
      <c r="K1598" s="153"/>
      <c r="L1598" s="22" t="s">
        <v>120</v>
      </c>
      <c r="M1598" s="19">
        <v>2</v>
      </c>
      <c r="N1598" s="19">
        <f>IFERROR(VLOOKUP(L1598,Data!K:M,3,0),"0")</f>
        <v>85</v>
      </c>
      <c r="O1598" s="19">
        <f t="shared" si="30"/>
        <v>170</v>
      </c>
      <c r="P1598" s="133"/>
      <c r="Q1598" s="141"/>
      <c r="R1598" s="61"/>
    </row>
    <row r="1599" spans="1:18" x14ac:dyDescent="0.2">
      <c r="A1599" s="133"/>
      <c r="B1599" s="150"/>
      <c r="C1599" s="151"/>
      <c r="D1599" s="151"/>
      <c r="E1599" s="133"/>
      <c r="F1599" s="133"/>
      <c r="G1599" s="153"/>
      <c r="H1599" s="153"/>
      <c r="I1599" s="153"/>
      <c r="J1599" s="141"/>
      <c r="K1599" s="153"/>
      <c r="L1599" s="22" t="s">
        <v>62</v>
      </c>
      <c r="M1599" s="19">
        <v>1</v>
      </c>
      <c r="N1599" s="19">
        <f>IFERROR(VLOOKUP(L1599,Data!K:M,3,0),"0")</f>
        <v>500</v>
      </c>
      <c r="O1599" s="19">
        <f t="shared" si="30"/>
        <v>500</v>
      </c>
      <c r="P1599" s="133"/>
      <c r="Q1599" s="141"/>
      <c r="R1599" s="61"/>
    </row>
    <row r="1600" spans="1:18" x14ac:dyDescent="0.2">
      <c r="A1600" s="132">
        <f>IF(G1600="","",COUNTA($G$3:G1601))</f>
        <v>462</v>
      </c>
      <c r="B1600" s="164">
        <v>45054</v>
      </c>
      <c r="C1600" s="149" t="s">
        <v>188</v>
      </c>
      <c r="D1600" s="149" t="s">
        <v>163</v>
      </c>
      <c r="E1600" s="132">
        <v>62936</v>
      </c>
      <c r="F1600" s="132">
        <v>435115</v>
      </c>
      <c r="G1600" s="152" t="s">
        <v>1529</v>
      </c>
      <c r="H1600" s="152" t="s">
        <v>1529</v>
      </c>
      <c r="I1600" s="152" t="s">
        <v>1530</v>
      </c>
      <c r="J1600" s="140" t="s">
        <v>1531</v>
      </c>
      <c r="K1600" s="152" t="s">
        <v>650</v>
      </c>
      <c r="L1600" s="22" t="s">
        <v>1648</v>
      </c>
      <c r="M1600" s="19">
        <v>1</v>
      </c>
      <c r="N1600" s="19">
        <v>700</v>
      </c>
      <c r="O1600" s="19">
        <f t="shared" si="30"/>
        <v>700</v>
      </c>
      <c r="P1600" s="132">
        <f>SUM(O1600:O1601)</f>
        <v>1200</v>
      </c>
      <c r="Q1600" s="140"/>
      <c r="R1600" s="60" t="s">
        <v>2796</v>
      </c>
    </row>
    <row r="1601" spans="1:18" x14ac:dyDescent="0.2">
      <c r="A1601" s="133"/>
      <c r="B1601" s="150"/>
      <c r="C1601" s="151"/>
      <c r="D1601" s="151"/>
      <c r="E1601" s="133"/>
      <c r="F1601" s="133"/>
      <c r="G1601" s="153"/>
      <c r="H1601" s="153"/>
      <c r="I1601" s="153"/>
      <c r="J1601" s="141"/>
      <c r="K1601" s="153"/>
      <c r="L1601" s="22" t="s">
        <v>62</v>
      </c>
      <c r="M1601" s="19">
        <v>1</v>
      </c>
      <c r="N1601" s="19">
        <f>IFERROR(VLOOKUP(L1601,Data!K:M,3,0),"0")</f>
        <v>500</v>
      </c>
      <c r="O1601" s="19">
        <f t="shared" si="30"/>
        <v>500</v>
      </c>
      <c r="P1601" s="133"/>
      <c r="Q1601" s="141"/>
      <c r="R1601" s="61"/>
    </row>
    <row r="1602" spans="1:18" x14ac:dyDescent="0.2">
      <c r="A1602" s="132">
        <f>IF(G1602="","",COUNTA($G$3:G1603))</f>
        <v>463</v>
      </c>
      <c r="B1602" s="164">
        <v>45054</v>
      </c>
      <c r="C1602" s="149" t="s">
        <v>188</v>
      </c>
      <c r="D1602" s="149" t="s">
        <v>163</v>
      </c>
      <c r="E1602" s="132">
        <v>50995</v>
      </c>
      <c r="F1602" s="132">
        <v>166783</v>
      </c>
      <c r="G1602" s="152" t="s">
        <v>1532</v>
      </c>
      <c r="H1602" s="152" t="s">
        <v>1532</v>
      </c>
      <c r="I1602" s="152" t="s">
        <v>1533</v>
      </c>
      <c r="J1602" s="140" t="s">
        <v>1534</v>
      </c>
      <c r="K1602" s="152" t="s">
        <v>446</v>
      </c>
      <c r="L1602" s="22" t="s">
        <v>149</v>
      </c>
      <c r="M1602" s="19">
        <v>1</v>
      </c>
      <c r="N1602" s="19">
        <f>IFERROR(VLOOKUP(L1602,Data!K:M,3,0),"0")</f>
        <v>350</v>
      </c>
      <c r="O1602" s="19">
        <f t="shared" si="30"/>
        <v>350</v>
      </c>
      <c r="P1602" s="132">
        <f>SUM(O1602:O1603)</f>
        <v>850</v>
      </c>
      <c r="Q1602" s="140"/>
      <c r="R1602" s="143" t="s">
        <v>2944</v>
      </c>
    </row>
    <row r="1603" spans="1:18" x14ac:dyDescent="0.2">
      <c r="A1603" s="133"/>
      <c r="B1603" s="150"/>
      <c r="C1603" s="151"/>
      <c r="D1603" s="151"/>
      <c r="E1603" s="133"/>
      <c r="F1603" s="133"/>
      <c r="G1603" s="153"/>
      <c r="H1603" s="153"/>
      <c r="I1603" s="153"/>
      <c r="J1603" s="141"/>
      <c r="K1603" s="153"/>
      <c r="L1603" s="22" t="s">
        <v>62</v>
      </c>
      <c r="M1603" s="19">
        <v>1</v>
      </c>
      <c r="N1603" s="19">
        <f>IFERROR(VLOOKUP(L1603,Data!K:M,3,0),"0")</f>
        <v>500</v>
      </c>
      <c r="O1603" s="19">
        <f t="shared" si="30"/>
        <v>500</v>
      </c>
      <c r="P1603" s="133"/>
      <c r="Q1603" s="141"/>
      <c r="R1603" s="144"/>
    </row>
    <row r="1604" spans="1:18" x14ac:dyDescent="0.2">
      <c r="A1604" s="132">
        <f>IF(G1604="","",COUNTA($G$3:G1605))</f>
        <v>464</v>
      </c>
      <c r="B1604" s="164">
        <v>45054</v>
      </c>
      <c r="C1604" s="149" t="s">
        <v>160</v>
      </c>
      <c r="D1604" s="149" t="s">
        <v>163</v>
      </c>
      <c r="E1604" s="132">
        <v>22596</v>
      </c>
      <c r="F1604" s="132">
        <v>141611</v>
      </c>
      <c r="G1604" s="152" t="s">
        <v>1535</v>
      </c>
      <c r="H1604" s="152" t="s">
        <v>1535</v>
      </c>
      <c r="I1604" s="152" t="s">
        <v>1445</v>
      </c>
      <c r="J1604" s="140" t="s">
        <v>1536</v>
      </c>
      <c r="K1604" s="152" t="s">
        <v>373</v>
      </c>
      <c r="L1604" s="22" t="s">
        <v>62</v>
      </c>
      <c r="M1604" s="19">
        <v>1</v>
      </c>
      <c r="N1604" s="19">
        <f>IFERROR(VLOOKUP(L1604,Data!K:M,3,0),"0")</f>
        <v>500</v>
      </c>
      <c r="O1604" s="19">
        <f t="shared" si="30"/>
        <v>500</v>
      </c>
      <c r="P1604" s="132">
        <f>SUM(O1604:O1605)</f>
        <v>500</v>
      </c>
      <c r="Q1604" s="140"/>
      <c r="R1604" s="60" t="s">
        <v>2799</v>
      </c>
    </row>
    <row r="1605" spans="1:18" x14ac:dyDescent="0.2">
      <c r="A1605" s="133"/>
      <c r="B1605" s="150"/>
      <c r="C1605" s="151"/>
      <c r="D1605" s="151"/>
      <c r="E1605" s="133"/>
      <c r="F1605" s="133"/>
      <c r="G1605" s="153"/>
      <c r="H1605" s="153"/>
      <c r="I1605" s="153"/>
      <c r="J1605" s="141"/>
      <c r="K1605" s="153"/>
      <c r="L1605" s="22"/>
      <c r="M1605" s="19"/>
      <c r="N1605" s="19" t="str">
        <f>IFERROR(VLOOKUP(L1605,Data!K:M,3,0),"0")</f>
        <v>0</v>
      </c>
      <c r="O1605" s="19">
        <f t="shared" si="30"/>
        <v>0</v>
      </c>
      <c r="P1605" s="133"/>
      <c r="Q1605" s="141"/>
      <c r="R1605" s="61"/>
    </row>
    <row r="1606" spans="1:18" x14ac:dyDescent="0.2">
      <c r="A1606" s="132">
        <f>IF(G1606="","",COUNTA($G$3:G1607))</f>
        <v>465</v>
      </c>
      <c r="B1606" s="164">
        <v>45054</v>
      </c>
      <c r="C1606" s="149" t="s">
        <v>160</v>
      </c>
      <c r="D1606" s="149" t="s">
        <v>202</v>
      </c>
      <c r="E1606" s="132">
        <v>9817</v>
      </c>
      <c r="F1606" s="132">
        <v>170663</v>
      </c>
      <c r="G1606" s="152" t="s">
        <v>1537</v>
      </c>
      <c r="H1606" s="152" t="s">
        <v>1537</v>
      </c>
      <c r="I1606" s="152" t="s">
        <v>1538</v>
      </c>
      <c r="J1606" s="140" t="s">
        <v>1539</v>
      </c>
      <c r="K1606" s="152" t="s">
        <v>231</v>
      </c>
      <c r="L1606" s="22" t="s">
        <v>62</v>
      </c>
      <c r="M1606" s="19">
        <v>1</v>
      </c>
      <c r="N1606" s="19">
        <f>IFERROR(VLOOKUP(L1606,Data!K:M,3,0),"0")</f>
        <v>500</v>
      </c>
      <c r="O1606" s="19">
        <f t="shared" si="30"/>
        <v>500</v>
      </c>
      <c r="P1606" s="132">
        <f>SUM(O1606:O1607)</f>
        <v>500</v>
      </c>
      <c r="Q1606" s="140"/>
      <c r="R1606" s="60" t="s">
        <v>2853</v>
      </c>
    </row>
    <row r="1607" spans="1:18" x14ac:dyDescent="0.2">
      <c r="A1607" s="133"/>
      <c r="B1607" s="150"/>
      <c r="C1607" s="151"/>
      <c r="D1607" s="151"/>
      <c r="E1607" s="133"/>
      <c r="F1607" s="133"/>
      <c r="G1607" s="153"/>
      <c r="H1607" s="153"/>
      <c r="I1607" s="153"/>
      <c r="J1607" s="141"/>
      <c r="K1607" s="153"/>
      <c r="L1607" s="22"/>
      <c r="M1607" s="19"/>
      <c r="N1607" s="19" t="str">
        <f>IFERROR(VLOOKUP(L1607,Data!K:M,3,0),"0")</f>
        <v>0</v>
      </c>
      <c r="O1607" s="19">
        <f t="shared" si="30"/>
        <v>0</v>
      </c>
      <c r="P1607" s="133"/>
      <c r="Q1607" s="141"/>
      <c r="R1607" s="61"/>
    </row>
    <row r="1608" spans="1:18" x14ac:dyDescent="0.2">
      <c r="A1608" s="132">
        <f>IF(G1608="","",COUNTA($G$3:G1609))</f>
        <v>466</v>
      </c>
      <c r="B1608" s="164">
        <v>45054</v>
      </c>
      <c r="C1608" s="149" t="s">
        <v>160</v>
      </c>
      <c r="D1608" s="149" t="s">
        <v>202</v>
      </c>
      <c r="E1608" s="132">
        <v>2773</v>
      </c>
      <c r="F1608" s="132">
        <v>330844</v>
      </c>
      <c r="G1608" s="152" t="s">
        <v>1540</v>
      </c>
      <c r="H1608" s="152" t="s">
        <v>1540</v>
      </c>
      <c r="I1608" s="152" t="s">
        <v>1541</v>
      </c>
      <c r="J1608" s="140" t="s">
        <v>1542</v>
      </c>
      <c r="K1608" s="152" t="s">
        <v>464</v>
      </c>
      <c r="L1608" s="22" t="s">
        <v>2701</v>
      </c>
      <c r="M1608" s="19">
        <v>1</v>
      </c>
      <c r="N1608" s="19">
        <f>IFERROR(VLOOKUP(L1608,Data!K:M,3,0),"0")</f>
        <v>850</v>
      </c>
      <c r="O1608" s="19">
        <f t="shared" si="30"/>
        <v>850</v>
      </c>
      <c r="P1608" s="132">
        <f>SUM(O1608:O1609)</f>
        <v>1350</v>
      </c>
      <c r="Q1608" s="140"/>
      <c r="R1608" s="60"/>
    </row>
    <row r="1609" spans="1:18" x14ac:dyDescent="0.2">
      <c r="A1609" s="133"/>
      <c r="B1609" s="150"/>
      <c r="C1609" s="151"/>
      <c r="D1609" s="151"/>
      <c r="E1609" s="133"/>
      <c r="F1609" s="133"/>
      <c r="G1609" s="153"/>
      <c r="H1609" s="153"/>
      <c r="I1609" s="153"/>
      <c r="J1609" s="141"/>
      <c r="K1609" s="153"/>
      <c r="L1609" s="22" t="s">
        <v>62</v>
      </c>
      <c r="M1609" s="19">
        <v>1</v>
      </c>
      <c r="N1609" s="19">
        <f>IFERROR(VLOOKUP(L1609,Data!K:M,3,0),"0")</f>
        <v>500</v>
      </c>
      <c r="O1609" s="19">
        <f t="shared" si="30"/>
        <v>500</v>
      </c>
      <c r="P1609" s="133"/>
      <c r="Q1609" s="141"/>
      <c r="R1609" s="61"/>
    </row>
    <row r="1610" spans="1:18" x14ac:dyDescent="0.2">
      <c r="A1610" s="132">
        <f>IF(G1610="","",COUNTA($G$3:G1611))</f>
        <v>467</v>
      </c>
      <c r="B1610" s="164">
        <v>45054</v>
      </c>
      <c r="C1610" s="149" t="s">
        <v>160</v>
      </c>
      <c r="D1610" s="149" t="s">
        <v>163</v>
      </c>
      <c r="E1610" s="132">
        <v>26219</v>
      </c>
      <c r="F1610" s="132">
        <v>218706</v>
      </c>
      <c r="G1610" s="152" t="s">
        <v>1543</v>
      </c>
      <c r="H1610" s="152" t="s">
        <v>1543</v>
      </c>
      <c r="I1610" s="152" t="s">
        <v>1278</v>
      </c>
      <c r="J1610" s="140" t="s">
        <v>1544</v>
      </c>
      <c r="K1610" s="152" t="s">
        <v>551</v>
      </c>
      <c r="L1610" s="22" t="s">
        <v>113</v>
      </c>
      <c r="M1610" s="19">
        <v>1</v>
      </c>
      <c r="N1610" s="19">
        <f>IFERROR(VLOOKUP(L1610,Data!K:M,3,0),"0")</f>
        <v>800</v>
      </c>
      <c r="O1610" s="19">
        <f t="shared" si="30"/>
        <v>800</v>
      </c>
      <c r="P1610" s="132">
        <f>SUM(O1610:O1611)</f>
        <v>1300</v>
      </c>
      <c r="Q1610" s="140"/>
      <c r="R1610" s="60" t="s">
        <v>2854</v>
      </c>
    </row>
    <row r="1611" spans="1:18" x14ac:dyDescent="0.2">
      <c r="A1611" s="133"/>
      <c r="B1611" s="150"/>
      <c r="C1611" s="151"/>
      <c r="D1611" s="151"/>
      <c r="E1611" s="133"/>
      <c r="F1611" s="133"/>
      <c r="G1611" s="153"/>
      <c r="H1611" s="153"/>
      <c r="I1611" s="153"/>
      <c r="J1611" s="141"/>
      <c r="K1611" s="153"/>
      <c r="L1611" s="22" t="s">
        <v>62</v>
      </c>
      <c r="M1611" s="19">
        <v>1</v>
      </c>
      <c r="N1611" s="19">
        <f>IFERROR(VLOOKUP(L1611,Data!K:M,3,0),"0")</f>
        <v>500</v>
      </c>
      <c r="O1611" s="19">
        <f t="shared" si="30"/>
        <v>500</v>
      </c>
      <c r="P1611" s="133"/>
      <c r="Q1611" s="141"/>
      <c r="R1611" s="61"/>
    </row>
    <row r="1612" spans="1:18" x14ac:dyDescent="0.2">
      <c r="A1612" s="132">
        <f>IF(G1612="","",COUNTA($G$3:G1613))</f>
        <v>468</v>
      </c>
      <c r="B1612" s="164">
        <v>45054</v>
      </c>
      <c r="C1612" s="149" t="s">
        <v>188</v>
      </c>
      <c r="D1612" s="149" t="s">
        <v>163</v>
      </c>
      <c r="E1612" s="132">
        <v>40874</v>
      </c>
      <c r="F1612" s="132">
        <v>474418</v>
      </c>
      <c r="G1612" s="152" t="s">
        <v>1545</v>
      </c>
      <c r="H1612" s="152" t="s">
        <v>1545</v>
      </c>
      <c r="I1612" s="152" t="s">
        <v>1546</v>
      </c>
      <c r="J1612" s="140" t="s">
        <v>1547</v>
      </c>
      <c r="K1612" s="152" t="s">
        <v>346</v>
      </c>
      <c r="L1612" s="22" t="s">
        <v>62</v>
      </c>
      <c r="M1612" s="19">
        <v>1</v>
      </c>
      <c r="N1612" s="19">
        <f>IFERROR(VLOOKUP(L1612,Data!K:M,3,0),"0")</f>
        <v>500</v>
      </c>
      <c r="O1612" s="19">
        <f t="shared" si="30"/>
        <v>500</v>
      </c>
      <c r="P1612" s="132">
        <f>SUM(O1612:O1613)</f>
        <v>500</v>
      </c>
      <c r="Q1612" s="140"/>
      <c r="R1612" s="60" t="s">
        <v>2787</v>
      </c>
    </row>
    <row r="1613" spans="1:18" x14ac:dyDescent="0.2">
      <c r="A1613" s="133"/>
      <c r="B1613" s="150"/>
      <c r="C1613" s="151"/>
      <c r="D1613" s="151"/>
      <c r="E1613" s="133"/>
      <c r="F1613" s="133"/>
      <c r="G1613" s="153"/>
      <c r="H1613" s="153"/>
      <c r="I1613" s="153"/>
      <c r="J1613" s="141"/>
      <c r="K1613" s="153"/>
      <c r="L1613" s="22"/>
      <c r="M1613" s="19"/>
      <c r="N1613" s="19" t="str">
        <f>IFERROR(VLOOKUP(L1613,Data!K:M,3,0),"0")</f>
        <v>0</v>
      </c>
      <c r="O1613" s="19">
        <f t="shared" si="30"/>
        <v>0</v>
      </c>
      <c r="P1613" s="133"/>
      <c r="Q1613" s="141"/>
      <c r="R1613" s="61"/>
    </row>
    <row r="1614" spans="1:18" x14ac:dyDescent="0.2">
      <c r="A1614" s="132">
        <f>IF(G1614="","",COUNTA($G$3:G1615))</f>
        <v>469</v>
      </c>
      <c r="B1614" s="164">
        <v>45054</v>
      </c>
      <c r="C1614" s="149" t="s">
        <v>54</v>
      </c>
      <c r="D1614" s="149" t="s">
        <v>56</v>
      </c>
      <c r="E1614" s="132">
        <v>16622</v>
      </c>
      <c r="F1614" s="132">
        <v>170907</v>
      </c>
      <c r="G1614" s="152" t="s">
        <v>1548</v>
      </c>
      <c r="H1614" s="152" t="s">
        <v>1548</v>
      </c>
      <c r="I1614" s="152" t="s">
        <v>1549</v>
      </c>
      <c r="J1614" s="140" t="s">
        <v>1550</v>
      </c>
      <c r="K1614" s="152" t="s">
        <v>446</v>
      </c>
      <c r="L1614" s="22" t="s">
        <v>2701</v>
      </c>
      <c r="M1614" s="19">
        <v>1</v>
      </c>
      <c r="N1614" s="19">
        <f>IFERROR(VLOOKUP(L1614,Data!K:M,3,0),"0")</f>
        <v>850</v>
      </c>
      <c r="O1614" s="19">
        <f t="shared" si="30"/>
        <v>850</v>
      </c>
      <c r="P1614" s="132">
        <f>SUM(O1614:O1616)</f>
        <v>1350</v>
      </c>
      <c r="Q1614" s="140"/>
      <c r="R1614" s="60"/>
    </row>
    <row r="1615" spans="1:18" x14ac:dyDescent="0.2">
      <c r="A1615" s="133"/>
      <c r="B1615" s="150"/>
      <c r="C1615" s="151"/>
      <c r="D1615" s="151"/>
      <c r="E1615" s="133"/>
      <c r="F1615" s="133"/>
      <c r="G1615" s="153"/>
      <c r="H1615" s="153"/>
      <c r="I1615" s="153"/>
      <c r="J1615" s="141"/>
      <c r="K1615" s="153"/>
      <c r="L1615" s="22" t="s">
        <v>62</v>
      </c>
      <c r="M1615" s="19">
        <v>1</v>
      </c>
      <c r="N1615" s="19">
        <f>IFERROR(VLOOKUP(L1615,Data!K:M,3,0),"0")</f>
        <v>500</v>
      </c>
      <c r="O1615" s="19">
        <f t="shared" si="30"/>
        <v>500</v>
      </c>
      <c r="P1615" s="133"/>
      <c r="Q1615" s="141"/>
      <c r="R1615" s="61"/>
    </row>
    <row r="1616" spans="1:18" x14ac:dyDescent="0.2">
      <c r="A1616" s="133"/>
      <c r="B1616" s="150"/>
      <c r="C1616" s="151"/>
      <c r="D1616" s="151"/>
      <c r="E1616" s="133"/>
      <c r="F1616" s="133"/>
      <c r="G1616" s="153"/>
      <c r="H1616" s="153"/>
      <c r="I1616" s="153"/>
      <c r="J1616" s="141"/>
      <c r="K1616" s="153"/>
      <c r="L1616" s="22"/>
      <c r="M1616" s="19"/>
      <c r="N1616" s="19" t="str">
        <f>IFERROR(VLOOKUP(L1616,Data!K:M,3,0),"0")</f>
        <v>0</v>
      </c>
      <c r="O1616" s="19">
        <f t="shared" si="30"/>
        <v>0</v>
      </c>
      <c r="P1616" s="133"/>
      <c r="Q1616" s="141"/>
      <c r="R1616" s="61"/>
    </row>
    <row r="1617" spans="1:18" x14ac:dyDescent="0.2">
      <c r="A1617" s="132">
        <f>IF(G1617="","",COUNTA($G$3:G1618))</f>
        <v>470</v>
      </c>
      <c r="B1617" s="164">
        <v>45054</v>
      </c>
      <c r="C1617" s="149" t="s">
        <v>160</v>
      </c>
      <c r="D1617" s="149" t="s">
        <v>163</v>
      </c>
      <c r="E1617" s="132">
        <v>57713</v>
      </c>
      <c r="F1617" s="132">
        <v>429839</v>
      </c>
      <c r="G1617" s="152" t="s">
        <v>1551</v>
      </c>
      <c r="H1617" s="152" t="s">
        <v>1551</v>
      </c>
      <c r="I1617" s="152" t="s">
        <v>1552</v>
      </c>
      <c r="J1617" s="140" t="s">
        <v>1553</v>
      </c>
      <c r="K1617" s="152" t="s">
        <v>431</v>
      </c>
      <c r="L1617" s="22" t="s">
        <v>149</v>
      </c>
      <c r="M1617" s="19">
        <v>1</v>
      </c>
      <c r="N1617" s="19">
        <f>IFERROR(VLOOKUP(L1617,Data!K:M,3,0),"0")</f>
        <v>350</v>
      </c>
      <c r="O1617" s="19">
        <f t="shared" si="30"/>
        <v>350</v>
      </c>
      <c r="P1617" s="132">
        <f>SUM(O1617:O1618)</f>
        <v>850</v>
      </c>
      <c r="Q1617" s="140"/>
      <c r="R1617" s="60" t="s">
        <v>2727</v>
      </c>
    </row>
    <row r="1618" spans="1:18" x14ac:dyDescent="0.2">
      <c r="A1618" s="133"/>
      <c r="B1618" s="150"/>
      <c r="C1618" s="151"/>
      <c r="D1618" s="151"/>
      <c r="E1618" s="133"/>
      <c r="F1618" s="133"/>
      <c r="G1618" s="153"/>
      <c r="H1618" s="153"/>
      <c r="I1618" s="153"/>
      <c r="J1618" s="141"/>
      <c r="K1618" s="153"/>
      <c r="L1618" s="22" t="s">
        <v>62</v>
      </c>
      <c r="M1618" s="19">
        <v>1</v>
      </c>
      <c r="N1618" s="19">
        <f>IFERROR(VLOOKUP(L1618,Data!K:M,3,0),"0")</f>
        <v>500</v>
      </c>
      <c r="O1618" s="19">
        <f t="shared" si="30"/>
        <v>500</v>
      </c>
      <c r="P1618" s="133"/>
      <c r="Q1618" s="141"/>
      <c r="R1618" s="61"/>
    </row>
    <row r="1619" spans="1:18" x14ac:dyDescent="0.2">
      <c r="A1619" s="132">
        <f>IF(G1619="","",COUNTA($G$3:G1620))</f>
        <v>471</v>
      </c>
      <c r="B1619" s="164">
        <v>45054</v>
      </c>
      <c r="C1619" s="149" t="s">
        <v>160</v>
      </c>
      <c r="D1619" s="149" t="s">
        <v>163</v>
      </c>
      <c r="E1619" s="132">
        <v>60008</v>
      </c>
      <c r="F1619" s="132">
        <v>321221</v>
      </c>
      <c r="G1619" s="152" t="s">
        <v>1554</v>
      </c>
      <c r="H1619" s="152" t="s">
        <v>1554</v>
      </c>
      <c r="I1619" s="152" t="s">
        <v>1555</v>
      </c>
      <c r="J1619" s="140" t="s">
        <v>1556</v>
      </c>
      <c r="K1619" s="152" t="s">
        <v>1180</v>
      </c>
      <c r="L1619" s="22" t="s">
        <v>62</v>
      </c>
      <c r="M1619" s="19">
        <v>1</v>
      </c>
      <c r="N1619" s="19">
        <f>IFERROR(VLOOKUP(L1619,Data!K:M,3,0),"0")</f>
        <v>500</v>
      </c>
      <c r="O1619" s="19">
        <f t="shared" si="30"/>
        <v>500</v>
      </c>
      <c r="P1619" s="132">
        <f>SUM(O1619:O1620)</f>
        <v>500</v>
      </c>
      <c r="Q1619" s="140"/>
      <c r="R1619" s="60" t="s">
        <v>2767</v>
      </c>
    </row>
    <row r="1620" spans="1:18" x14ac:dyDescent="0.2">
      <c r="A1620" s="133"/>
      <c r="B1620" s="150"/>
      <c r="C1620" s="151"/>
      <c r="D1620" s="151"/>
      <c r="E1620" s="133"/>
      <c r="F1620" s="133"/>
      <c r="G1620" s="153"/>
      <c r="H1620" s="153"/>
      <c r="I1620" s="153"/>
      <c r="J1620" s="141"/>
      <c r="K1620" s="153"/>
      <c r="L1620" s="22"/>
      <c r="M1620" s="19"/>
      <c r="N1620" s="19" t="str">
        <f>IFERROR(VLOOKUP(L1620,Data!K:M,3,0),"0")</f>
        <v>0</v>
      </c>
      <c r="O1620" s="19">
        <f t="shared" si="30"/>
        <v>0</v>
      </c>
      <c r="P1620" s="133"/>
      <c r="Q1620" s="141"/>
      <c r="R1620" s="61"/>
    </row>
    <row r="1621" spans="1:18" x14ac:dyDescent="0.2">
      <c r="A1621" s="132">
        <f>IF(G1621="","",COUNTA($G$3:G1622))</f>
        <v>472</v>
      </c>
      <c r="B1621" s="164">
        <v>45054</v>
      </c>
      <c r="C1621" s="149" t="s">
        <v>160</v>
      </c>
      <c r="D1621" s="149" t="s">
        <v>163</v>
      </c>
      <c r="E1621" s="132">
        <v>202437</v>
      </c>
      <c r="F1621" s="132">
        <v>512067</v>
      </c>
      <c r="G1621" s="152" t="s">
        <v>1557</v>
      </c>
      <c r="H1621" s="152" t="s">
        <v>1557</v>
      </c>
      <c r="I1621" s="152" t="s">
        <v>1558</v>
      </c>
      <c r="J1621" s="140" t="s">
        <v>1559</v>
      </c>
      <c r="K1621" s="152" t="s">
        <v>769</v>
      </c>
      <c r="L1621" s="22" t="s">
        <v>149</v>
      </c>
      <c r="M1621" s="19">
        <v>1</v>
      </c>
      <c r="N1621" s="19">
        <f>IFERROR(VLOOKUP(L1621,Data!K:M,3,0),"0")</f>
        <v>350</v>
      </c>
      <c r="O1621" s="19">
        <f t="shared" si="30"/>
        <v>350</v>
      </c>
      <c r="P1621" s="132">
        <f>SUM(O1621:O1622)</f>
        <v>850</v>
      </c>
      <c r="Q1621" s="140"/>
      <c r="R1621" s="60"/>
    </row>
    <row r="1622" spans="1:18" x14ac:dyDescent="0.2">
      <c r="A1622" s="133"/>
      <c r="B1622" s="150"/>
      <c r="C1622" s="151"/>
      <c r="D1622" s="151"/>
      <c r="E1622" s="133"/>
      <c r="F1622" s="133"/>
      <c r="G1622" s="153"/>
      <c r="H1622" s="153"/>
      <c r="I1622" s="153"/>
      <c r="J1622" s="141"/>
      <c r="K1622" s="153"/>
      <c r="L1622" s="22" t="s">
        <v>62</v>
      </c>
      <c r="M1622" s="19">
        <v>1</v>
      </c>
      <c r="N1622" s="19">
        <f>IFERROR(VLOOKUP(L1622,Data!K:M,3,0),"0")</f>
        <v>500</v>
      </c>
      <c r="O1622" s="19">
        <f t="shared" si="30"/>
        <v>500</v>
      </c>
      <c r="P1622" s="133"/>
      <c r="Q1622" s="141"/>
      <c r="R1622" s="61"/>
    </row>
    <row r="1623" spans="1:18" x14ac:dyDescent="0.2">
      <c r="A1623" s="132">
        <f>IF(G1623="","",COUNTA($G$3:G1624))</f>
        <v>473</v>
      </c>
      <c r="B1623" s="164">
        <v>45054</v>
      </c>
      <c r="C1623" s="149" t="s">
        <v>160</v>
      </c>
      <c r="D1623" s="149" t="s">
        <v>474</v>
      </c>
      <c r="E1623" s="132">
        <v>3067</v>
      </c>
      <c r="F1623" s="132">
        <v>170705</v>
      </c>
      <c r="G1623" s="152" t="s">
        <v>1560</v>
      </c>
      <c r="H1623" s="152" t="s">
        <v>1560</v>
      </c>
      <c r="I1623" s="152" t="s">
        <v>1561</v>
      </c>
      <c r="J1623" s="140" t="s">
        <v>1562</v>
      </c>
      <c r="K1623" s="152" t="s">
        <v>231</v>
      </c>
      <c r="L1623" s="22" t="s">
        <v>2915</v>
      </c>
      <c r="M1623" s="19">
        <v>1</v>
      </c>
      <c r="N1623" s="19">
        <f>IFERROR(VLOOKUP(L1623,Data!K:M,3,0),"0")</f>
        <v>1000</v>
      </c>
      <c r="O1623" s="19">
        <f t="shared" si="30"/>
        <v>1000</v>
      </c>
      <c r="P1623" s="140">
        <f>SUM(O1623:O1631)</f>
        <v>3095</v>
      </c>
      <c r="Q1623" s="140" t="s">
        <v>2855</v>
      </c>
      <c r="R1623" s="60"/>
    </row>
    <row r="1624" spans="1:18" x14ac:dyDescent="0.2">
      <c r="A1624" s="133"/>
      <c r="B1624" s="150"/>
      <c r="C1624" s="151"/>
      <c r="D1624" s="151"/>
      <c r="E1624" s="133"/>
      <c r="F1624" s="133"/>
      <c r="G1624" s="153"/>
      <c r="H1624" s="153"/>
      <c r="I1624" s="153"/>
      <c r="J1624" s="141"/>
      <c r="K1624" s="153"/>
      <c r="L1624" s="22" t="s">
        <v>138</v>
      </c>
      <c r="M1624" s="19">
        <v>1</v>
      </c>
      <c r="N1624" s="19">
        <f>IFERROR(VLOOKUP(L1624,Data!K:M,3,0),"0")</f>
        <v>70</v>
      </c>
      <c r="O1624" s="19">
        <f t="shared" si="30"/>
        <v>70</v>
      </c>
      <c r="P1624" s="141"/>
      <c r="Q1624" s="141"/>
      <c r="R1624" s="61"/>
    </row>
    <row r="1625" spans="1:18" x14ac:dyDescent="0.2">
      <c r="A1625" s="133"/>
      <c r="B1625" s="150"/>
      <c r="C1625" s="151"/>
      <c r="D1625" s="151"/>
      <c r="E1625" s="133"/>
      <c r="F1625" s="133"/>
      <c r="G1625" s="153"/>
      <c r="H1625" s="153"/>
      <c r="I1625" s="153"/>
      <c r="J1625" s="141"/>
      <c r="K1625" s="153"/>
      <c r="L1625" s="22" t="s">
        <v>2700</v>
      </c>
      <c r="M1625" s="19">
        <v>1</v>
      </c>
      <c r="N1625" s="19">
        <f>IFERROR(VLOOKUP(L1625,Data!K:M,3,0),"0")</f>
        <v>60</v>
      </c>
      <c r="O1625" s="19">
        <f t="shared" si="30"/>
        <v>60</v>
      </c>
      <c r="P1625" s="141"/>
      <c r="Q1625" s="141"/>
      <c r="R1625" s="61"/>
    </row>
    <row r="1626" spans="1:18" x14ac:dyDescent="0.2">
      <c r="A1626" s="133"/>
      <c r="B1626" s="150"/>
      <c r="C1626" s="151"/>
      <c r="D1626" s="151"/>
      <c r="E1626" s="133"/>
      <c r="F1626" s="133"/>
      <c r="G1626" s="153"/>
      <c r="H1626" s="153"/>
      <c r="I1626" s="153"/>
      <c r="J1626" s="141"/>
      <c r="K1626" s="153"/>
      <c r="L1626" s="22" t="s">
        <v>1648</v>
      </c>
      <c r="M1626" s="19">
        <v>1</v>
      </c>
      <c r="N1626" s="19">
        <v>125</v>
      </c>
      <c r="O1626" s="19">
        <f t="shared" si="30"/>
        <v>125</v>
      </c>
      <c r="P1626" s="141"/>
      <c r="Q1626" s="141"/>
      <c r="R1626" s="61" t="s">
        <v>2720</v>
      </c>
    </row>
    <row r="1627" spans="1:18" x14ac:dyDescent="0.2">
      <c r="A1627" s="133"/>
      <c r="B1627" s="150"/>
      <c r="C1627" s="151"/>
      <c r="D1627" s="151"/>
      <c r="E1627" s="133"/>
      <c r="F1627" s="133"/>
      <c r="G1627" s="153"/>
      <c r="H1627" s="153"/>
      <c r="I1627" s="153"/>
      <c r="J1627" s="141"/>
      <c r="K1627" s="153"/>
      <c r="L1627" s="22" t="s">
        <v>1648</v>
      </c>
      <c r="M1627" s="19">
        <v>1</v>
      </c>
      <c r="N1627" s="19">
        <v>20</v>
      </c>
      <c r="O1627" s="19">
        <f t="shared" si="30"/>
        <v>20</v>
      </c>
      <c r="P1627" s="141"/>
      <c r="Q1627" s="141"/>
      <c r="R1627" s="61" t="s">
        <v>2746</v>
      </c>
    </row>
    <row r="1628" spans="1:18" x14ac:dyDescent="0.2">
      <c r="A1628" s="133"/>
      <c r="B1628" s="150"/>
      <c r="C1628" s="151"/>
      <c r="D1628" s="151"/>
      <c r="E1628" s="133"/>
      <c r="F1628" s="133"/>
      <c r="G1628" s="153"/>
      <c r="H1628" s="153"/>
      <c r="I1628" s="153"/>
      <c r="J1628" s="141"/>
      <c r="K1628" s="153"/>
      <c r="L1628" s="22" t="s">
        <v>2698</v>
      </c>
      <c r="M1628" s="19">
        <v>1</v>
      </c>
      <c r="N1628" s="19">
        <f>IFERROR(VLOOKUP(L1628,Data!K:M,3,0),"0")</f>
        <v>400</v>
      </c>
      <c r="O1628" s="19">
        <f t="shared" si="30"/>
        <v>400</v>
      </c>
      <c r="P1628" s="141"/>
      <c r="Q1628" s="141"/>
      <c r="R1628" s="61"/>
    </row>
    <row r="1629" spans="1:18" x14ac:dyDescent="0.2">
      <c r="A1629" s="133"/>
      <c r="B1629" s="150"/>
      <c r="C1629" s="151"/>
      <c r="D1629" s="151"/>
      <c r="E1629" s="133"/>
      <c r="F1629" s="133"/>
      <c r="G1629" s="153"/>
      <c r="H1629" s="153"/>
      <c r="I1629" s="153"/>
      <c r="J1629" s="141"/>
      <c r="K1629" s="153"/>
      <c r="L1629" s="22" t="s">
        <v>145</v>
      </c>
      <c r="M1629" s="19">
        <v>1</v>
      </c>
      <c r="N1629" s="19">
        <v>920</v>
      </c>
      <c r="O1629" s="19">
        <f t="shared" si="30"/>
        <v>920</v>
      </c>
      <c r="P1629" s="141"/>
      <c r="Q1629" s="141"/>
      <c r="R1629" s="61"/>
    </row>
    <row r="1630" spans="1:18" x14ac:dyDescent="0.2">
      <c r="A1630" s="133"/>
      <c r="B1630" s="150"/>
      <c r="C1630" s="151"/>
      <c r="D1630" s="151"/>
      <c r="E1630" s="133"/>
      <c r="F1630" s="133"/>
      <c r="G1630" s="153"/>
      <c r="H1630" s="153"/>
      <c r="I1630" s="153"/>
      <c r="J1630" s="141"/>
      <c r="K1630" s="153"/>
      <c r="L1630" s="22" t="s">
        <v>62</v>
      </c>
      <c r="M1630" s="19">
        <v>1</v>
      </c>
      <c r="N1630" s="19">
        <f>IFERROR(VLOOKUP(L1630,Data!K:M,3,0),"0")</f>
        <v>500</v>
      </c>
      <c r="O1630" s="19">
        <f>PRODUCT(M1630:N1630)</f>
        <v>500</v>
      </c>
      <c r="P1630" s="141"/>
      <c r="Q1630" s="141"/>
      <c r="R1630" s="61"/>
    </row>
    <row r="1631" spans="1:18" x14ac:dyDescent="0.2">
      <c r="A1631" s="133"/>
      <c r="B1631" s="150"/>
      <c r="C1631" s="151"/>
      <c r="D1631" s="151"/>
      <c r="E1631" s="133"/>
      <c r="F1631" s="133"/>
      <c r="G1631" s="153"/>
      <c r="H1631" s="153"/>
      <c r="I1631" s="153"/>
      <c r="J1631" s="141"/>
      <c r="K1631" s="153"/>
      <c r="L1631" s="22"/>
      <c r="M1631" s="19"/>
      <c r="N1631" s="19"/>
      <c r="O1631" s="19"/>
      <c r="P1631" s="141"/>
      <c r="Q1631" s="141"/>
      <c r="R1631" s="61"/>
    </row>
    <row r="1632" spans="1:18" x14ac:dyDescent="0.2">
      <c r="A1632" s="132">
        <f>IF(G1632="","",COUNTA($G$3:G1633))</f>
        <v>474</v>
      </c>
      <c r="B1632" s="164">
        <v>45054</v>
      </c>
      <c r="C1632" s="149" t="s">
        <v>160</v>
      </c>
      <c r="D1632" s="149" t="s">
        <v>163</v>
      </c>
      <c r="E1632" s="132">
        <v>55112</v>
      </c>
      <c r="F1632" s="132">
        <v>397993</v>
      </c>
      <c r="G1632" s="152" t="s">
        <v>1563</v>
      </c>
      <c r="H1632" s="152" t="s">
        <v>1563</v>
      </c>
      <c r="I1632" s="152" t="s">
        <v>1564</v>
      </c>
      <c r="J1632" s="140" t="s">
        <v>1565</v>
      </c>
      <c r="K1632" s="152" t="s">
        <v>382</v>
      </c>
      <c r="L1632" s="22" t="s">
        <v>62</v>
      </c>
      <c r="M1632" s="19">
        <v>1</v>
      </c>
      <c r="N1632" s="19">
        <f>IFERROR(VLOOKUP(L1632,Data!K:M,3,0),"0")</f>
        <v>500</v>
      </c>
      <c r="O1632" s="19">
        <f t="shared" si="30"/>
        <v>500</v>
      </c>
      <c r="P1632" s="132">
        <f>SUM(O1632:O1633)</f>
        <v>500</v>
      </c>
      <c r="Q1632" s="140"/>
      <c r="R1632" s="60" t="s">
        <v>2717</v>
      </c>
    </row>
    <row r="1633" spans="1:18" x14ac:dyDescent="0.2">
      <c r="A1633" s="133"/>
      <c r="B1633" s="150"/>
      <c r="C1633" s="151"/>
      <c r="D1633" s="151"/>
      <c r="E1633" s="133"/>
      <c r="F1633" s="133"/>
      <c r="G1633" s="153"/>
      <c r="H1633" s="153"/>
      <c r="I1633" s="153"/>
      <c r="J1633" s="141"/>
      <c r="K1633" s="153"/>
      <c r="L1633" s="22"/>
      <c r="M1633" s="19"/>
      <c r="N1633" s="19" t="str">
        <f>IFERROR(VLOOKUP(L1633,Data!K:M,3,0),"0")</f>
        <v>0</v>
      </c>
      <c r="O1633" s="19">
        <f t="shared" si="30"/>
        <v>0</v>
      </c>
      <c r="P1633" s="133"/>
      <c r="Q1633" s="141"/>
      <c r="R1633" s="61"/>
    </row>
    <row r="1634" spans="1:18" x14ac:dyDescent="0.2">
      <c r="A1634" s="132">
        <f>IF(G1634="","",COUNTA($G$3:G1635))</f>
        <v>475</v>
      </c>
      <c r="B1634" s="164">
        <v>45054</v>
      </c>
      <c r="C1634" s="149" t="s">
        <v>160</v>
      </c>
      <c r="D1634" s="149" t="s">
        <v>163</v>
      </c>
      <c r="E1634" s="132">
        <v>21807</v>
      </c>
      <c r="F1634" s="132">
        <v>277091</v>
      </c>
      <c r="G1634" s="152" t="s">
        <v>1566</v>
      </c>
      <c r="H1634" s="152" t="s">
        <v>1566</v>
      </c>
      <c r="I1634" s="152" t="s">
        <v>1567</v>
      </c>
      <c r="J1634" s="140" t="s">
        <v>1568</v>
      </c>
      <c r="K1634" s="152" t="s">
        <v>457</v>
      </c>
      <c r="L1634" s="22" t="s">
        <v>149</v>
      </c>
      <c r="M1634" s="19">
        <v>1</v>
      </c>
      <c r="N1634" s="19">
        <f>IFERROR(VLOOKUP(L1634,Data!K:M,3,0),"0")</f>
        <v>350</v>
      </c>
      <c r="O1634" s="19">
        <f t="shared" si="30"/>
        <v>350</v>
      </c>
      <c r="P1634" s="132">
        <f>SUM(O1634:O1636)</f>
        <v>1000</v>
      </c>
      <c r="Q1634" s="140"/>
      <c r="R1634" s="60" t="s">
        <v>2847</v>
      </c>
    </row>
    <row r="1635" spans="1:18" x14ac:dyDescent="0.2">
      <c r="A1635" s="133"/>
      <c r="B1635" s="150"/>
      <c r="C1635" s="151"/>
      <c r="D1635" s="151"/>
      <c r="E1635" s="133"/>
      <c r="F1635" s="133"/>
      <c r="G1635" s="153"/>
      <c r="H1635" s="153"/>
      <c r="I1635" s="153"/>
      <c r="J1635" s="141"/>
      <c r="K1635" s="153"/>
      <c r="L1635" s="22" t="s">
        <v>1648</v>
      </c>
      <c r="M1635" s="19">
        <v>1</v>
      </c>
      <c r="N1635" s="19">
        <v>150</v>
      </c>
      <c r="O1635" s="19">
        <f>PRODUCT(M1635:N1635)</f>
        <v>150</v>
      </c>
      <c r="P1635" s="133"/>
      <c r="Q1635" s="141"/>
      <c r="R1635" s="60" t="s">
        <v>2739</v>
      </c>
    </row>
    <row r="1636" spans="1:18" x14ac:dyDescent="0.2">
      <c r="A1636" s="133"/>
      <c r="B1636" s="150"/>
      <c r="C1636" s="151"/>
      <c r="D1636" s="151"/>
      <c r="E1636" s="133"/>
      <c r="F1636" s="133"/>
      <c r="G1636" s="153"/>
      <c r="H1636" s="153"/>
      <c r="I1636" s="153"/>
      <c r="J1636" s="141"/>
      <c r="K1636" s="153"/>
      <c r="L1636" s="22" t="s">
        <v>62</v>
      </c>
      <c r="M1636" s="19">
        <v>1</v>
      </c>
      <c r="N1636" s="19">
        <f>IFERROR(VLOOKUP(L1636,Data!K:M,3,0),"0")</f>
        <v>500</v>
      </c>
      <c r="O1636" s="19">
        <f t="shared" si="30"/>
        <v>500</v>
      </c>
      <c r="P1636" s="133"/>
      <c r="Q1636" s="141"/>
      <c r="R1636" s="61"/>
    </row>
    <row r="1637" spans="1:18" x14ac:dyDescent="0.2">
      <c r="A1637" s="132">
        <f>IF(G1637="","",COUNTA($G$3:G1638))</f>
        <v>476</v>
      </c>
      <c r="B1637" s="164">
        <v>45054</v>
      </c>
      <c r="C1637" s="149" t="s">
        <v>54</v>
      </c>
      <c r="D1637" s="149" t="s">
        <v>58</v>
      </c>
      <c r="E1637" s="132">
        <v>10099</v>
      </c>
      <c r="F1637" s="132">
        <v>5200056</v>
      </c>
      <c r="G1637" s="152" t="s">
        <v>1569</v>
      </c>
      <c r="H1637" s="152" t="s">
        <v>1569</v>
      </c>
      <c r="I1637" s="152" t="s">
        <v>1570</v>
      </c>
      <c r="J1637" s="140" t="s">
        <v>1571</v>
      </c>
      <c r="K1637" s="152" t="s">
        <v>291</v>
      </c>
      <c r="L1637" s="22" t="s">
        <v>2915</v>
      </c>
      <c r="M1637" s="19">
        <v>1</v>
      </c>
      <c r="N1637" s="19">
        <f>IFERROR(VLOOKUP(L1637,Data!K:M,3,0),"0")</f>
        <v>1000</v>
      </c>
      <c r="O1637" s="19">
        <f t="shared" si="30"/>
        <v>1000</v>
      </c>
      <c r="P1637" s="132">
        <f>SUM(O1637:O1643)</f>
        <v>4575</v>
      </c>
      <c r="Q1637" s="140" t="s">
        <v>2836</v>
      </c>
      <c r="R1637" s="60"/>
    </row>
    <row r="1638" spans="1:18" x14ac:dyDescent="0.2">
      <c r="A1638" s="133"/>
      <c r="B1638" s="150"/>
      <c r="C1638" s="151"/>
      <c r="D1638" s="151"/>
      <c r="E1638" s="133"/>
      <c r="F1638" s="133"/>
      <c r="G1638" s="153"/>
      <c r="H1638" s="153"/>
      <c r="I1638" s="153"/>
      <c r="J1638" s="141"/>
      <c r="K1638" s="153"/>
      <c r="L1638" s="22" t="s">
        <v>138</v>
      </c>
      <c r="M1638" s="19">
        <v>1</v>
      </c>
      <c r="N1638" s="19">
        <f>IFERROR(VLOOKUP(L1638,Data!K:M,3,0),"0")</f>
        <v>70</v>
      </c>
      <c r="O1638" s="19">
        <f t="shared" si="30"/>
        <v>70</v>
      </c>
      <c r="P1638" s="133"/>
      <c r="Q1638" s="141"/>
      <c r="R1638" s="61"/>
    </row>
    <row r="1639" spans="1:18" x14ac:dyDescent="0.2">
      <c r="A1639" s="133"/>
      <c r="B1639" s="150"/>
      <c r="C1639" s="151"/>
      <c r="D1639" s="151"/>
      <c r="E1639" s="133"/>
      <c r="F1639" s="133"/>
      <c r="G1639" s="153"/>
      <c r="H1639" s="153"/>
      <c r="I1639" s="153"/>
      <c r="J1639" s="141"/>
      <c r="K1639" s="153"/>
      <c r="L1639" s="22" t="s">
        <v>89</v>
      </c>
      <c r="M1639" s="19">
        <v>18</v>
      </c>
      <c r="N1639" s="19">
        <f>IFERROR(VLOOKUP(L1639,Data!K:M,3,0),"0")</f>
        <v>35</v>
      </c>
      <c r="O1639" s="19">
        <f t="shared" si="30"/>
        <v>630</v>
      </c>
      <c r="P1639" s="133"/>
      <c r="Q1639" s="141"/>
      <c r="R1639" s="61"/>
    </row>
    <row r="1640" spans="1:18" x14ac:dyDescent="0.2">
      <c r="A1640" s="133"/>
      <c r="B1640" s="150"/>
      <c r="C1640" s="151"/>
      <c r="D1640" s="151"/>
      <c r="E1640" s="133"/>
      <c r="F1640" s="133"/>
      <c r="G1640" s="153"/>
      <c r="H1640" s="153"/>
      <c r="I1640" s="153"/>
      <c r="J1640" s="141"/>
      <c r="K1640" s="153"/>
      <c r="L1640" s="22" t="s">
        <v>120</v>
      </c>
      <c r="M1640" s="19">
        <v>3</v>
      </c>
      <c r="N1640" s="19">
        <f>IFERROR(VLOOKUP(L1640,Data!K:M,3,0),"0")</f>
        <v>85</v>
      </c>
      <c r="O1640" s="19">
        <f>PRODUCT(M1640:N1640)</f>
        <v>255</v>
      </c>
      <c r="P1640" s="133"/>
      <c r="Q1640" s="141"/>
      <c r="R1640" s="61"/>
    </row>
    <row r="1641" spans="1:18" x14ac:dyDescent="0.2">
      <c r="A1641" s="133"/>
      <c r="B1641" s="150"/>
      <c r="C1641" s="151"/>
      <c r="D1641" s="151"/>
      <c r="E1641" s="133"/>
      <c r="F1641" s="133"/>
      <c r="G1641" s="153"/>
      <c r="H1641" s="153"/>
      <c r="I1641" s="153"/>
      <c r="J1641" s="141"/>
      <c r="K1641" s="153"/>
      <c r="L1641" s="22" t="s">
        <v>2698</v>
      </c>
      <c r="M1641" s="19">
        <v>2</v>
      </c>
      <c r="N1641" s="19">
        <f>IFERROR(VLOOKUP(L1641,Data!K:M,3,0),"0")</f>
        <v>400</v>
      </c>
      <c r="O1641" s="19">
        <f t="shared" si="30"/>
        <v>800</v>
      </c>
      <c r="P1641" s="133"/>
      <c r="Q1641" s="141"/>
      <c r="R1641" s="61"/>
    </row>
    <row r="1642" spans="1:18" x14ac:dyDescent="0.2">
      <c r="A1642" s="133"/>
      <c r="B1642" s="150"/>
      <c r="C1642" s="151"/>
      <c r="D1642" s="151"/>
      <c r="E1642" s="133"/>
      <c r="F1642" s="133"/>
      <c r="G1642" s="153"/>
      <c r="H1642" s="153"/>
      <c r="I1642" s="153"/>
      <c r="J1642" s="141"/>
      <c r="K1642" s="153"/>
      <c r="L1642" s="22" t="s">
        <v>145</v>
      </c>
      <c r="M1642" s="19">
        <v>1</v>
      </c>
      <c r="N1642" s="19">
        <v>1320</v>
      </c>
      <c r="O1642" s="19">
        <f t="shared" si="30"/>
        <v>1320</v>
      </c>
      <c r="P1642" s="133"/>
      <c r="Q1642" s="141"/>
      <c r="R1642" s="61"/>
    </row>
    <row r="1643" spans="1:18" x14ac:dyDescent="0.2">
      <c r="A1643" s="133"/>
      <c r="B1643" s="150"/>
      <c r="C1643" s="151"/>
      <c r="D1643" s="151"/>
      <c r="E1643" s="133"/>
      <c r="F1643" s="133"/>
      <c r="G1643" s="153"/>
      <c r="H1643" s="153"/>
      <c r="I1643" s="153"/>
      <c r="J1643" s="141"/>
      <c r="K1643" s="153"/>
      <c r="L1643" s="22" t="s">
        <v>62</v>
      </c>
      <c r="M1643" s="19">
        <v>1</v>
      </c>
      <c r="N1643" s="19">
        <f>IFERROR(VLOOKUP(L1643,Data!K:M,3,0),"0")</f>
        <v>500</v>
      </c>
      <c r="O1643" s="19">
        <f t="shared" si="30"/>
        <v>500</v>
      </c>
      <c r="P1643" s="133"/>
      <c r="Q1643" s="141"/>
      <c r="R1643" s="61"/>
    </row>
    <row r="1644" spans="1:18" x14ac:dyDescent="0.2">
      <c r="A1644" s="132">
        <f>IF(G1644="","",COUNTA($G$3:G1645))</f>
        <v>477</v>
      </c>
      <c r="B1644" s="164">
        <v>45054</v>
      </c>
      <c r="C1644" s="149" t="s">
        <v>160</v>
      </c>
      <c r="D1644" s="149" t="s">
        <v>163</v>
      </c>
      <c r="E1644" s="132">
        <v>15805</v>
      </c>
      <c r="F1644" s="132">
        <v>100207</v>
      </c>
      <c r="G1644" s="152" t="s">
        <v>965</v>
      </c>
      <c r="H1644" s="152" t="s">
        <v>965</v>
      </c>
      <c r="I1644" s="152" t="s">
        <v>1572</v>
      </c>
      <c r="J1644" s="140" t="s">
        <v>1573</v>
      </c>
      <c r="K1644" s="152" t="s">
        <v>769</v>
      </c>
      <c r="L1644" s="22" t="s">
        <v>62</v>
      </c>
      <c r="M1644" s="19">
        <v>1</v>
      </c>
      <c r="N1644" s="19">
        <f>IFERROR(VLOOKUP(L1644,Data!K:M,3,0),"0")</f>
        <v>500</v>
      </c>
      <c r="O1644" s="19">
        <f t="shared" si="30"/>
        <v>500</v>
      </c>
      <c r="P1644" s="132">
        <f>SUM(O1644:O1645)</f>
        <v>500</v>
      </c>
      <c r="Q1644" s="140"/>
      <c r="R1644" s="60" t="s">
        <v>2743</v>
      </c>
    </row>
    <row r="1645" spans="1:18" x14ac:dyDescent="0.2">
      <c r="A1645" s="133"/>
      <c r="B1645" s="150"/>
      <c r="C1645" s="151"/>
      <c r="D1645" s="151"/>
      <c r="E1645" s="133"/>
      <c r="F1645" s="133"/>
      <c r="G1645" s="153"/>
      <c r="H1645" s="153"/>
      <c r="I1645" s="153"/>
      <c r="J1645" s="141"/>
      <c r="K1645" s="153"/>
      <c r="L1645" s="22"/>
      <c r="M1645" s="19"/>
      <c r="N1645" s="19" t="str">
        <f>IFERROR(VLOOKUP(L1645,Data!K:M,3,0),"0")</f>
        <v>0</v>
      </c>
      <c r="O1645" s="19">
        <f t="shared" si="30"/>
        <v>0</v>
      </c>
      <c r="P1645" s="133"/>
      <c r="Q1645" s="141"/>
      <c r="R1645" s="61"/>
    </row>
    <row r="1646" spans="1:18" x14ac:dyDescent="0.2">
      <c r="A1646" s="132">
        <f>IF(G1646="","",COUNTA($G$3:G1647))</f>
        <v>478</v>
      </c>
      <c r="B1646" s="164">
        <v>45054</v>
      </c>
      <c r="C1646" s="149" t="s">
        <v>160</v>
      </c>
      <c r="D1646" s="149" t="s">
        <v>163</v>
      </c>
      <c r="E1646" s="132">
        <v>214002</v>
      </c>
      <c r="F1646" s="132">
        <v>555887</v>
      </c>
      <c r="G1646" s="152" t="s">
        <v>1574</v>
      </c>
      <c r="H1646" s="152" t="s">
        <v>1574</v>
      </c>
      <c r="I1646" s="152" t="s">
        <v>1575</v>
      </c>
      <c r="J1646" s="140" t="s">
        <v>1576</v>
      </c>
      <c r="K1646" s="152" t="s">
        <v>200</v>
      </c>
      <c r="L1646" s="22" t="s">
        <v>62</v>
      </c>
      <c r="M1646" s="19">
        <v>1</v>
      </c>
      <c r="N1646" s="19">
        <f>IFERROR(VLOOKUP(L1646,Data!K:M,3,0),"0")</f>
        <v>500</v>
      </c>
      <c r="O1646" s="19">
        <f t="shared" ref="O1646:O1721" si="31">PRODUCT(M1646:N1646)</f>
        <v>500</v>
      </c>
      <c r="P1646" s="132">
        <f>SUM(O1646:O1647)</f>
        <v>500</v>
      </c>
      <c r="Q1646" s="140"/>
      <c r="R1646" s="60" t="s">
        <v>2856</v>
      </c>
    </row>
    <row r="1647" spans="1:18" x14ac:dyDescent="0.2">
      <c r="A1647" s="133"/>
      <c r="B1647" s="150"/>
      <c r="C1647" s="151"/>
      <c r="D1647" s="151"/>
      <c r="E1647" s="133"/>
      <c r="F1647" s="133"/>
      <c r="G1647" s="153"/>
      <c r="H1647" s="153"/>
      <c r="I1647" s="153"/>
      <c r="J1647" s="141"/>
      <c r="K1647" s="153"/>
      <c r="L1647" s="22"/>
      <c r="M1647" s="19"/>
      <c r="N1647" s="19" t="str">
        <f>IFERROR(VLOOKUP(L1647,Data!K:M,3,0),"0")</f>
        <v>0</v>
      </c>
      <c r="O1647" s="19">
        <f t="shared" si="31"/>
        <v>0</v>
      </c>
      <c r="P1647" s="133"/>
      <c r="Q1647" s="141"/>
      <c r="R1647" s="61"/>
    </row>
    <row r="1648" spans="1:18" x14ac:dyDescent="0.2">
      <c r="A1648" s="132">
        <f>IF(G1648="","",COUNTA($G$3:G1650))</f>
        <v>479</v>
      </c>
      <c r="B1648" s="164">
        <v>45054</v>
      </c>
      <c r="C1648" s="149" t="s">
        <v>160</v>
      </c>
      <c r="D1648" s="149" t="s">
        <v>202</v>
      </c>
      <c r="E1648" s="132">
        <v>211020</v>
      </c>
      <c r="F1648" s="132">
        <v>113058</v>
      </c>
      <c r="G1648" s="152" t="s">
        <v>1577</v>
      </c>
      <c r="H1648" s="152" t="s">
        <v>1577</v>
      </c>
      <c r="I1648" s="152" t="s">
        <v>1578</v>
      </c>
      <c r="J1648" s="140" t="s">
        <v>1579</v>
      </c>
      <c r="K1648" s="152" t="s">
        <v>192</v>
      </c>
      <c r="L1648" s="22" t="s">
        <v>62</v>
      </c>
      <c r="M1648" s="19">
        <v>1</v>
      </c>
      <c r="N1648" s="19">
        <f>IFERROR(VLOOKUP(L1648,Data!K:M,3,0),"0")</f>
        <v>500</v>
      </c>
      <c r="O1648" s="19">
        <f t="shared" si="31"/>
        <v>500</v>
      </c>
      <c r="P1648" s="132">
        <f>SUM(O1648:O1650)</f>
        <v>500</v>
      </c>
      <c r="Q1648" s="140"/>
      <c r="R1648" s="60" t="s">
        <v>2857</v>
      </c>
    </row>
    <row r="1649" spans="1:18" x14ac:dyDescent="0.2">
      <c r="A1649" s="133"/>
      <c r="B1649" s="150"/>
      <c r="C1649" s="151"/>
      <c r="D1649" s="151"/>
      <c r="E1649" s="133"/>
      <c r="F1649" s="133"/>
      <c r="G1649" s="153"/>
      <c r="H1649" s="153"/>
      <c r="I1649" s="153"/>
      <c r="J1649" s="141"/>
      <c r="K1649" s="153"/>
      <c r="L1649" s="22"/>
      <c r="M1649" s="19"/>
      <c r="N1649" s="19"/>
      <c r="O1649" s="19"/>
      <c r="P1649" s="133"/>
      <c r="Q1649" s="141"/>
      <c r="R1649" s="61"/>
    </row>
    <row r="1650" spans="1:18" x14ac:dyDescent="0.2">
      <c r="A1650" s="133"/>
      <c r="B1650" s="150"/>
      <c r="C1650" s="151"/>
      <c r="D1650" s="151"/>
      <c r="E1650" s="133"/>
      <c r="F1650" s="133"/>
      <c r="G1650" s="153"/>
      <c r="H1650" s="153"/>
      <c r="I1650" s="153"/>
      <c r="J1650" s="141"/>
      <c r="K1650" s="153"/>
      <c r="L1650" s="22"/>
      <c r="M1650" s="19"/>
      <c r="N1650" s="19" t="str">
        <f>IFERROR(VLOOKUP(L1650,Data!K:M,3,0),"0")</f>
        <v>0</v>
      </c>
      <c r="O1650" s="19">
        <f t="shared" si="31"/>
        <v>0</v>
      </c>
      <c r="P1650" s="133"/>
      <c r="Q1650" s="141"/>
      <c r="R1650" s="61" t="s">
        <v>2858</v>
      </c>
    </row>
    <row r="1651" spans="1:18" x14ac:dyDescent="0.2">
      <c r="A1651" s="132">
        <f>IF(G1651="","",COUNTA($G$3:G1652))</f>
        <v>480</v>
      </c>
      <c r="B1651" s="164">
        <v>45054</v>
      </c>
      <c r="C1651" s="149" t="s">
        <v>448</v>
      </c>
      <c r="D1651" s="149" t="s">
        <v>163</v>
      </c>
      <c r="E1651" s="132">
        <v>43292</v>
      </c>
      <c r="F1651" s="132">
        <v>352775</v>
      </c>
      <c r="G1651" s="152" t="s">
        <v>1580</v>
      </c>
      <c r="H1651" s="152" t="s">
        <v>1580</v>
      </c>
      <c r="I1651" s="152" t="s">
        <v>1581</v>
      </c>
      <c r="J1651" s="140" t="s">
        <v>1582</v>
      </c>
      <c r="K1651" s="152" t="s">
        <v>650</v>
      </c>
      <c r="L1651" s="22" t="s">
        <v>149</v>
      </c>
      <c r="M1651" s="19">
        <v>1</v>
      </c>
      <c r="N1651" s="19">
        <f>IFERROR(VLOOKUP(L1651,Data!K:M,3,0),"0")</f>
        <v>350</v>
      </c>
      <c r="O1651" s="19">
        <f t="shared" si="31"/>
        <v>350</v>
      </c>
      <c r="P1651" s="132">
        <f>SUM(O1651:O1652)</f>
        <v>850</v>
      </c>
      <c r="Q1651" s="140"/>
      <c r="R1651" s="60" t="s">
        <v>2709</v>
      </c>
    </row>
    <row r="1652" spans="1:18" x14ac:dyDescent="0.2">
      <c r="A1652" s="133"/>
      <c r="B1652" s="150"/>
      <c r="C1652" s="151"/>
      <c r="D1652" s="151"/>
      <c r="E1652" s="133"/>
      <c r="F1652" s="133"/>
      <c r="G1652" s="153"/>
      <c r="H1652" s="153"/>
      <c r="I1652" s="153"/>
      <c r="J1652" s="141"/>
      <c r="K1652" s="153"/>
      <c r="L1652" s="22" t="s">
        <v>62</v>
      </c>
      <c r="M1652" s="19">
        <v>1</v>
      </c>
      <c r="N1652" s="19">
        <f>IFERROR(VLOOKUP(L1652,Data!K:M,3,0),"0")</f>
        <v>500</v>
      </c>
      <c r="O1652" s="19">
        <f t="shared" si="31"/>
        <v>500</v>
      </c>
      <c r="P1652" s="133"/>
      <c r="Q1652" s="141"/>
      <c r="R1652" s="61"/>
    </row>
    <row r="1653" spans="1:18" x14ac:dyDescent="0.2">
      <c r="A1653" s="132">
        <f>IF(G1653="","",COUNTA($G$3:G1654))</f>
        <v>481</v>
      </c>
      <c r="B1653" s="164">
        <v>45054</v>
      </c>
      <c r="C1653" s="149" t="s">
        <v>160</v>
      </c>
      <c r="D1653" s="149" t="s">
        <v>163</v>
      </c>
      <c r="E1653" s="132">
        <v>19431</v>
      </c>
      <c r="F1653" s="132">
        <v>80639</v>
      </c>
      <c r="G1653" s="152" t="s">
        <v>1583</v>
      </c>
      <c r="H1653" s="152" t="s">
        <v>1583</v>
      </c>
      <c r="I1653" s="152" t="s">
        <v>1584</v>
      </c>
      <c r="J1653" s="140" t="s">
        <v>1585</v>
      </c>
      <c r="K1653" s="152" t="s">
        <v>457</v>
      </c>
      <c r="L1653" s="22" t="s">
        <v>2915</v>
      </c>
      <c r="M1653" s="19">
        <v>1</v>
      </c>
      <c r="N1653" s="19">
        <f>IFERROR(VLOOKUP(L1653,Data!K:M,3,0),"0")</f>
        <v>1000</v>
      </c>
      <c r="O1653" s="19">
        <f t="shared" si="31"/>
        <v>1000</v>
      </c>
      <c r="P1653" s="132">
        <f>SUM(O1653:O1661)</f>
        <v>5170</v>
      </c>
      <c r="Q1653" s="140" t="s">
        <v>2859</v>
      </c>
      <c r="R1653" s="60"/>
    </row>
    <row r="1654" spans="1:18" x14ac:dyDescent="0.2">
      <c r="A1654" s="133"/>
      <c r="B1654" s="150"/>
      <c r="C1654" s="151"/>
      <c r="D1654" s="151"/>
      <c r="E1654" s="133"/>
      <c r="F1654" s="133"/>
      <c r="G1654" s="153"/>
      <c r="H1654" s="153"/>
      <c r="I1654" s="153"/>
      <c r="J1654" s="141"/>
      <c r="K1654" s="153"/>
      <c r="L1654" s="22" t="s">
        <v>138</v>
      </c>
      <c r="M1654" s="19">
        <v>1</v>
      </c>
      <c r="N1654" s="19">
        <f>IFERROR(VLOOKUP(L1654,Data!K:M,3,0),"0")</f>
        <v>70</v>
      </c>
      <c r="O1654" s="19">
        <f t="shared" si="31"/>
        <v>70</v>
      </c>
      <c r="P1654" s="133"/>
      <c r="Q1654" s="141"/>
      <c r="R1654" s="61"/>
    </row>
    <row r="1655" spans="1:18" x14ac:dyDescent="0.2">
      <c r="A1655" s="133"/>
      <c r="B1655" s="150"/>
      <c r="C1655" s="151"/>
      <c r="D1655" s="151"/>
      <c r="E1655" s="133"/>
      <c r="F1655" s="133"/>
      <c r="G1655" s="153"/>
      <c r="H1655" s="153"/>
      <c r="I1655" s="153"/>
      <c r="J1655" s="141"/>
      <c r="K1655" s="153"/>
      <c r="L1655" s="22" t="s">
        <v>2702</v>
      </c>
      <c r="M1655" s="19">
        <v>1</v>
      </c>
      <c r="N1655" s="19">
        <f>IFERROR(VLOOKUP(L1655,Data!K:M,3,0),"0")</f>
        <v>200</v>
      </c>
      <c r="O1655" s="19">
        <f t="shared" si="31"/>
        <v>200</v>
      </c>
      <c r="P1655" s="133"/>
      <c r="Q1655" s="141"/>
      <c r="R1655" s="61"/>
    </row>
    <row r="1656" spans="1:18" x14ac:dyDescent="0.2">
      <c r="A1656" s="133"/>
      <c r="B1656" s="150"/>
      <c r="C1656" s="151"/>
      <c r="D1656" s="151"/>
      <c r="E1656" s="133"/>
      <c r="F1656" s="133"/>
      <c r="G1656" s="153"/>
      <c r="H1656" s="153"/>
      <c r="I1656" s="153"/>
      <c r="J1656" s="141"/>
      <c r="K1656" s="153"/>
      <c r="L1656" s="22" t="s">
        <v>2699</v>
      </c>
      <c r="M1656" s="19">
        <v>2</v>
      </c>
      <c r="N1656" s="19">
        <f>IFERROR(VLOOKUP(L1656,Data!K:M,3,0),"0")</f>
        <v>10</v>
      </c>
      <c r="O1656" s="19">
        <f t="shared" si="31"/>
        <v>20</v>
      </c>
      <c r="P1656" s="133"/>
      <c r="Q1656" s="141"/>
      <c r="R1656" s="61"/>
    </row>
    <row r="1657" spans="1:18" x14ac:dyDescent="0.2">
      <c r="A1657" s="133"/>
      <c r="B1657" s="150"/>
      <c r="C1657" s="151"/>
      <c r="D1657" s="151"/>
      <c r="E1657" s="133"/>
      <c r="F1657" s="133"/>
      <c r="G1657" s="153"/>
      <c r="H1657" s="153"/>
      <c r="I1657" s="153"/>
      <c r="J1657" s="141"/>
      <c r="K1657" s="153"/>
      <c r="L1657" s="22" t="s">
        <v>1648</v>
      </c>
      <c r="M1657" s="19">
        <v>1</v>
      </c>
      <c r="N1657" s="19">
        <v>700</v>
      </c>
      <c r="O1657" s="19">
        <f t="shared" si="31"/>
        <v>700</v>
      </c>
      <c r="P1657" s="133"/>
      <c r="Q1657" s="141"/>
      <c r="R1657" s="61" t="s">
        <v>2796</v>
      </c>
    </row>
    <row r="1658" spans="1:18" x14ac:dyDescent="0.2">
      <c r="A1658" s="133"/>
      <c r="B1658" s="150"/>
      <c r="C1658" s="151"/>
      <c r="D1658" s="151"/>
      <c r="E1658" s="133"/>
      <c r="F1658" s="133"/>
      <c r="G1658" s="153"/>
      <c r="H1658" s="153"/>
      <c r="I1658" s="153"/>
      <c r="J1658" s="141"/>
      <c r="K1658" s="153"/>
      <c r="L1658" s="22" t="s">
        <v>107</v>
      </c>
      <c r="M1658" s="19">
        <v>1</v>
      </c>
      <c r="N1658" s="19">
        <f>IFERROR(VLOOKUP(L1658,Data!K:M,3,0),"0")</f>
        <v>300</v>
      </c>
      <c r="O1658" s="19">
        <f t="shared" si="31"/>
        <v>300</v>
      </c>
      <c r="P1658" s="133"/>
      <c r="Q1658" s="141"/>
      <c r="R1658" s="61"/>
    </row>
    <row r="1659" spans="1:18" x14ac:dyDescent="0.2">
      <c r="A1659" s="133"/>
      <c r="B1659" s="150"/>
      <c r="C1659" s="151"/>
      <c r="D1659" s="151"/>
      <c r="E1659" s="133"/>
      <c r="F1659" s="133"/>
      <c r="G1659" s="153"/>
      <c r="H1659" s="153"/>
      <c r="I1659" s="153"/>
      <c r="J1659" s="141"/>
      <c r="K1659" s="153"/>
      <c r="L1659" s="22" t="s">
        <v>99</v>
      </c>
      <c r="M1659" s="19">
        <v>1</v>
      </c>
      <c r="N1659" s="19">
        <f>IFERROR(VLOOKUP(L1659,Data!K:M,3,0),"0")</f>
        <v>900</v>
      </c>
      <c r="O1659" s="19">
        <f t="shared" si="31"/>
        <v>900</v>
      </c>
      <c r="P1659" s="133"/>
      <c r="Q1659" s="141"/>
      <c r="R1659" s="61"/>
    </row>
    <row r="1660" spans="1:18" x14ac:dyDescent="0.2">
      <c r="A1660" s="133"/>
      <c r="B1660" s="150"/>
      <c r="C1660" s="151"/>
      <c r="D1660" s="151"/>
      <c r="E1660" s="133"/>
      <c r="F1660" s="133"/>
      <c r="G1660" s="153"/>
      <c r="H1660" s="153"/>
      <c r="I1660" s="153"/>
      <c r="J1660" s="141"/>
      <c r="K1660" s="153"/>
      <c r="L1660" s="22" t="s">
        <v>145</v>
      </c>
      <c r="M1660" s="19">
        <v>1</v>
      </c>
      <c r="N1660" s="19">
        <v>1480</v>
      </c>
      <c r="O1660" s="19">
        <f t="shared" si="31"/>
        <v>1480</v>
      </c>
      <c r="P1660" s="133"/>
      <c r="Q1660" s="141"/>
      <c r="R1660" s="61"/>
    </row>
    <row r="1661" spans="1:18" x14ac:dyDescent="0.2">
      <c r="A1661" s="133"/>
      <c r="B1661" s="150"/>
      <c r="C1661" s="151"/>
      <c r="D1661" s="151"/>
      <c r="E1661" s="133"/>
      <c r="F1661" s="133"/>
      <c r="G1661" s="153"/>
      <c r="H1661" s="153"/>
      <c r="I1661" s="153"/>
      <c r="J1661" s="141"/>
      <c r="K1661" s="153"/>
      <c r="L1661" s="22" t="s">
        <v>62</v>
      </c>
      <c r="M1661" s="19">
        <v>1</v>
      </c>
      <c r="N1661" s="19">
        <f>IFERROR(VLOOKUP(L1661,Data!K:M,3,0),"0")</f>
        <v>500</v>
      </c>
      <c r="O1661" s="19">
        <f t="shared" si="31"/>
        <v>500</v>
      </c>
      <c r="P1661" s="133"/>
      <c r="Q1661" s="141"/>
      <c r="R1661" s="61"/>
    </row>
    <row r="1662" spans="1:18" x14ac:dyDescent="0.2">
      <c r="A1662" s="132">
        <f>IF(G1662="","",COUNTA($G$3:G1663))</f>
        <v>482</v>
      </c>
      <c r="B1662" s="164">
        <v>45054</v>
      </c>
      <c r="C1662" s="149" t="s">
        <v>160</v>
      </c>
      <c r="D1662" s="149" t="s">
        <v>163</v>
      </c>
      <c r="E1662" s="132">
        <v>57730</v>
      </c>
      <c r="F1662" s="132">
        <v>364666</v>
      </c>
      <c r="G1662" s="152" t="s">
        <v>1586</v>
      </c>
      <c r="H1662" s="152" t="s">
        <v>1586</v>
      </c>
      <c r="I1662" s="152" t="s">
        <v>1587</v>
      </c>
      <c r="J1662" s="140" t="s">
        <v>1588</v>
      </c>
      <c r="K1662" s="152" t="s">
        <v>387</v>
      </c>
      <c r="L1662" s="22" t="s">
        <v>62</v>
      </c>
      <c r="M1662" s="19">
        <v>1</v>
      </c>
      <c r="N1662" s="19">
        <f>IFERROR(VLOOKUP(L1662,Data!K:M,3,0),"0")</f>
        <v>500</v>
      </c>
      <c r="O1662" s="19">
        <f t="shared" si="31"/>
        <v>500</v>
      </c>
      <c r="P1662" s="132">
        <f>SUM(O1662:O1663)</f>
        <v>500</v>
      </c>
      <c r="Q1662" s="140"/>
      <c r="R1662" s="60" t="s">
        <v>2743</v>
      </c>
    </row>
    <row r="1663" spans="1:18" x14ac:dyDescent="0.2">
      <c r="A1663" s="133"/>
      <c r="B1663" s="150"/>
      <c r="C1663" s="151"/>
      <c r="D1663" s="151"/>
      <c r="E1663" s="133"/>
      <c r="F1663" s="133"/>
      <c r="G1663" s="153"/>
      <c r="H1663" s="153"/>
      <c r="I1663" s="153"/>
      <c r="J1663" s="141"/>
      <c r="K1663" s="153"/>
      <c r="L1663" s="22"/>
      <c r="M1663" s="19"/>
      <c r="N1663" s="19" t="str">
        <f>IFERROR(VLOOKUP(L1663,Data!K:M,3,0),"0")</f>
        <v>0</v>
      </c>
      <c r="O1663" s="19">
        <f t="shared" si="31"/>
        <v>0</v>
      </c>
      <c r="P1663" s="133"/>
      <c r="Q1663" s="141"/>
      <c r="R1663" s="61"/>
    </row>
    <row r="1664" spans="1:18" s="43" customFormat="1" ht="18" customHeight="1" x14ac:dyDescent="0.25">
      <c r="A1664" s="116" t="s">
        <v>3193</v>
      </c>
      <c r="B1664" s="117"/>
      <c r="C1664" s="117"/>
      <c r="D1664" s="117"/>
      <c r="E1664" s="117"/>
      <c r="F1664" s="117"/>
      <c r="G1664" s="117"/>
      <c r="H1664" s="117"/>
      <c r="I1664" s="117"/>
      <c r="J1664" s="117"/>
      <c r="K1664" s="117"/>
      <c r="L1664" s="117"/>
      <c r="M1664" s="117"/>
      <c r="N1664" s="117"/>
      <c r="O1664" s="118"/>
      <c r="P1664" s="119">
        <f>SUM(P1587:P1663)</f>
        <v>34020</v>
      </c>
      <c r="Q1664" s="120"/>
      <c r="R1664" s="121"/>
    </row>
    <row r="1665" spans="1:18" s="47" customFormat="1" ht="18" customHeight="1" x14ac:dyDescent="0.25">
      <c r="A1665" s="122" t="s">
        <v>3194</v>
      </c>
      <c r="B1665" s="122"/>
      <c r="C1665" s="44" t="e">
        <f ca="1">[3]!NumberToWordEN(P1664)</f>
        <v>#NAME?</v>
      </c>
      <c r="D1665" s="44"/>
      <c r="E1665" s="45"/>
      <c r="F1665" s="45"/>
      <c r="G1665" s="44"/>
      <c r="H1665" s="44"/>
      <c r="I1665" s="44"/>
      <c r="J1665" s="44"/>
      <c r="K1665" s="44"/>
      <c r="L1665" s="44"/>
      <c r="M1665" s="44"/>
      <c r="N1665" s="44"/>
      <c r="O1665" s="44"/>
      <c r="P1665" s="44"/>
      <c r="Q1665" s="46"/>
      <c r="R1665" s="62"/>
    </row>
    <row r="1666" spans="1:18" s="47" customFormat="1" ht="18" customHeight="1" x14ac:dyDescent="0.25">
      <c r="A1666" s="48"/>
      <c r="B1666" s="49"/>
      <c r="C1666" s="50"/>
      <c r="D1666" s="48"/>
      <c r="E1666" s="48"/>
      <c r="F1666" s="48"/>
      <c r="G1666" s="48"/>
      <c r="H1666" s="48"/>
      <c r="I1666" s="48"/>
      <c r="J1666" s="50"/>
      <c r="K1666" s="48"/>
      <c r="M1666" s="51"/>
      <c r="P1666" s="48"/>
      <c r="Q1666" s="52"/>
      <c r="R1666" s="62"/>
    </row>
    <row r="1667" spans="1:18" s="47" customFormat="1" ht="18" customHeight="1" x14ac:dyDescent="0.25">
      <c r="A1667" s="48"/>
      <c r="B1667" s="49"/>
      <c r="C1667" s="50"/>
      <c r="D1667" s="48"/>
      <c r="E1667" s="48"/>
      <c r="F1667" s="48"/>
      <c r="G1667" s="48"/>
      <c r="H1667" s="48"/>
      <c r="I1667" s="48"/>
      <c r="J1667" s="50"/>
      <c r="K1667" s="48"/>
      <c r="M1667" s="51"/>
      <c r="P1667" s="48"/>
      <c r="Q1667" s="52"/>
      <c r="R1667" s="62"/>
    </row>
    <row r="1668" spans="1:18" s="47" customFormat="1" ht="18" customHeight="1" x14ac:dyDescent="0.25">
      <c r="A1668" s="48"/>
      <c r="B1668" s="49"/>
      <c r="C1668" s="50"/>
      <c r="D1668" s="48"/>
      <c r="E1668" s="48"/>
      <c r="F1668" s="48"/>
      <c r="G1668" s="48"/>
      <c r="H1668" s="48"/>
      <c r="I1668" s="48"/>
      <c r="J1668" s="50"/>
      <c r="K1668" s="48"/>
      <c r="M1668" s="51"/>
      <c r="P1668" s="48"/>
      <c r="Q1668" s="52"/>
      <c r="R1668" s="62"/>
    </row>
    <row r="1669" spans="1:18" s="57" customFormat="1" ht="18" customHeight="1" x14ac:dyDescent="0.25">
      <c r="A1669" s="53"/>
      <c r="B1669" s="53"/>
      <c r="C1669" s="54"/>
      <c r="D1669" s="54"/>
      <c r="E1669" s="53"/>
      <c r="F1669" s="53"/>
      <c r="G1669" s="53"/>
      <c r="H1669" s="53"/>
      <c r="I1669" s="53"/>
      <c r="J1669" s="54"/>
      <c r="K1669" s="54"/>
      <c r="L1669" s="54"/>
      <c r="M1669" s="55"/>
      <c r="N1669" s="55"/>
      <c r="O1669" s="55"/>
      <c r="P1669" s="55"/>
      <c r="Q1669" s="56"/>
      <c r="R1669" s="63"/>
    </row>
    <row r="1670" spans="1:18" s="57" customFormat="1" ht="18" customHeight="1" x14ac:dyDescent="0.25">
      <c r="A1670" s="53"/>
      <c r="B1670" s="53"/>
      <c r="C1670" s="54"/>
      <c r="D1670" s="54"/>
      <c r="E1670" s="53"/>
      <c r="F1670" s="53"/>
      <c r="G1670" s="53"/>
      <c r="H1670" s="53"/>
      <c r="I1670" s="53"/>
      <c r="J1670" s="54"/>
      <c r="K1670" s="54"/>
      <c r="L1670" s="54"/>
      <c r="M1670" s="55"/>
      <c r="N1670" s="55"/>
      <c r="O1670" s="55"/>
      <c r="P1670" s="123" t="s">
        <v>3195</v>
      </c>
      <c r="Q1670" s="123"/>
      <c r="R1670" s="63"/>
    </row>
    <row r="1671" spans="1:18" s="57" customFormat="1" ht="18" customHeight="1" x14ac:dyDescent="0.25">
      <c r="A1671" s="53"/>
      <c r="B1671" s="53"/>
      <c r="C1671" s="54"/>
      <c r="D1671" s="54"/>
      <c r="E1671" s="53"/>
      <c r="F1671" s="53"/>
      <c r="G1671" s="53"/>
      <c r="H1671" s="53"/>
      <c r="I1671" s="53"/>
      <c r="J1671" s="54"/>
      <c r="K1671" s="54"/>
      <c r="L1671" s="54"/>
      <c r="M1671" s="55"/>
      <c r="N1671" s="55"/>
      <c r="O1671" s="55"/>
      <c r="P1671" s="53"/>
      <c r="Q1671" s="58"/>
      <c r="R1671" s="63"/>
    </row>
    <row r="1672" spans="1:18" s="41" customFormat="1" ht="24" customHeight="1" x14ac:dyDescent="0.25">
      <c r="A1672" s="124" t="s">
        <v>3217</v>
      </c>
      <c r="B1672" s="125"/>
      <c r="C1672" s="124" t="s">
        <v>21</v>
      </c>
      <c r="D1672" s="126"/>
      <c r="E1672" s="125"/>
      <c r="F1672" s="124" t="s">
        <v>3192</v>
      </c>
      <c r="G1672" s="126"/>
      <c r="H1672" s="126"/>
      <c r="I1672" s="126"/>
      <c r="J1672" s="126"/>
      <c r="K1672" s="126"/>
      <c r="L1672" s="126"/>
      <c r="M1672" s="126"/>
      <c r="N1672" s="126"/>
      <c r="O1672" s="126"/>
      <c r="P1672" s="126"/>
      <c r="Q1672" s="126"/>
      <c r="R1672" s="125"/>
    </row>
    <row r="1673" spans="1:18" s="40" customFormat="1" ht="41.25" customHeight="1" x14ac:dyDescent="0.3">
      <c r="A1673" s="34" t="s">
        <v>3197</v>
      </c>
      <c r="B1673" s="35" t="s">
        <v>81</v>
      </c>
      <c r="C1673" s="35" t="s">
        <v>10</v>
      </c>
      <c r="D1673" s="36" t="s">
        <v>11</v>
      </c>
      <c r="E1673" s="34" t="s">
        <v>12</v>
      </c>
      <c r="F1673" s="34" t="s">
        <v>0</v>
      </c>
      <c r="G1673" s="34"/>
      <c r="H1673" s="34" t="s">
        <v>1</v>
      </c>
      <c r="I1673" s="37"/>
      <c r="J1673" s="35" t="s">
        <v>13</v>
      </c>
      <c r="K1673" s="38" t="s">
        <v>148</v>
      </c>
      <c r="L1673" s="37" t="s">
        <v>82</v>
      </c>
      <c r="M1673" s="34" t="s">
        <v>14</v>
      </c>
      <c r="N1673" s="34" t="s">
        <v>2</v>
      </c>
      <c r="O1673" s="34" t="s">
        <v>83</v>
      </c>
      <c r="P1673" s="34" t="s">
        <v>3198</v>
      </c>
      <c r="Q1673" s="39" t="s">
        <v>84</v>
      </c>
      <c r="R1673" s="59" t="s">
        <v>5</v>
      </c>
    </row>
    <row r="1674" spans="1:18" x14ac:dyDescent="0.2">
      <c r="A1674" s="132">
        <f>IF(G1674="","",COUNTA($G$3:G1675))</f>
        <v>483</v>
      </c>
      <c r="B1674" s="164">
        <v>45054</v>
      </c>
      <c r="C1674" s="149" t="s">
        <v>188</v>
      </c>
      <c r="D1674" s="149" t="s">
        <v>161</v>
      </c>
      <c r="E1674" s="132">
        <v>37350</v>
      </c>
      <c r="F1674" s="132">
        <v>107041</v>
      </c>
      <c r="G1674" s="152" t="s">
        <v>730</v>
      </c>
      <c r="H1674" s="152" t="s">
        <v>730</v>
      </c>
      <c r="I1674" s="152" t="s">
        <v>1589</v>
      </c>
      <c r="J1674" s="140" t="s">
        <v>1590</v>
      </c>
      <c r="K1674" s="152" t="s">
        <v>987</v>
      </c>
      <c r="L1674" s="22" t="s">
        <v>2915</v>
      </c>
      <c r="M1674" s="19">
        <v>1</v>
      </c>
      <c r="N1674" s="19">
        <f>IFERROR(VLOOKUP(L1674,Data!K:M,3,0),"0")</f>
        <v>1000</v>
      </c>
      <c r="O1674" s="19">
        <f t="shared" si="31"/>
        <v>1000</v>
      </c>
      <c r="P1674" s="132">
        <f>SUM(O1674:O1680)</f>
        <v>3670</v>
      </c>
      <c r="Q1674" s="140" t="s">
        <v>2775</v>
      </c>
      <c r="R1674" s="60"/>
    </row>
    <row r="1675" spans="1:18" x14ac:dyDescent="0.2">
      <c r="A1675" s="133"/>
      <c r="B1675" s="150"/>
      <c r="C1675" s="151"/>
      <c r="D1675" s="151"/>
      <c r="E1675" s="133"/>
      <c r="F1675" s="133"/>
      <c r="G1675" s="153"/>
      <c r="H1675" s="153"/>
      <c r="I1675" s="153"/>
      <c r="J1675" s="141"/>
      <c r="K1675" s="153"/>
      <c r="L1675" s="22" t="s">
        <v>138</v>
      </c>
      <c r="M1675" s="19">
        <v>1</v>
      </c>
      <c r="N1675" s="19">
        <f>IFERROR(VLOOKUP(L1675,Data!K:M,3,0),"0")</f>
        <v>70</v>
      </c>
      <c r="O1675" s="19">
        <f t="shared" si="31"/>
        <v>70</v>
      </c>
      <c r="P1675" s="133"/>
      <c r="Q1675" s="141"/>
      <c r="R1675" s="61"/>
    </row>
    <row r="1676" spans="1:18" x14ac:dyDescent="0.2">
      <c r="A1676" s="133"/>
      <c r="B1676" s="150"/>
      <c r="C1676" s="151"/>
      <c r="D1676" s="151"/>
      <c r="E1676" s="133"/>
      <c r="F1676" s="133"/>
      <c r="G1676" s="153"/>
      <c r="H1676" s="153"/>
      <c r="I1676" s="153"/>
      <c r="J1676" s="141"/>
      <c r="K1676" s="153"/>
      <c r="L1676" s="22" t="s">
        <v>89</v>
      </c>
      <c r="M1676" s="19">
        <v>8</v>
      </c>
      <c r="N1676" s="19">
        <f>IFERROR(VLOOKUP(L1676,Data!K:M,3,0),"0")</f>
        <v>35</v>
      </c>
      <c r="O1676" s="19">
        <f t="shared" si="31"/>
        <v>280</v>
      </c>
      <c r="P1676" s="133"/>
      <c r="Q1676" s="141"/>
      <c r="R1676" s="61"/>
    </row>
    <row r="1677" spans="1:18" x14ac:dyDescent="0.2">
      <c r="A1677" s="133"/>
      <c r="B1677" s="150"/>
      <c r="C1677" s="151"/>
      <c r="D1677" s="151"/>
      <c r="E1677" s="133"/>
      <c r="F1677" s="133"/>
      <c r="G1677" s="153"/>
      <c r="H1677" s="153"/>
      <c r="I1677" s="153"/>
      <c r="J1677" s="141"/>
      <c r="K1677" s="153"/>
      <c r="L1677" s="22" t="s">
        <v>2699</v>
      </c>
      <c r="M1677" s="19">
        <v>2</v>
      </c>
      <c r="N1677" s="19">
        <f>IFERROR(VLOOKUP(L1677,Data!K:M,3,0),"0")</f>
        <v>10</v>
      </c>
      <c r="O1677" s="19">
        <f t="shared" si="31"/>
        <v>20</v>
      </c>
      <c r="P1677" s="133"/>
      <c r="Q1677" s="141"/>
      <c r="R1677" s="61"/>
    </row>
    <row r="1678" spans="1:18" x14ac:dyDescent="0.2">
      <c r="A1678" s="133"/>
      <c r="B1678" s="150"/>
      <c r="C1678" s="151"/>
      <c r="D1678" s="151"/>
      <c r="E1678" s="133"/>
      <c r="F1678" s="133"/>
      <c r="G1678" s="153"/>
      <c r="H1678" s="153"/>
      <c r="I1678" s="153"/>
      <c r="J1678" s="141"/>
      <c r="K1678" s="153"/>
      <c r="L1678" s="22" t="s">
        <v>135</v>
      </c>
      <c r="M1678" s="19">
        <v>2</v>
      </c>
      <c r="N1678" s="19">
        <f>IFERROR(VLOOKUP(L1678,Data!K:M,3,0),"0")</f>
        <v>140</v>
      </c>
      <c r="O1678" s="19">
        <f t="shared" si="31"/>
        <v>280</v>
      </c>
      <c r="P1678" s="133"/>
      <c r="Q1678" s="141"/>
      <c r="R1678" s="61" t="s">
        <v>2745</v>
      </c>
    </row>
    <row r="1679" spans="1:18" x14ac:dyDescent="0.2">
      <c r="A1679" s="133"/>
      <c r="B1679" s="150"/>
      <c r="C1679" s="151"/>
      <c r="D1679" s="151"/>
      <c r="E1679" s="133"/>
      <c r="F1679" s="133"/>
      <c r="G1679" s="153"/>
      <c r="H1679" s="153"/>
      <c r="I1679" s="153"/>
      <c r="J1679" s="141"/>
      <c r="K1679" s="153"/>
      <c r="L1679" s="22" t="s">
        <v>145</v>
      </c>
      <c r="M1679" s="19">
        <v>1</v>
      </c>
      <c r="N1679" s="19">
        <v>1520</v>
      </c>
      <c r="O1679" s="19">
        <f t="shared" si="31"/>
        <v>1520</v>
      </c>
      <c r="P1679" s="133"/>
      <c r="Q1679" s="141"/>
      <c r="R1679" s="61"/>
    </row>
    <row r="1680" spans="1:18" x14ac:dyDescent="0.2">
      <c r="A1680" s="133"/>
      <c r="B1680" s="150"/>
      <c r="C1680" s="151"/>
      <c r="D1680" s="151"/>
      <c r="E1680" s="133"/>
      <c r="F1680" s="133"/>
      <c r="G1680" s="153"/>
      <c r="H1680" s="153"/>
      <c r="I1680" s="153"/>
      <c r="J1680" s="141"/>
      <c r="K1680" s="153"/>
      <c r="L1680" s="22" t="s">
        <v>62</v>
      </c>
      <c r="M1680" s="19">
        <v>1</v>
      </c>
      <c r="N1680" s="19">
        <f>IFERROR(VLOOKUP(L1680,Data!K:M,3,0),"0")</f>
        <v>500</v>
      </c>
      <c r="O1680" s="19">
        <f t="shared" si="31"/>
        <v>500</v>
      </c>
      <c r="P1680" s="133"/>
      <c r="Q1680" s="141"/>
      <c r="R1680" s="61"/>
    </row>
    <row r="1681" spans="1:18" x14ac:dyDescent="0.2">
      <c r="A1681" s="132">
        <f>IF(G1681="","",COUNTA($G$3:G1682))</f>
        <v>484</v>
      </c>
      <c r="B1681" s="164">
        <v>45054</v>
      </c>
      <c r="C1681" s="149" t="s">
        <v>188</v>
      </c>
      <c r="D1681" s="149" t="s">
        <v>163</v>
      </c>
      <c r="E1681" s="132">
        <v>50713</v>
      </c>
      <c r="F1681" s="132">
        <v>376423</v>
      </c>
      <c r="G1681" s="152" t="s">
        <v>1591</v>
      </c>
      <c r="H1681" s="152" t="s">
        <v>1591</v>
      </c>
      <c r="I1681" s="152" t="s">
        <v>1592</v>
      </c>
      <c r="J1681" s="140" t="s">
        <v>1593</v>
      </c>
      <c r="K1681" s="152" t="s">
        <v>1594</v>
      </c>
      <c r="L1681" s="22" t="s">
        <v>62</v>
      </c>
      <c r="M1681" s="19">
        <v>1</v>
      </c>
      <c r="N1681" s="19">
        <f>IFERROR(VLOOKUP(L1681,Data!K:M,3,0),"0")</f>
        <v>500</v>
      </c>
      <c r="O1681" s="19">
        <f t="shared" si="31"/>
        <v>500</v>
      </c>
      <c r="P1681" s="132">
        <f>SUM(O1681:O1682)</f>
        <v>500</v>
      </c>
      <c r="Q1681" s="140"/>
      <c r="R1681" s="60" t="s">
        <v>2712</v>
      </c>
    </row>
    <row r="1682" spans="1:18" x14ac:dyDescent="0.2">
      <c r="A1682" s="133"/>
      <c r="B1682" s="150"/>
      <c r="C1682" s="151"/>
      <c r="D1682" s="151"/>
      <c r="E1682" s="133"/>
      <c r="F1682" s="133"/>
      <c r="G1682" s="153"/>
      <c r="H1682" s="153"/>
      <c r="I1682" s="153"/>
      <c r="J1682" s="141"/>
      <c r="K1682" s="153"/>
      <c r="L1682" s="22"/>
      <c r="M1682" s="19"/>
      <c r="N1682" s="19" t="str">
        <f>IFERROR(VLOOKUP(L1682,Data!K:M,3,0),"0")</f>
        <v>0</v>
      </c>
      <c r="O1682" s="19">
        <f t="shared" si="31"/>
        <v>0</v>
      </c>
      <c r="P1682" s="133"/>
      <c r="Q1682" s="141"/>
      <c r="R1682" s="61"/>
    </row>
    <row r="1683" spans="1:18" x14ac:dyDescent="0.2">
      <c r="A1683" s="132">
        <f>IF(G1683="","",COUNTA($G$3:G1684))</f>
        <v>485</v>
      </c>
      <c r="B1683" s="164">
        <v>45054</v>
      </c>
      <c r="C1683" s="149" t="s">
        <v>160</v>
      </c>
      <c r="D1683" s="149" t="s">
        <v>163</v>
      </c>
      <c r="E1683" s="132">
        <v>28904</v>
      </c>
      <c r="F1683" s="132">
        <v>282973</v>
      </c>
      <c r="G1683" s="152" t="s">
        <v>1595</v>
      </c>
      <c r="H1683" s="152" t="s">
        <v>1595</v>
      </c>
      <c r="I1683" s="152" t="s">
        <v>1596</v>
      </c>
      <c r="J1683" s="140" t="s">
        <v>1597</v>
      </c>
      <c r="K1683" s="152" t="s">
        <v>1137</v>
      </c>
      <c r="L1683" s="22" t="s">
        <v>149</v>
      </c>
      <c r="M1683" s="19">
        <v>1</v>
      </c>
      <c r="N1683" s="19">
        <f>IFERROR(VLOOKUP(L1683,Data!K:M,3,0),"0")</f>
        <v>350</v>
      </c>
      <c r="O1683" s="19">
        <f t="shared" si="31"/>
        <v>350</v>
      </c>
      <c r="P1683" s="132">
        <f>SUM(O1683:O1686)</f>
        <v>1125</v>
      </c>
      <c r="Q1683" s="140"/>
      <c r="R1683" s="60"/>
    </row>
    <row r="1684" spans="1:18" x14ac:dyDescent="0.2">
      <c r="A1684" s="133"/>
      <c r="B1684" s="150"/>
      <c r="C1684" s="151"/>
      <c r="D1684" s="151"/>
      <c r="E1684" s="133"/>
      <c r="F1684" s="133"/>
      <c r="G1684" s="153"/>
      <c r="H1684" s="153"/>
      <c r="I1684" s="153"/>
      <c r="J1684" s="141"/>
      <c r="K1684" s="153"/>
      <c r="L1684" s="22" t="s">
        <v>1648</v>
      </c>
      <c r="M1684" s="19">
        <v>1</v>
      </c>
      <c r="N1684" s="19">
        <v>125</v>
      </c>
      <c r="O1684" s="19">
        <f>PRODUCT(M1684:N1684)</f>
        <v>125</v>
      </c>
      <c r="P1684" s="133"/>
      <c r="Q1684" s="141"/>
      <c r="R1684" s="61" t="s">
        <v>2720</v>
      </c>
    </row>
    <row r="1685" spans="1:18" x14ac:dyDescent="0.2">
      <c r="A1685" s="133"/>
      <c r="B1685" s="150"/>
      <c r="C1685" s="151"/>
      <c r="D1685" s="151"/>
      <c r="E1685" s="133"/>
      <c r="F1685" s="133"/>
      <c r="G1685" s="153"/>
      <c r="H1685" s="153"/>
      <c r="I1685" s="153"/>
      <c r="J1685" s="141"/>
      <c r="K1685" s="153"/>
      <c r="L1685" s="22" t="s">
        <v>1648</v>
      </c>
      <c r="M1685" s="19">
        <v>1</v>
      </c>
      <c r="N1685" s="19">
        <v>150</v>
      </c>
      <c r="O1685" s="19">
        <f>PRODUCT(M1685:N1685)</f>
        <v>150</v>
      </c>
      <c r="P1685" s="133"/>
      <c r="Q1685" s="141"/>
      <c r="R1685" s="60" t="s">
        <v>2739</v>
      </c>
    </row>
    <row r="1686" spans="1:18" x14ac:dyDescent="0.2">
      <c r="A1686" s="133"/>
      <c r="B1686" s="150"/>
      <c r="C1686" s="151"/>
      <c r="D1686" s="151"/>
      <c r="E1686" s="133"/>
      <c r="F1686" s="133"/>
      <c r="G1686" s="153"/>
      <c r="H1686" s="153"/>
      <c r="I1686" s="153"/>
      <c r="J1686" s="141"/>
      <c r="K1686" s="153"/>
      <c r="L1686" s="22" t="s">
        <v>62</v>
      </c>
      <c r="M1686" s="19">
        <v>1</v>
      </c>
      <c r="N1686" s="19">
        <f>IFERROR(VLOOKUP(L1686,Data!K:M,3,0),"0")</f>
        <v>500</v>
      </c>
      <c r="O1686" s="19">
        <f t="shared" si="31"/>
        <v>500</v>
      </c>
      <c r="P1686" s="133"/>
      <c r="Q1686" s="141"/>
      <c r="R1686" s="61"/>
    </row>
    <row r="1687" spans="1:18" x14ac:dyDescent="0.2">
      <c r="A1687" s="132">
        <f>IF(G1687="","",COUNTA($G$3:G1688))</f>
        <v>486</v>
      </c>
      <c r="B1687" s="164">
        <v>45054</v>
      </c>
      <c r="C1687" s="149" t="s">
        <v>188</v>
      </c>
      <c r="D1687" s="149" t="s">
        <v>163</v>
      </c>
      <c r="E1687" s="132">
        <v>203486</v>
      </c>
      <c r="F1687" s="132">
        <v>377895</v>
      </c>
      <c r="G1687" s="152" t="s">
        <v>1598</v>
      </c>
      <c r="H1687" s="152" t="s">
        <v>1598</v>
      </c>
      <c r="I1687" s="152" t="s">
        <v>1599</v>
      </c>
      <c r="J1687" s="140" t="s">
        <v>1600</v>
      </c>
      <c r="K1687" s="152" t="s">
        <v>486</v>
      </c>
      <c r="L1687" s="22" t="s">
        <v>149</v>
      </c>
      <c r="M1687" s="19">
        <v>1</v>
      </c>
      <c r="N1687" s="19">
        <f>IFERROR(VLOOKUP(L1687,Data!K:M,3,0),"0")</f>
        <v>350</v>
      </c>
      <c r="O1687" s="19">
        <f t="shared" si="31"/>
        <v>350</v>
      </c>
      <c r="P1687" s="132">
        <f>SUM(O1687:O1688)</f>
        <v>850</v>
      </c>
      <c r="Q1687" s="140"/>
      <c r="R1687" s="60"/>
    </row>
    <row r="1688" spans="1:18" x14ac:dyDescent="0.2">
      <c r="A1688" s="133"/>
      <c r="B1688" s="150"/>
      <c r="C1688" s="151"/>
      <c r="D1688" s="151"/>
      <c r="E1688" s="133"/>
      <c r="F1688" s="133"/>
      <c r="G1688" s="153"/>
      <c r="H1688" s="153"/>
      <c r="I1688" s="153"/>
      <c r="J1688" s="141"/>
      <c r="K1688" s="153"/>
      <c r="L1688" s="22" t="s">
        <v>62</v>
      </c>
      <c r="M1688" s="19">
        <v>1</v>
      </c>
      <c r="N1688" s="19">
        <f>IFERROR(VLOOKUP(L1688,Data!K:M,3,0),"0")</f>
        <v>500</v>
      </c>
      <c r="O1688" s="19">
        <f t="shared" si="31"/>
        <v>500</v>
      </c>
      <c r="P1688" s="133"/>
      <c r="Q1688" s="141"/>
      <c r="R1688" s="61"/>
    </row>
    <row r="1689" spans="1:18" x14ac:dyDescent="0.2">
      <c r="A1689" s="132">
        <f>IF(G1689="","",COUNTA($G$3:G1690))</f>
        <v>487</v>
      </c>
      <c r="B1689" s="164">
        <v>45054</v>
      </c>
      <c r="C1689" s="149" t="s">
        <v>188</v>
      </c>
      <c r="D1689" s="149" t="s">
        <v>161</v>
      </c>
      <c r="E1689" s="132">
        <v>60324</v>
      </c>
      <c r="F1689" s="132">
        <v>434234</v>
      </c>
      <c r="G1689" s="152" t="s">
        <v>1601</v>
      </c>
      <c r="H1689" s="152" t="s">
        <v>1601</v>
      </c>
      <c r="I1689" s="152" t="s">
        <v>980</v>
      </c>
      <c r="J1689" s="140" t="s">
        <v>1602</v>
      </c>
      <c r="K1689" s="152" t="s">
        <v>621</v>
      </c>
      <c r="L1689" s="22" t="s">
        <v>113</v>
      </c>
      <c r="M1689" s="19">
        <v>1</v>
      </c>
      <c r="N1689" s="19">
        <f>IFERROR(VLOOKUP(L1689,Data!K:M,3,0),"0")</f>
        <v>800</v>
      </c>
      <c r="O1689" s="19">
        <f t="shared" si="31"/>
        <v>800</v>
      </c>
      <c r="P1689" s="132">
        <f>SUM(O1689:O1694)</f>
        <v>3400</v>
      </c>
      <c r="Q1689" s="140" t="s">
        <v>2750</v>
      </c>
      <c r="R1689" s="60" t="s">
        <v>2807</v>
      </c>
    </row>
    <row r="1690" spans="1:18" x14ac:dyDescent="0.2">
      <c r="A1690" s="133"/>
      <c r="B1690" s="150"/>
      <c r="C1690" s="151"/>
      <c r="D1690" s="151"/>
      <c r="E1690" s="133"/>
      <c r="F1690" s="133"/>
      <c r="G1690" s="153"/>
      <c r="H1690" s="153"/>
      <c r="I1690" s="153"/>
      <c r="J1690" s="141"/>
      <c r="K1690" s="153"/>
      <c r="L1690" s="22" t="s">
        <v>126</v>
      </c>
      <c r="M1690" s="19">
        <v>1</v>
      </c>
      <c r="N1690" s="19">
        <f>IFERROR(VLOOKUP(L1690,Data!K:M,3,0),"0")</f>
        <v>450</v>
      </c>
      <c r="O1690" s="19">
        <f t="shared" si="31"/>
        <v>450</v>
      </c>
      <c r="P1690" s="133"/>
      <c r="Q1690" s="141"/>
      <c r="R1690" s="61" t="s">
        <v>2716</v>
      </c>
    </row>
    <row r="1691" spans="1:18" x14ac:dyDescent="0.2">
      <c r="A1691" s="133"/>
      <c r="B1691" s="150"/>
      <c r="C1691" s="151"/>
      <c r="D1691" s="151"/>
      <c r="E1691" s="133"/>
      <c r="F1691" s="133"/>
      <c r="G1691" s="153"/>
      <c r="H1691" s="153"/>
      <c r="I1691" s="153"/>
      <c r="J1691" s="141"/>
      <c r="K1691" s="153"/>
      <c r="L1691" s="22" t="s">
        <v>2705</v>
      </c>
      <c r="M1691" s="19">
        <v>1</v>
      </c>
      <c r="N1691" s="19">
        <f>IFERROR(VLOOKUP(L1691,Data!K:M,3,0),"0")</f>
        <v>380</v>
      </c>
      <c r="O1691" s="19">
        <f t="shared" si="31"/>
        <v>380</v>
      </c>
      <c r="P1691" s="133"/>
      <c r="Q1691" s="141"/>
      <c r="R1691" s="61"/>
    </row>
    <row r="1692" spans="1:18" x14ac:dyDescent="0.2">
      <c r="A1692" s="133"/>
      <c r="B1692" s="150"/>
      <c r="C1692" s="151"/>
      <c r="D1692" s="151"/>
      <c r="E1692" s="133"/>
      <c r="F1692" s="133"/>
      <c r="G1692" s="153"/>
      <c r="H1692" s="153"/>
      <c r="I1692" s="153"/>
      <c r="J1692" s="141"/>
      <c r="K1692" s="153"/>
      <c r="L1692" s="22" t="s">
        <v>149</v>
      </c>
      <c r="M1692" s="19">
        <v>1</v>
      </c>
      <c r="N1692" s="19">
        <f>IFERROR(VLOOKUP(L1692,Data!K:M,3,0),"0")</f>
        <v>350</v>
      </c>
      <c r="O1692" s="19">
        <f t="shared" si="31"/>
        <v>350</v>
      </c>
      <c r="P1692" s="133"/>
      <c r="Q1692" s="141"/>
      <c r="R1692" s="61"/>
    </row>
    <row r="1693" spans="1:18" x14ac:dyDescent="0.2">
      <c r="A1693" s="133"/>
      <c r="B1693" s="150"/>
      <c r="C1693" s="151"/>
      <c r="D1693" s="151"/>
      <c r="E1693" s="133"/>
      <c r="F1693" s="133"/>
      <c r="G1693" s="153"/>
      <c r="H1693" s="153"/>
      <c r="I1693" s="153"/>
      <c r="J1693" s="141"/>
      <c r="K1693" s="153"/>
      <c r="L1693" s="22" t="s">
        <v>145</v>
      </c>
      <c r="M1693" s="19">
        <v>1</v>
      </c>
      <c r="N1693" s="19">
        <v>920</v>
      </c>
      <c r="O1693" s="19">
        <f t="shared" si="31"/>
        <v>920</v>
      </c>
      <c r="P1693" s="133"/>
      <c r="Q1693" s="141"/>
      <c r="R1693" s="61"/>
    </row>
    <row r="1694" spans="1:18" x14ac:dyDescent="0.2">
      <c r="A1694" s="133"/>
      <c r="B1694" s="150"/>
      <c r="C1694" s="151"/>
      <c r="D1694" s="151"/>
      <c r="E1694" s="133"/>
      <c r="F1694" s="133"/>
      <c r="G1694" s="153"/>
      <c r="H1694" s="153"/>
      <c r="I1694" s="153"/>
      <c r="J1694" s="141"/>
      <c r="K1694" s="153"/>
      <c r="L1694" s="22" t="s">
        <v>62</v>
      </c>
      <c r="M1694" s="19">
        <v>1</v>
      </c>
      <c r="N1694" s="19">
        <f>IFERROR(VLOOKUP(L1694,Data!K:M,3,0),"0")</f>
        <v>500</v>
      </c>
      <c r="O1694" s="19">
        <f t="shared" si="31"/>
        <v>500</v>
      </c>
      <c r="P1694" s="133"/>
      <c r="Q1694" s="141"/>
      <c r="R1694" s="61"/>
    </row>
    <row r="1695" spans="1:18" x14ac:dyDescent="0.2">
      <c r="A1695" s="132">
        <f>IF(G1695="","",COUNTA($G$3:G1696))</f>
        <v>488</v>
      </c>
      <c r="B1695" s="164">
        <v>45054</v>
      </c>
      <c r="C1695" s="149" t="s">
        <v>448</v>
      </c>
      <c r="D1695" s="149" t="s">
        <v>163</v>
      </c>
      <c r="E1695" s="132">
        <v>46775</v>
      </c>
      <c r="F1695" s="132">
        <v>166261</v>
      </c>
      <c r="G1695" s="152" t="s">
        <v>1603</v>
      </c>
      <c r="H1695" s="152" t="s">
        <v>1603</v>
      </c>
      <c r="I1695" s="152" t="s">
        <v>1604</v>
      </c>
      <c r="J1695" s="140" t="s">
        <v>1605</v>
      </c>
      <c r="K1695" s="152" t="s">
        <v>621</v>
      </c>
      <c r="L1695" s="22" t="s">
        <v>62</v>
      </c>
      <c r="M1695" s="19">
        <v>1</v>
      </c>
      <c r="N1695" s="19">
        <f>IFERROR(VLOOKUP(L1695,Data!K:M,3,0),"0")</f>
        <v>500</v>
      </c>
      <c r="O1695" s="19">
        <f t="shared" si="31"/>
        <v>500</v>
      </c>
      <c r="P1695" s="132">
        <f>SUM(O1695:O1696)</f>
        <v>500</v>
      </c>
      <c r="Q1695" s="140"/>
      <c r="R1695" s="60" t="s">
        <v>2726</v>
      </c>
    </row>
    <row r="1696" spans="1:18" x14ac:dyDescent="0.2">
      <c r="A1696" s="133"/>
      <c r="B1696" s="150"/>
      <c r="C1696" s="151"/>
      <c r="D1696" s="151"/>
      <c r="E1696" s="133"/>
      <c r="F1696" s="133"/>
      <c r="G1696" s="153"/>
      <c r="H1696" s="153"/>
      <c r="I1696" s="153"/>
      <c r="J1696" s="141"/>
      <c r="K1696" s="153"/>
      <c r="L1696" s="22"/>
      <c r="M1696" s="19"/>
      <c r="N1696" s="19" t="str">
        <f>IFERROR(VLOOKUP(L1696,Data!K:M,3,0),"0")</f>
        <v>0</v>
      </c>
      <c r="O1696" s="19">
        <f t="shared" si="31"/>
        <v>0</v>
      </c>
      <c r="P1696" s="133"/>
      <c r="Q1696" s="141"/>
      <c r="R1696" s="61"/>
    </row>
    <row r="1697" spans="1:18" x14ac:dyDescent="0.2">
      <c r="A1697" s="132">
        <f>IF(G1697="","",COUNTA($G$3:G1698))</f>
        <v>489</v>
      </c>
      <c r="B1697" s="164">
        <v>45054</v>
      </c>
      <c r="C1697" s="149" t="s">
        <v>160</v>
      </c>
      <c r="D1697" s="149" t="s">
        <v>163</v>
      </c>
      <c r="E1697" s="132">
        <v>18196</v>
      </c>
      <c r="F1697" s="132">
        <v>166866</v>
      </c>
      <c r="G1697" s="152" t="s">
        <v>1606</v>
      </c>
      <c r="H1697" s="152" t="s">
        <v>1606</v>
      </c>
      <c r="I1697" s="152" t="s">
        <v>1607</v>
      </c>
      <c r="J1697" s="140" t="s">
        <v>1608</v>
      </c>
      <c r="K1697" s="152" t="s">
        <v>446</v>
      </c>
      <c r="L1697" s="22" t="s">
        <v>149</v>
      </c>
      <c r="M1697" s="19">
        <v>1</v>
      </c>
      <c r="N1697" s="19">
        <f>IFERROR(VLOOKUP(L1697,Data!K:M,3,0),"0")</f>
        <v>350</v>
      </c>
      <c r="O1697" s="19">
        <f t="shared" si="31"/>
        <v>350</v>
      </c>
      <c r="P1697" s="132">
        <f>SUM(O1697:O1698)</f>
        <v>850</v>
      </c>
      <c r="Q1697" s="140"/>
      <c r="R1697" s="60"/>
    </row>
    <row r="1698" spans="1:18" x14ac:dyDescent="0.2">
      <c r="A1698" s="133"/>
      <c r="B1698" s="150"/>
      <c r="C1698" s="151"/>
      <c r="D1698" s="151"/>
      <c r="E1698" s="133"/>
      <c r="F1698" s="133"/>
      <c r="G1698" s="153"/>
      <c r="H1698" s="153"/>
      <c r="I1698" s="153"/>
      <c r="J1698" s="141"/>
      <c r="K1698" s="153"/>
      <c r="L1698" s="22" t="s">
        <v>62</v>
      </c>
      <c r="M1698" s="19">
        <v>1</v>
      </c>
      <c r="N1698" s="19">
        <f>IFERROR(VLOOKUP(L1698,Data!K:M,3,0),"0")</f>
        <v>500</v>
      </c>
      <c r="O1698" s="19">
        <f t="shared" si="31"/>
        <v>500</v>
      </c>
      <c r="P1698" s="133"/>
      <c r="Q1698" s="141"/>
      <c r="R1698" s="61"/>
    </row>
    <row r="1699" spans="1:18" x14ac:dyDescent="0.2">
      <c r="A1699" s="132">
        <f>IF(G1699="","",COUNTA($G$3:G1700))</f>
        <v>490</v>
      </c>
      <c r="B1699" s="164">
        <v>45054</v>
      </c>
      <c r="C1699" s="149" t="s">
        <v>448</v>
      </c>
      <c r="D1699" s="149" t="s">
        <v>163</v>
      </c>
      <c r="E1699" s="132">
        <v>57775</v>
      </c>
      <c r="F1699" s="132">
        <v>34533</v>
      </c>
      <c r="G1699" s="152" t="s">
        <v>1021</v>
      </c>
      <c r="H1699" s="152" t="s">
        <v>1021</v>
      </c>
      <c r="I1699" s="152" t="s">
        <v>1609</v>
      </c>
      <c r="J1699" s="140" t="s">
        <v>1610</v>
      </c>
      <c r="K1699" s="152" t="s">
        <v>604</v>
      </c>
      <c r="L1699" s="22" t="s">
        <v>149</v>
      </c>
      <c r="M1699" s="19">
        <v>1</v>
      </c>
      <c r="N1699" s="19">
        <f>IFERROR(VLOOKUP(L1699,Data!K:M,3,0),"0")</f>
        <v>350</v>
      </c>
      <c r="O1699" s="19">
        <f t="shared" si="31"/>
        <v>350</v>
      </c>
      <c r="P1699" s="132">
        <f>SUM(O1699:O1700)</f>
        <v>850</v>
      </c>
      <c r="Q1699" s="140"/>
      <c r="R1699" s="60"/>
    </row>
    <row r="1700" spans="1:18" x14ac:dyDescent="0.2">
      <c r="A1700" s="133"/>
      <c r="B1700" s="150"/>
      <c r="C1700" s="151"/>
      <c r="D1700" s="151"/>
      <c r="E1700" s="133"/>
      <c r="F1700" s="133"/>
      <c r="G1700" s="153"/>
      <c r="H1700" s="153"/>
      <c r="I1700" s="153"/>
      <c r="J1700" s="141"/>
      <c r="K1700" s="153"/>
      <c r="L1700" s="22" t="s">
        <v>62</v>
      </c>
      <c r="M1700" s="19">
        <v>1</v>
      </c>
      <c r="N1700" s="19">
        <f>IFERROR(VLOOKUP(L1700,Data!K:M,3,0),"0")</f>
        <v>500</v>
      </c>
      <c r="O1700" s="19">
        <f t="shared" si="31"/>
        <v>500</v>
      </c>
      <c r="P1700" s="133"/>
      <c r="Q1700" s="141"/>
      <c r="R1700" s="61"/>
    </row>
    <row r="1701" spans="1:18" x14ac:dyDescent="0.2">
      <c r="A1701" s="132">
        <f>IF(G1701="","",COUNTA($G$3:G1702))</f>
        <v>491</v>
      </c>
      <c r="B1701" s="164">
        <v>45054</v>
      </c>
      <c r="C1701" s="149" t="s">
        <v>160</v>
      </c>
      <c r="D1701" s="149" t="s">
        <v>161</v>
      </c>
      <c r="E1701" s="132">
        <v>39064</v>
      </c>
      <c r="F1701" s="132">
        <v>456280</v>
      </c>
      <c r="G1701" s="152" t="s">
        <v>1613</v>
      </c>
      <c r="H1701" s="152" t="s">
        <v>1613</v>
      </c>
      <c r="I1701" s="152" t="s">
        <v>1614</v>
      </c>
      <c r="J1701" s="140" t="s">
        <v>1615</v>
      </c>
      <c r="K1701" s="152" t="s">
        <v>320</v>
      </c>
      <c r="L1701" s="22" t="s">
        <v>62</v>
      </c>
      <c r="M1701" s="19">
        <v>1</v>
      </c>
      <c r="N1701" s="19">
        <f>IFERROR(VLOOKUP(L1701,Data!K:M,3,0),"0")</f>
        <v>500</v>
      </c>
      <c r="O1701" s="19">
        <f t="shared" si="31"/>
        <v>500</v>
      </c>
      <c r="P1701" s="132">
        <f>SUM(O1701:O1702)</f>
        <v>500</v>
      </c>
      <c r="Q1701" s="140"/>
      <c r="R1701" s="60" t="s">
        <v>2743</v>
      </c>
    </row>
    <row r="1702" spans="1:18" x14ac:dyDescent="0.2">
      <c r="A1702" s="133"/>
      <c r="B1702" s="150"/>
      <c r="C1702" s="151"/>
      <c r="D1702" s="151"/>
      <c r="E1702" s="133"/>
      <c r="F1702" s="133"/>
      <c r="G1702" s="153"/>
      <c r="H1702" s="153"/>
      <c r="I1702" s="153"/>
      <c r="J1702" s="141"/>
      <c r="K1702" s="153"/>
      <c r="L1702" s="22"/>
      <c r="M1702" s="19"/>
      <c r="N1702" s="19" t="str">
        <f>IFERROR(VLOOKUP(L1702,Data!K:M,3,0),"0")</f>
        <v>0</v>
      </c>
      <c r="O1702" s="19">
        <f t="shared" si="31"/>
        <v>0</v>
      </c>
      <c r="P1702" s="133"/>
      <c r="Q1702" s="141"/>
      <c r="R1702" s="61"/>
    </row>
    <row r="1703" spans="1:18" x14ac:dyDescent="0.2">
      <c r="A1703" s="132">
        <f>IF(G1703="","",COUNTA($G$3:G1704))</f>
        <v>492</v>
      </c>
      <c r="B1703" s="164">
        <v>45054</v>
      </c>
      <c r="C1703" s="149" t="s">
        <v>160</v>
      </c>
      <c r="D1703" s="149" t="s">
        <v>202</v>
      </c>
      <c r="E1703" s="132">
        <v>2328</v>
      </c>
      <c r="F1703" s="132">
        <v>270533</v>
      </c>
      <c r="G1703" s="152" t="s">
        <v>1616</v>
      </c>
      <c r="H1703" s="152" t="s">
        <v>1616</v>
      </c>
      <c r="I1703" s="152" t="s">
        <v>1612</v>
      </c>
      <c r="J1703" s="140" t="s">
        <v>1617</v>
      </c>
      <c r="K1703" s="152" t="s">
        <v>169</v>
      </c>
      <c r="L1703" s="22" t="s">
        <v>62</v>
      </c>
      <c r="M1703" s="19">
        <v>1</v>
      </c>
      <c r="N1703" s="19">
        <f>IFERROR(VLOOKUP(L1703,Data!K:M,3,0),"0")</f>
        <v>500</v>
      </c>
      <c r="O1703" s="19">
        <f>PRODUCT(M1703:N1703)</f>
        <v>500</v>
      </c>
      <c r="P1703" s="132">
        <f>SUM(O1703:O1704)</f>
        <v>500</v>
      </c>
      <c r="Q1703" s="140"/>
      <c r="R1703" s="60" t="s">
        <v>2793</v>
      </c>
    </row>
    <row r="1704" spans="1:18" x14ac:dyDescent="0.2">
      <c r="A1704" s="133"/>
      <c r="B1704" s="150"/>
      <c r="C1704" s="151"/>
      <c r="D1704" s="151"/>
      <c r="E1704" s="133"/>
      <c r="F1704" s="133"/>
      <c r="G1704" s="153"/>
      <c r="H1704" s="153"/>
      <c r="I1704" s="153"/>
      <c r="J1704" s="141"/>
      <c r="K1704" s="153"/>
      <c r="L1704" s="22"/>
      <c r="M1704" s="19"/>
      <c r="N1704" s="19" t="str">
        <f>IFERROR(VLOOKUP(L1704,Data!K:M,3,0),"0")</f>
        <v>0</v>
      </c>
      <c r="O1704" s="19">
        <f>PRODUCT(M1704:N1704)</f>
        <v>0</v>
      </c>
      <c r="P1704" s="133"/>
      <c r="Q1704" s="141"/>
      <c r="R1704" s="61"/>
    </row>
    <row r="1705" spans="1:18" x14ac:dyDescent="0.2">
      <c r="A1705" s="132">
        <f>IF(G1705="","",COUNTA($G$3:G1706))</f>
        <v>493</v>
      </c>
      <c r="B1705" s="164">
        <v>45054</v>
      </c>
      <c r="C1705" s="149" t="s">
        <v>160</v>
      </c>
      <c r="D1705" s="149" t="s">
        <v>163</v>
      </c>
      <c r="E1705" s="132">
        <v>32824</v>
      </c>
      <c r="F1705" s="132">
        <v>185734</v>
      </c>
      <c r="G1705" s="152" t="s">
        <v>1618</v>
      </c>
      <c r="H1705" s="152" t="s">
        <v>1618</v>
      </c>
      <c r="I1705" s="152" t="s">
        <v>1619</v>
      </c>
      <c r="J1705" s="140" t="s">
        <v>1620</v>
      </c>
      <c r="K1705" s="152" t="s">
        <v>527</v>
      </c>
      <c r="L1705" s="22" t="s">
        <v>62</v>
      </c>
      <c r="M1705" s="19">
        <v>1</v>
      </c>
      <c r="N1705" s="19">
        <f>IFERROR(VLOOKUP(L1705,Data!K:M,3,0),"0")</f>
        <v>500</v>
      </c>
      <c r="O1705" s="19">
        <f t="shared" si="31"/>
        <v>500</v>
      </c>
      <c r="P1705" s="132">
        <f>SUM(O1705:O1706)</f>
        <v>500</v>
      </c>
      <c r="Q1705" s="140"/>
      <c r="R1705" s="60" t="s">
        <v>2860</v>
      </c>
    </row>
    <row r="1706" spans="1:18" x14ac:dyDescent="0.2">
      <c r="A1706" s="133"/>
      <c r="B1706" s="150"/>
      <c r="C1706" s="151"/>
      <c r="D1706" s="151"/>
      <c r="E1706" s="133"/>
      <c r="F1706" s="133"/>
      <c r="G1706" s="153"/>
      <c r="H1706" s="153"/>
      <c r="I1706" s="153"/>
      <c r="J1706" s="141"/>
      <c r="K1706" s="153"/>
      <c r="L1706" s="22"/>
      <c r="M1706" s="19"/>
      <c r="N1706" s="19" t="str">
        <f>IFERROR(VLOOKUP(L1706,Data!K:M,3,0),"0")</f>
        <v>0</v>
      </c>
      <c r="O1706" s="19">
        <f t="shared" si="31"/>
        <v>0</v>
      </c>
      <c r="P1706" s="133"/>
      <c r="Q1706" s="141"/>
      <c r="R1706" s="61"/>
    </row>
    <row r="1707" spans="1:18" x14ac:dyDescent="0.2">
      <c r="A1707" s="132">
        <f>IF(G1707="","",COUNTA($G$3:G1708))</f>
        <v>494</v>
      </c>
      <c r="B1707" s="164">
        <v>45054</v>
      </c>
      <c r="C1707" s="149" t="s">
        <v>53</v>
      </c>
      <c r="D1707" s="149" t="s">
        <v>77</v>
      </c>
      <c r="E1707" s="132">
        <v>48834</v>
      </c>
      <c r="F1707" s="132">
        <v>106931</v>
      </c>
      <c r="G1707" s="152" t="s">
        <v>1621</v>
      </c>
      <c r="H1707" s="152" t="s">
        <v>1621</v>
      </c>
      <c r="I1707" s="152" t="s">
        <v>172</v>
      </c>
      <c r="J1707" s="140" t="s">
        <v>1622</v>
      </c>
      <c r="K1707" s="152" t="s">
        <v>173</v>
      </c>
      <c r="L1707" s="22" t="s">
        <v>62</v>
      </c>
      <c r="M1707" s="19">
        <v>1</v>
      </c>
      <c r="N1707" s="19">
        <f>IFERROR(VLOOKUP(L1707,Data!K:M,3,0),"0")</f>
        <v>500</v>
      </c>
      <c r="O1707" s="19">
        <f t="shared" si="31"/>
        <v>500</v>
      </c>
      <c r="P1707" s="132">
        <f>SUM(O1707:O1708)</f>
        <v>500</v>
      </c>
      <c r="Q1707" s="140"/>
      <c r="R1707" s="60" t="s">
        <v>2861</v>
      </c>
    </row>
    <row r="1708" spans="1:18" x14ac:dyDescent="0.2">
      <c r="A1708" s="133"/>
      <c r="B1708" s="150"/>
      <c r="C1708" s="151"/>
      <c r="D1708" s="151"/>
      <c r="E1708" s="133"/>
      <c r="F1708" s="133"/>
      <c r="G1708" s="153"/>
      <c r="H1708" s="153"/>
      <c r="I1708" s="153"/>
      <c r="J1708" s="141"/>
      <c r="K1708" s="153"/>
      <c r="L1708" s="22"/>
      <c r="M1708" s="19"/>
      <c r="N1708" s="19" t="str">
        <f>IFERROR(VLOOKUP(L1708,Data!K:M,3,0),"0")</f>
        <v>0</v>
      </c>
      <c r="O1708" s="19">
        <f t="shared" si="31"/>
        <v>0</v>
      </c>
      <c r="P1708" s="133"/>
      <c r="Q1708" s="141"/>
      <c r="R1708" s="61"/>
    </row>
    <row r="1709" spans="1:18" x14ac:dyDescent="0.2">
      <c r="A1709" s="132">
        <f>IF(G1709="","",COUNTA($G$3:G1710))</f>
        <v>495</v>
      </c>
      <c r="B1709" s="164">
        <v>45054</v>
      </c>
      <c r="C1709" s="149" t="s">
        <v>160</v>
      </c>
      <c r="D1709" s="149" t="s">
        <v>202</v>
      </c>
      <c r="E1709" s="132">
        <v>12345</v>
      </c>
      <c r="F1709" s="132">
        <v>352841</v>
      </c>
      <c r="G1709" s="152" t="s">
        <v>1623</v>
      </c>
      <c r="H1709" s="152" t="s">
        <v>1623</v>
      </c>
      <c r="I1709" s="152" t="s">
        <v>1624</v>
      </c>
      <c r="J1709" s="140" t="s">
        <v>1625</v>
      </c>
      <c r="K1709" s="152" t="s">
        <v>179</v>
      </c>
      <c r="L1709" s="22" t="s">
        <v>2701</v>
      </c>
      <c r="M1709" s="19">
        <v>1</v>
      </c>
      <c r="N1709" s="19">
        <f>IFERROR(VLOOKUP(L1709,Data!K:M,3,0),"0")</f>
        <v>850</v>
      </c>
      <c r="O1709" s="19">
        <f t="shared" si="31"/>
        <v>850</v>
      </c>
      <c r="P1709" s="132">
        <f>SUM(O1709:O1711)</f>
        <v>1750</v>
      </c>
      <c r="Q1709" s="140"/>
      <c r="R1709" s="60"/>
    </row>
    <row r="1710" spans="1:18" x14ac:dyDescent="0.2">
      <c r="A1710" s="133"/>
      <c r="B1710" s="150"/>
      <c r="C1710" s="151"/>
      <c r="D1710" s="151"/>
      <c r="E1710" s="133"/>
      <c r="F1710" s="133"/>
      <c r="G1710" s="153"/>
      <c r="H1710" s="153"/>
      <c r="I1710" s="153"/>
      <c r="J1710" s="141"/>
      <c r="K1710" s="153"/>
      <c r="L1710" s="22" t="s">
        <v>2698</v>
      </c>
      <c r="M1710" s="19">
        <v>1</v>
      </c>
      <c r="N1710" s="19">
        <f>IFERROR(VLOOKUP(L1710,Data!K:M,3,0),"0")</f>
        <v>400</v>
      </c>
      <c r="O1710" s="19">
        <f t="shared" si="31"/>
        <v>400</v>
      </c>
      <c r="P1710" s="133"/>
      <c r="Q1710" s="141"/>
      <c r="R1710" s="61"/>
    </row>
    <row r="1711" spans="1:18" x14ac:dyDescent="0.2">
      <c r="A1711" s="133"/>
      <c r="B1711" s="150"/>
      <c r="C1711" s="151"/>
      <c r="D1711" s="151"/>
      <c r="E1711" s="133"/>
      <c r="F1711" s="133"/>
      <c r="G1711" s="153"/>
      <c r="H1711" s="153"/>
      <c r="I1711" s="153"/>
      <c r="J1711" s="141"/>
      <c r="K1711" s="153"/>
      <c r="L1711" s="22" t="s">
        <v>62</v>
      </c>
      <c r="M1711" s="19">
        <v>1</v>
      </c>
      <c r="N1711" s="19">
        <f>IFERROR(VLOOKUP(L1711,Data!K:M,3,0),"0")</f>
        <v>500</v>
      </c>
      <c r="O1711" s="19">
        <f t="shared" si="31"/>
        <v>500</v>
      </c>
      <c r="P1711" s="133"/>
      <c r="Q1711" s="141"/>
      <c r="R1711" s="61"/>
    </row>
    <row r="1712" spans="1:18" x14ac:dyDescent="0.2">
      <c r="A1712" s="132">
        <f>IF(G1712="","",COUNTA($G$3:G1713))</f>
        <v>496</v>
      </c>
      <c r="B1712" s="164">
        <v>45054</v>
      </c>
      <c r="C1712" s="149" t="s">
        <v>160</v>
      </c>
      <c r="D1712" s="149" t="s">
        <v>163</v>
      </c>
      <c r="E1712" s="132">
        <v>200623</v>
      </c>
      <c r="F1712" s="132">
        <v>489252</v>
      </c>
      <c r="G1712" s="152" t="s">
        <v>1626</v>
      </c>
      <c r="H1712" s="152" t="s">
        <v>1626</v>
      </c>
      <c r="I1712" s="152" t="s">
        <v>1627</v>
      </c>
      <c r="J1712" s="140" t="s">
        <v>1628</v>
      </c>
      <c r="K1712" s="152" t="s">
        <v>179</v>
      </c>
      <c r="L1712" s="22" t="s">
        <v>62</v>
      </c>
      <c r="M1712" s="19">
        <v>1</v>
      </c>
      <c r="N1712" s="19">
        <f>IFERROR(VLOOKUP(L1712,Data!K:M,3,0),"0")</f>
        <v>500</v>
      </c>
      <c r="O1712" s="19">
        <f t="shared" si="31"/>
        <v>500</v>
      </c>
      <c r="P1712" s="132">
        <f>SUM(O1712:O1713)</f>
        <v>500</v>
      </c>
      <c r="Q1712" s="140"/>
      <c r="R1712" s="60" t="s">
        <v>2727</v>
      </c>
    </row>
    <row r="1713" spans="1:18" x14ac:dyDescent="0.2">
      <c r="A1713" s="133"/>
      <c r="B1713" s="150"/>
      <c r="C1713" s="151"/>
      <c r="D1713" s="151"/>
      <c r="E1713" s="133"/>
      <c r="F1713" s="133"/>
      <c r="G1713" s="153"/>
      <c r="H1713" s="153"/>
      <c r="I1713" s="153"/>
      <c r="J1713" s="141"/>
      <c r="K1713" s="153"/>
      <c r="L1713" s="22"/>
      <c r="M1713" s="19"/>
      <c r="N1713" s="19" t="str">
        <f>IFERROR(VLOOKUP(L1713,Data!K:M,3,0),"0")</f>
        <v>0</v>
      </c>
      <c r="O1713" s="19">
        <f t="shared" si="31"/>
        <v>0</v>
      </c>
      <c r="P1713" s="133"/>
      <c r="Q1713" s="141"/>
      <c r="R1713" s="61"/>
    </row>
    <row r="1714" spans="1:18" x14ac:dyDescent="0.2">
      <c r="A1714" s="132">
        <f>IF(G1714="","",COUNTA($G$3:G1715))</f>
        <v>497</v>
      </c>
      <c r="B1714" s="164">
        <v>45054</v>
      </c>
      <c r="C1714" s="149" t="s">
        <v>448</v>
      </c>
      <c r="D1714" s="149" t="s">
        <v>163</v>
      </c>
      <c r="E1714" s="132">
        <v>44985</v>
      </c>
      <c r="F1714" s="132">
        <v>378843</v>
      </c>
      <c r="G1714" s="152" t="s">
        <v>1629</v>
      </c>
      <c r="H1714" s="152" t="s">
        <v>1629</v>
      </c>
      <c r="I1714" s="152" t="s">
        <v>1630</v>
      </c>
      <c r="J1714" s="140" t="s">
        <v>1631</v>
      </c>
      <c r="K1714" s="152" t="s">
        <v>515</v>
      </c>
      <c r="L1714" s="22" t="s">
        <v>2915</v>
      </c>
      <c r="M1714" s="19">
        <v>1</v>
      </c>
      <c r="N1714" s="19">
        <f>IFERROR(VLOOKUP(L1714,Data!K:M,3,0),"0")</f>
        <v>1000</v>
      </c>
      <c r="O1714" s="19">
        <f t="shared" si="31"/>
        <v>1000</v>
      </c>
      <c r="P1714" s="132">
        <f>SUM(O1714:O1719)</f>
        <v>3530</v>
      </c>
      <c r="Q1714" s="140" t="s">
        <v>2781</v>
      </c>
      <c r="R1714" s="60"/>
    </row>
    <row r="1715" spans="1:18" x14ac:dyDescent="0.2">
      <c r="A1715" s="133"/>
      <c r="B1715" s="150"/>
      <c r="C1715" s="151"/>
      <c r="D1715" s="151"/>
      <c r="E1715" s="133"/>
      <c r="F1715" s="133"/>
      <c r="G1715" s="153"/>
      <c r="H1715" s="153"/>
      <c r="I1715" s="153"/>
      <c r="J1715" s="141"/>
      <c r="K1715" s="153"/>
      <c r="L1715" s="22" t="s">
        <v>138</v>
      </c>
      <c r="M1715" s="19">
        <v>1</v>
      </c>
      <c r="N1715" s="19">
        <f>IFERROR(VLOOKUP(L1715,Data!K:M,3,0),"0")</f>
        <v>70</v>
      </c>
      <c r="O1715" s="19">
        <f t="shared" si="31"/>
        <v>70</v>
      </c>
      <c r="P1715" s="133"/>
      <c r="Q1715" s="141"/>
      <c r="R1715" s="61"/>
    </row>
    <row r="1716" spans="1:18" x14ac:dyDescent="0.2">
      <c r="A1716" s="133"/>
      <c r="B1716" s="150"/>
      <c r="C1716" s="151"/>
      <c r="D1716" s="151"/>
      <c r="E1716" s="133"/>
      <c r="F1716" s="133"/>
      <c r="G1716" s="153"/>
      <c r="H1716" s="153"/>
      <c r="I1716" s="153"/>
      <c r="J1716" s="141"/>
      <c r="K1716" s="153"/>
      <c r="L1716" s="22" t="s">
        <v>113</v>
      </c>
      <c r="M1716" s="19">
        <v>1</v>
      </c>
      <c r="N1716" s="19">
        <f>IFERROR(VLOOKUP(L1716,Data!K:M,3,0),"0")</f>
        <v>800</v>
      </c>
      <c r="O1716" s="19">
        <f t="shared" si="31"/>
        <v>800</v>
      </c>
      <c r="P1716" s="133"/>
      <c r="Q1716" s="141"/>
      <c r="R1716" s="61"/>
    </row>
    <row r="1717" spans="1:18" x14ac:dyDescent="0.2">
      <c r="A1717" s="133"/>
      <c r="B1717" s="150"/>
      <c r="C1717" s="151"/>
      <c r="D1717" s="151"/>
      <c r="E1717" s="133"/>
      <c r="F1717" s="133"/>
      <c r="G1717" s="153"/>
      <c r="H1717" s="153"/>
      <c r="I1717" s="153"/>
      <c r="J1717" s="141"/>
      <c r="K1717" s="153"/>
      <c r="L1717" s="22" t="s">
        <v>135</v>
      </c>
      <c r="M1717" s="19">
        <v>2</v>
      </c>
      <c r="N1717" s="19">
        <f>IFERROR(VLOOKUP(L1717,Data!K:M,3,0),"0")</f>
        <v>140</v>
      </c>
      <c r="O1717" s="19">
        <f t="shared" si="31"/>
        <v>280</v>
      </c>
      <c r="P1717" s="133"/>
      <c r="Q1717" s="141"/>
      <c r="R1717" s="61" t="s">
        <v>2722</v>
      </c>
    </row>
    <row r="1718" spans="1:18" x14ac:dyDescent="0.2">
      <c r="A1718" s="133"/>
      <c r="B1718" s="150"/>
      <c r="C1718" s="151"/>
      <c r="D1718" s="151"/>
      <c r="E1718" s="133"/>
      <c r="F1718" s="133"/>
      <c r="G1718" s="153"/>
      <c r="H1718" s="153"/>
      <c r="I1718" s="153"/>
      <c r="J1718" s="141"/>
      <c r="K1718" s="153"/>
      <c r="L1718" s="22" t="s">
        <v>145</v>
      </c>
      <c r="M1718" s="19">
        <v>1</v>
      </c>
      <c r="N1718" s="19">
        <v>880</v>
      </c>
      <c r="O1718" s="19">
        <f t="shared" si="31"/>
        <v>880</v>
      </c>
      <c r="P1718" s="133"/>
      <c r="Q1718" s="141"/>
      <c r="R1718" s="61"/>
    </row>
    <row r="1719" spans="1:18" x14ac:dyDescent="0.2">
      <c r="A1719" s="133"/>
      <c r="B1719" s="150"/>
      <c r="C1719" s="151"/>
      <c r="D1719" s="151"/>
      <c r="E1719" s="133"/>
      <c r="F1719" s="133"/>
      <c r="G1719" s="153"/>
      <c r="H1719" s="153"/>
      <c r="I1719" s="153"/>
      <c r="J1719" s="141"/>
      <c r="K1719" s="153"/>
      <c r="L1719" s="22" t="s">
        <v>62</v>
      </c>
      <c r="M1719" s="19">
        <v>1</v>
      </c>
      <c r="N1719" s="19">
        <f>IFERROR(VLOOKUP(L1719,Data!K:M,3,0),"0")</f>
        <v>500</v>
      </c>
      <c r="O1719" s="19">
        <f t="shared" si="31"/>
        <v>500</v>
      </c>
      <c r="P1719" s="133"/>
      <c r="Q1719" s="141"/>
      <c r="R1719" s="61"/>
    </row>
    <row r="1720" spans="1:18" x14ac:dyDescent="0.2">
      <c r="A1720" s="132">
        <f>IF(G1720="","",COUNTA($G$3:G1721))</f>
        <v>498</v>
      </c>
      <c r="B1720" s="164">
        <v>45054</v>
      </c>
      <c r="C1720" s="149" t="s">
        <v>188</v>
      </c>
      <c r="D1720" s="149" t="s">
        <v>161</v>
      </c>
      <c r="E1720" s="132">
        <v>41025</v>
      </c>
      <c r="F1720" s="132">
        <v>288477</v>
      </c>
      <c r="G1720" s="152" t="s">
        <v>1632</v>
      </c>
      <c r="H1720" s="152" t="s">
        <v>1632</v>
      </c>
      <c r="I1720" s="152" t="s">
        <v>1630</v>
      </c>
      <c r="J1720" s="140" t="s">
        <v>1631</v>
      </c>
      <c r="K1720" s="152" t="s">
        <v>515</v>
      </c>
      <c r="L1720" s="22" t="s">
        <v>2703</v>
      </c>
      <c r="M1720" s="19">
        <v>1</v>
      </c>
      <c r="N1720" s="19">
        <f>IFERROR(VLOOKUP(L1720,Data!K:M,3,0),"0")</f>
        <v>80</v>
      </c>
      <c r="O1720" s="19">
        <f t="shared" si="31"/>
        <v>80</v>
      </c>
      <c r="P1720" s="132">
        <f>SUM(O1720:O1721)</f>
        <v>580</v>
      </c>
      <c r="Q1720" s="140"/>
      <c r="R1720" s="60"/>
    </row>
    <row r="1721" spans="1:18" x14ac:dyDescent="0.2">
      <c r="A1721" s="133"/>
      <c r="B1721" s="150"/>
      <c r="C1721" s="151"/>
      <c r="D1721" s="151"/>
      <c r="E1721" s="133"/>
      <c r="F1721" s="133"/>
      <c r="G1721" s="153"/>
      <c r="H1721" s="153"/>
      <c r="I1721" s="153"/>
      <c r="J1721" s="141"/>
      <c r="K1721" s="153"/>
      <c r="L1721" s="22" t="s">
        <v>62</v>
      </c>
      <c r="M1721" s="19">
        <v>1</v>
      </c>
      <c r="N1721" s="19">
        <f>IFERROR(VLOOKUP(L1721,Data!K:M,3,0),"0")</f>
        <v>500</v>
      </c>
      <c r="O1721" s="19">
        <f t="shared" si="31"/>
        <v>500</v>
      </c>
      <c r="P1721" s="133"/>
      <c r="Q1721" s="141"/>
      <c r="R1721" s="61"/>
    </row>
    <row r="1722" spans="1:18" x14ac:dyDescent="0.2">
      <c r="A1722" s="132">
        <f>IF(G1722="","",COUNTA($G$3:G1723))</f>
        <v>499</v>
      </c>
      <c r="B1722" s="164">
        <v>45054</v>
      </c>
      <c r="C1722" s="149" t="s">
        <v>160</v>
      </c>
      <c r="D1722" s="149" t="s">
        <v>163</v>
      </c>
      <c r="E1722" s="132">
        <v>211393</v>
      </c>
      <c r="F1722" s="132">
        <v>437876</v>
      </c>
      <c r="G1722" s="152" t="s">
        <v>1633</v>
      </c>
      <c r="H1722" s="152" t="s">
        <v>1633</v>
      </c>
      <c r="I1722" s="152" t="s">
        <v>1634</v>
      </c>
      <c r="J1722" s="140" t="s">
        <v>1635</v>
      </c>
      <c r="K1722" s="152" t="s">
        <v>1137</v>
      </c>
      <c r="L1722" s="22" t="s">
        <v>149</v>
      </c>
      <c r="M1722" s="19">
        <v>1</v>
      </c>
      <c r="N1722" s="19">
        <f>IFERROR(VLOOKUP(L1722,Data!K:M,3,0),"0")</f>
        <v>350</v>
      </c>
      <c r="O1722" s="19">
        <f t="shared" ref="O1722:O1782" si="32">PRODUCT(M1722:N1722)</f>
        <v>350</v>
      </c>
      <c r="P1722" s="132">
        <f>SUM(O1722:O1723)</f>
        <v>850</v>
      </c>
      <c r="Q1722" s="140"/>
      <c r="R1722" s="60" t="s">
        <v>2712</v>
      </c>
    </row>
    <row r="1723" spans="1:18" x14ac:dyDescent="0.2">
      <c r="A1723" s="133"/>
      <c r="B1723" s="150"/>
      <c r="C1723" s="151"/>
      <c r="D1723" s="151"/>
      <c r="E1723" s="133"/>
      <c r="F1723" s="133"/>
      <c r="G1723" s="153"/>
      <c r="H1723" s="153"/>
      <c r="I1723" s="153"/>
      <c r="J1723" s="141"/>
      <c r="K1723" s="153"/>
      <c r="L1723" s="22" t="s">
        <v>62</v>
      </c>
      <c r="M1723" s="19">
        <v>1</v>
      </c>
      <c r="N1723" s="19">
        <f>IFERROR(VLOOKUP(L1723,Data!K:M,3,0),"0")</f>
        <v>500</v>
      </c>
      <c r="O1723" s="19">
        <f t="shared" si="32"/>
        <v>500</v>
      </c>
      <c r="P1723" s="133"/>
      <c r="Q1723" s="141"/>
      <c r="R1723" s="61"/>
    </row>
    <row r="1724" spans="1:18" x14ac:dyDescent="0.2">
      <c r="A1724" s="132">
        <f>IF(G1724="","",COUNTA($G$3:G1725))</f>
        <v>500</v>
      </c>
      <c r="B1724" s="164">
        <v>45054</v>
      </c>
      <c r="C1724" s="149" t="s">
        <v>448</v>
      </c>
      <c r="D1724" s="149" t="s">
        <v>163</v>
      </c>
      <c r="E1724" s="132">
        <v>49319</v>
      </c>
      <c r="F1724" s="132">
        <v>593267</v>
      </c>
      <c r="G1724" s="152" t="s">
        <v>1636</v>
      </c>
      <c r="H1724" s="152" t="s">
        <v>1636</v>
      </c>
      <c r="I1724" s="152" t="s">
        <v>1637</v>
      </c>
      <c r="J1724" s="140" t="s">
        <v>1638</v>
      </c>
      <c r="K1724" s="152" t="s">
        <v>187</v>
      </c>
      <c r="L1724" s="22" t="s">
        <v>2699</v>
      </c>
      <c r="M1724" s="19">
        <v>2</v>
      </c>
      <c r="N1724" s="19">
        <f>IFERROR(VLOOKUP(L1724,Data!K:M,3,0),"0")</f>
        <v>10</v>
      </c>
      <c r="O1724" s="19">
        <f t="shared" si="32"/>
        <v>20</v>
      </c>
      <c r="P1724" s="132">
        <f>SUM(O1724:O1725)</f>
        <v>520</v>
      </c>
      <c r="Q1724" s="140"/>
      <c r="R1724" s="60" t="s">
        <v>2799</v>
      </c>
    </row>
    <row r="1725" spans="1:18" x14ac:dyDescent="0.2">
      <c r="A1725" s="133"/>
      <c r="B1725" s="150"/>
      <c r="C1725" s="151"/>
      <c r="D1725" s="151"/>
      <c r="E1725" s="133"/>
      <c r="F1725" s="133"/>
      <c r="G1725" s="153"/>
      <c r="H1725" s="153"/>
      <c r="I1725" s="153"/>
      <c r="J1725" s="141"/>
      <c r="K1725" s="153"/>
      <c r="L1725" s="22" t="s">
        <v>62</v>
      </c>
      <c r="M1725" s="19">
        <v>1</v>
      </c>
      <c r="N1725" s="19">
        <f>IFERROR(VLOOKUP(L1725,Data!K:M,3,0),"0")</f>
        <v>500</v>
      </c>
      <c r="O1725" s="19">
        <f t="shared" si="32"/>
        <v>500</v>
      </c>
      <c r="P1725" s="133"/>
      <c r="Q1725" s="141"/>
      <c r="R1725" s="61"/>
    </row>
    <row r="1726" spans="1:18" x14ac:dyDescent="0.2">
      <c r="A1726" s="132">
        <f>IF(G1726="","",COUNTA($G$3:G1727))</f>
        <v>501</v>
      </c>
      <c r="B1726" s="164">
        <v>45054</v>
      </c>
      <c r="C1726" s="149" t="s">
        <v>188</v>
      </c>
      <c r="D1726" s="149" t="s">
        <v>163</v>
      </c>
      <c r="E1726" s="132">
        <v>208776</v>
      </c>
      <c r="F1726" s="132">
        <v>518712</v>
      </c>
      <c r="G1726" s="152" t="s">
        <v>1639</v>
      </c>
      <c r="H1726" s="152" t="s">
        <v>1639</v>
      </c>
      <c r="I1726" s="152" t="s">
        <v>1640</v>
      </c>
      <c r="J1726" s="140" t="s">
        <v>1641</v>
      </c>
      <c r="K1726" s="152" t="s">
        <v>447</v>
      </c>
      <c r="L1726" s="22" t="s">
        <v>2705</v>
      </c>
      <c r="M1726" s="19">
        <v>1</v>
      </c>
      <c r="N1726" s="19">
        <f>IFERROR(VLOOKUP(L1726,Data!K:M,3,0),"0")</f>
        <v>380</v>
      </c>
      <c r="O1726" s="19">
        <f t="shared" si="32"/>
        <v>380</v>
      </c>
      <c r="P1726" s="132">
        <f>SUM(O1726:O1727)</f>
        <v>880</v>
      </c>
      <c r="Q1726" s="140"/>
      <c r="R1726" s="60"/>
    </row>
    <row r="1727" spans="1:18" x14ac:dyDescent="0.2">
      <c r="A1727" s="133"/>
      <c r="B1727" s="150"/>
      <c r="C1727" s="151"/>
      <c r="D1727" s="151"/>
      <c r="E1727" s="133"/>
      <c r="F1727" s="133"/>
      <c r="G1727" s="153"/>
      <c r="H1727" s="153"/>
      <c r="I1727" s="153"/>
      <c r="J1727" s="141"/>
      <c r="K1727" s="153"/>
      <c r="L1727" s="22" t="s">
        <v>62</v>
      </c>
      <c r="M1727" s="19">
        <v>1</v>
      </c>
      <c r="N1727" s="19">
        <f>IFERROR(VLOOKUP(L1727,Data!K:M,3,0),"0")</f>
        <v>500</v>
      </c>
      <c r="O1727" s="19">
        <f t="shared" si="32"/>
        <v>500</v>
      </c>
      <c r="P1727" s="133"/>
      <c r="Q1727" s="141"/>
      <c r="R1727" s="61"/>
    </row>
    <row r="1728" spans="1:18" x14ac:dyDescent="0.2">
      <c r="A1728" s="132">
        <f>IF(G1728="","",COUNTA($G$3:G1729))</f>
        <v>502</v>
      </c>
      <c r="B1728" s="164">
        <v>45054</v>
      </c>
      <c r="C1728" s="149" t="s">
        <v>160</v>
      </c>
      <c r="D1728" s="149" t="s">
        <v>474</v>
      </c>
      <c r="E1728" s="132">
        <v>18195</v>
      </c>
      <c r="F1728" s="132">
        <v>528225</v>
      </c>
      <c r="G1728" s="152" t="s">
        <v>1642</v>
      </c>
      <c r="H1728" s="152" t="s">
        <v>1642</v>
      </c>
      <c r="I1728" s="152" t="s">
        <v>1643</v>
      </c>
      <c r="J1728" s="140" t="s">
        <v>1644</v>
      </c>
      <c r="K1728" s="152" t="s">
        <v>162</v>
      </c>
      <c r="L1728" s="22" t="s">
        <v>2915</v>
      </c>
      <c r="M1728" s="19">
        <v>1</v>
      </c>
      <c r="N1728" s="19">
        <f>IFERROR(VLOOKUP(L1728,Data!K:M,3,0),"0")</f>
        <v>1000</v>
      </c>
      <c r="O1728" s="19">
        <f t="shared" si="32"/>
        <v>1000</v>
      </c>
      <c r="P1728" s="132">
        <f>SUM(O1728:O1736)</f>
        <v>4355</v>
      </c>
      <c r="Q1728" s="140"/>
      <c r="R1728" s="60"/>
    </row>
    <row r="1729" spans="1:18" x14ac:dyDescent="0.2">
      <c r="A1729" s="133"/>
      <c r="B1729" s="150"/>
      <c r="C1729" s="151"/>
      <c r="D1729" s="151"/>
      <c r="E1729" s="133"/>
      <c r="F1729" s="133"/>
      <c r="G1729" s="153"/>
      <c r="H1729" s="153"/>
      <c r="I1729" s="153"/>
      <c r="J1729" s="141"/>
      <c r="K1729" s="153"/>
      <c r="L1729" s="22" t="s">
        <v>138</v>
      </c>
      <c r="M1729" s="19">
        <v>1</v>
      </c>
      <c r="N1729" s="19">
        <f>IFERROR(VLOOKUP(L1729,Data!K:M,3,0),"0")</f>
        <v>70</v>
      </c>
      <c r="O1729" s="19">
        <f t="shared" si="32"/>
        <v>70</v>
      </c>
      <c r="P1729" s="133"/>
      <c r="Q1729" s="141"/>
      <c r="R1729" s="61"/>
    </row>
    <row r="1730" spans="1:18" x14ac:dyDescent="0.2">
      <c r="A1730" s="133"/>
      <c r="B1730" s="150"/>
      <c r="C1730" s="151"/>
      <c r="D1730" s="151"/>
      <c r="E1730" s="133"/>
      <c r="F1730" s="133"/>
      <c r="G1730" s="153"/>
      <c r="H1730" s="153"/>
      <c r="I1730" s="153"/>
      <c r="J1730" s="141"/>
      <c r="K1730" s="153"/>
      <c r="L1730" s="22" t="s">
        <v>2707</v>
      </c>
      <c r="M1730" s="19">
        <v>1</v>
      </c>
      <c r="N1730" s="19">
        <f>IFERROR(VLOOKUP(L1730,Data!K:M,3,0),"0")</f>
        <v>600</v>
      </c>
      <c r="O1730" s="19">
        <f t="shared" si="32"/>
        <v>600</v>
      </c>
      <c r="P1730" s="133"/>
      <c r="Q1730" s="141"/>
      <c r="R1730" s="61"/>
    </row>
    <row r="1731" spans="1:18" x14ac:dyDescent="0.2">
      <c r="A1731" s="133"/>
      <c r="B1731" s="150"/>
      <c r="C1731" s="151"/>
      <c r="D1731" s="151"/>
      <c r="E1731" s="133"/>
      <c r="F1731" s="133"/>
      <c r="G1731" s="153"/>
      <c r="H1731" s="153"/>
      <c r="I1731" s="153"/>
      <c r="J1731" s="141"/>
      <c r="K1731" s="153"/>
      <c r="L1731" s="22" t="s">
        <v>89</v>
      </c>
      <c r="M1731" s="19">
        <v>8</v>
      </c>
      <c r="N1731" s="19">
        <f>IFERROR(VLOOKUP(L1731,Data!K:M,3,0),"0")</f>
        <v>35</v>
      </c>
      <c r="O1731" s="19">
        <f t="shared" si="32"/>
        <v>280</v>
      </c>
      <c r="P1731" s="133"/>
      <c r="Q1731" s="141"/>
      <c r="R1731" s="61"/>
    </row>
    <row r="1732" spans="1:18" x14ac:dyDescent="0.2">
      <c r="A1732" s="133"/>
      <c r="B1732" s="150"/>
      <c r="C1732" s="151"/>
      <c r="D1732" s="151"/>
      <c r="E1732" s="133"/>
      <c r="F1732" s="133"/>
      <c r="G1732" s="153"/>
      <c r="H1732" s="153"/>
      <c r="I1732" s="153"/>
      <c r="J1732" s="141"/>
      <c r="K1732" s="153"/>
      <c r="L1732" s="22" t="s">
        <v>1648</v>
      </c>
      <c r="M1732" s="19">
        <v>1</v>
      </c>
      <c r="N1732" s="19">
        <v>20</v>
      </c>
      <c r="O1732" s="19">
        <f t="shared" si="32"/>
        <v>20</v>
      </c>
      <c r="P1732" s="133"/>
      <c r="Q1732" s="141"/>
      <c r="R1732" s="61" t="s">
        <v>2746</v>
      </c>
    </row>
    <row r="1733" spans="1:18" x14ac:dyDescent="0.2">
      <c r="A1733" s="133"/>
      <c r="B1733" s="150"/>
      <c r="C1733" s="151"/>
      <c r="D1733" s="151"/>
      <c r="E1733" s="133"/>
      <c r="F1733" s="133"/>
      <c r="G1733" s="153"/>
      <c r="H1733" s="153"/>
      <c r="I1733" s="153"/>
      <c r="J1733" s="141"/>
      <c r="K1733" s="153"/>
      <c r="L1733" s="22" t="s">
        <v>1648</v>
      </c>
      <c r="M1733" s="19">
        <v>1</v>
      </c>
      <c r="N1733" s="19">
        <v>125</v>
      </c>
      <c r="O1733" s="19">
        <f t="shared" si="32"/>
        <v>125</v>
      </c>
      <c r="P1733" s="133"/>
      <c r="Q1733" s="141"/>
      <c r="R1733" s="61" t="s">
        <v>2720</v>
      </c>
    </row>
    <row r="1734" spans="1:18" x14ac:dyDescent="0.2">
      <c r="A1734" s="133"/>
      <c r="B1734" s="150"/>
      <c r="C1734" s="151"/>
      <c r="D1734" s="151"/>
      <c r="E1734" s="133"/>
      <c r="F1734" s="133"/>
      <c r="G1734" s="153"/>
      <c r="H1734" s="153"/>
      <c r="I1734" s="153"/>
      <c r="J1734" s="141"/>
      <c r="K1734" s="153"/>
      <c r="L1734" s="22" t="s">
        <v>135</v>
      </c>
      <c r="M1734" s="19">
        <v>2</v>
      </c>
      <c r="N1734" s="19">
        <f>IFERROR(VLOOKUP(L1734,Data!K:M,3,0),"0")</f>
        <v>140</v>
      </c>
      <c r="O1734" s="19">
        <f t="shared" si="32"/>
        <v>280</v>
      </c>
      <c r="P1734" s="133"/>
      <c r="Q1734" s="141"/>
      <c r="R1734" s="61" t="s">
        <v>2745</v>
      </c>
    </row>
    <row r="1735" spans="1:18" x14ac:dyDescent="0.2">
      <c r="A1735" s="133"/>
      <c r="B1735" s="150"/>
      <c r="C1735" s="151"/>
      <c r="D1735" s="151"/>
      <c r="E1735" s="133"/>
      <c r="F1735" s="133"/>
      <c r="G1735" s="153"/>
      <c r="H1735" s="153"/>
      <c r="I1735" s="153"/>
      <c r="J1735" s="141"/>
      <c r="K1735" s="153"/>
      <c r="L1735" s="22" t="s">
        <v>145</v>
      </c>
      <c r="M1735" s="19">
        <v>1</v>
      </c>
      <c r="N1735" s="19">
        <v>1480</v>
      </c>
      <c r="O1735" s="19">
        <f t="shared" si="32"/>
        <v>1480</v>
      </c>
      <c r="P1735" s="133"/>
      <c r="Q1735" s="141"/>
      <c r="R1735" s="61"/>
    </row>
    <row r="1736" spans="1:18" x14ac:dyDescent="0.2">
      <c r="A1736" s="133"/>
      <c r="B1736" s="150"/>
      <c r="C1736" s="151"/>
      <c r="D1736" s="151"/>
      <c r="E1736" s="133"/>
      <c r="F1736" s="133"/>
      <c r="G1736" s="153"/>
      <c r="H1736" s="153"/>
      <c r="I1736" s="153"/>
      <c r="J1736" s="141"/>
      <c r="K1736" s="153"/>
      <c r="L1736" s="22" t="s">
        <v>62</v>
      </c>
      <c r="M1736" s="19">
        <v>1</v>
      </c>
      <c r="N1736" s="19">
        <f>IFERROR(VLOOKUP(L1736,Data!K:M,3,0),"0")</f>
        <v>500</v>
      </c>
      <c r="O1736" s="19">
        <f t="shared" si="32"/>
        <v>500</v>
      </c>
      <c r="P1736" s="133"/>
      <c r="Q1736" s="141"/>
      <c r="R1736" s="61"/>
    </row>
    <row r="1737" spans="1:18" x14ac:dyDescent="0.2">
      <c r="A1737" s="132">
        <f>IF(G1737="","",COUNTA($G$3:G1738))</f>
        <v>503</v>
      </c>
      <c r="B1737" s="164">
        <v>45054</v>
      </c>
      <c r="C1737" s="149" t="s">
        <v>448</v>
      </c>
      <c r="D1737" s="149" t="s">
        <v>163</v>
      </c>
      <c r="E1737" s="132">
        <v>44475</v>
      </c>
      <c r="F1737" s="132">
        <v>277034</v>
      </c>
      <c r="G1737" s="152" t="s">
        <v>1645</v>
      </c>
      <c r="H1737" s="152" t="s">
        <v>1645</v>
      </c>
      <c r="I1737" s="152" t="s">
        <v>1646</v>
      </c>
      <c r="J1737" s="140" t="s">
        <v>1647</v>
      </c>
      <c r="K1737" s="152" t="s">
        <v>162</v>
      </c>
      <c r="L1737" s="22" t="s">
        <v>2699</v>
      </c>
      <c r="M1737" s="19">
        <v>2</v>
      </c>
      <c r="N1737" s="19">
        <f>IFERROR(VLOOKUP(L1737,Data!K:M,3,0),"0")</f>
        <v>10</v>
      </c>
      <c r="O1737" s="19">
        <f t="shared" si="32"/>
        <v>20</v>
      </c>
      <c r="P1737" s="132">
        <f>SUM(O1737:O1738)</f>
        <v>520</v>
      </c>
      <c r="Q1737" s="140"/>
      <c r="R1737" s="60"/>
    </row>
    <row r="1738" spans="1:18" x14ac:dyDescent="0.2">
      <c r="A1738" s="133"/>
      <c r="B1738" s="150"/>
      <c r="C1738" s="151"/>
      <c r="D1738" s="151"/>
      <c r="E1738" s="133"/>
      <c r="F1738" s="133"/>
      <c r="G1738" s="153"/>
      <c r="H1738" s="153"/>
      <c r="I1738" s="153"/>
      <c r="J1738" s="141"/>
      <c r="K1738" s="153"/>
      <c r="L1738" s="22" t="s">
        <v>62</v>
      </c>
      <c r="M1738" s="19">
        <v>1</v>
      </c>
      <c r="N1738" s="19">
        <f>IFERROR(VLOOKUP(L1738,Data!K:M,3,0),"0")</f>
        <v>500</v>
      </c>
      <c r="O1738" s="19">
        <f t="shared" si="32"/>
        <v>500</v>
      </c>
      <c r="P1738" s="133"/>
      <c r="Q1738" s="141"/>
      <c r="R1738" s="61"/>
    </row>
    <row r="1739" spans="1:18" x14ac:dyDescent="0.2">
      <c r="A1739" s="132">
        <f>IF(G1739="","",COUNTA($G$3:G1740))</f>
        <v>504</v>
      </c>
      <c r="B1739" s="164">
        <v>45054</v>
      </c>
      <c r="C1739" s="149" t="s">
        <v>1648</v>
      </c>
      <c r="D1739" s="149" t="s">
        <v>163</v>
      </c>
      <c r="E1739" s="132">
        <v>50280</v>
      </c>
      <c r="F1739" s="132">
        <v>403849</v>
      </c>
      <c r="G1739" s="152" t="s">
        <v>1649</v>
      </c>
      <c r="H1739" s="152" t="s">
        <v>1649</v>
      </c>
      <c r="I1739" s="152" t="s">
        <v>1650</v>
      </c>
      <c r="J1739" s="140" t="s">
        <v>1651</v>
      </c>
      <c r="K1739" s="152" t="s">
        <v>446</v>
      </c>
      <c r="L1739" s="22" t="s">
        <v>62</v>
      </c>
      <c r="M1739" s="19">
        <v>1</v>
      </c>
      <c r="N1739" s="19">
        <f>IFERROR(VLOOKUP(L1739,Data!K:M,3,0),"0")</f>
        <v>500</v>
      </c>
      <c r="O1739" s="19">
        <f t="shared" si="32"/>
        <v>500</v>
      </c>
      <c r="P1739" s="132">
        <f>SUM(O1739:O1741)</f>
        <v>500</v>
      </c>
      <c r="Q1739" s="140"/>
      <c r="R1739" s="60" t="s">
        <v>2727</v>
      </c>
    </row>
    <row r="1740" spans="1:18" x14ac:dyDescent="0.2">
      <c r="A1740" s="133"/>
      <c r="B1740" s="150"/>
      <c r="C1740" s="151"/>
      <c r="D1740" s="151"/>
      <c r="E1740" s="133"/>
      <c r="F1740" s="133"/>
      <c r="G1740" s="153"/>
      <c r="H1740" s="153"/>
      <c r="I1740" s="153"/>
      <c r="J1740" s="141"/>
      <c r="K1740" s="153"/>
      <c r="L1740" s="22"/>
      <c r="M1740" s="19"/>
      <c r="N1740" s="19" t="str">
        <f>IFERROR(VLOOKUP(L1740,Data!K:M,3,0),"0")</f>
        <v>0</v>
      </c>
      <c r="O1740" s="19">
        <f t="shared" si="32"/>
        <v>0</v>
      </c>
      <c r="P1740" s="133"/>
      <c r="Q1740" s="141"/>
      <c r="R1740" s="61"/>
    </row>
    <row r="1741" spans="1:18" x14ac:dyDescent="0.2">
      <c r="A1741" s="133"/>
      <c r="B1741" s="150"/>
      <c r="C1741" s="151"/>
      <c r="D1741" s="151"/>
      <c r="E1741" s="133"/>
      <c r="F1741" s="133"/>
      <c r="G1741" s="153"/>
      <c r="H1741" s="153"/>
      <c r="I1741" s="153"/>
      <c r="J1741" s="141"/>
      <c r="K1741" s="153"/>
      <c r="L1741" s="22"/>
      <c r="M1741" s="19"/>
      <c r="N1741" s="19" t="str">
        <f>IFERROR(VLOOKUP(L1741,Data!K:M,3,0),"0")</f>
        <v>0</v>
      </c>
      <c r="O1741" s="19">
        <f t="shared" si="32"/>
        <v>0</v>
      </c>
      <c r="P1741" s="133"/>
      <c r="Q1741" s="141"/>
      <c r="R1741" s="61"/>
    </row>
    <row r="1742" spans="1:18" x14ac:dyDescent="0.2">
      <c r="A1742" s="132">
        <f>IF(G1742="","",COUNTA($G$3:G1743))</f>
        <v>505</v>
      </c>
      <c r="B1742" s="164">
        <v>45054</v>
      </c>
      <c r="C1742" s="149" t="s">
        <v>160</v>
      </c>
      <c r="D1742" s="149" t="s">
        <v>163</v>
      </c>
      <c r="E1742" s="132">
        <v>18609</v>
      </c>
      <c r="F1742" s="132">
        <v>61511</v>
      </c>
      <c r="G1742" s="152" t="s">
        <v>1611</v>
      </c>
      <c r="H1742" s="152" t="s">
        <v>1611</v>
      </c>
      <c r="I1742" s="152" t="s">
        <v>820</v>
      </c>
      <c r="J1742" s="140" t="s">
        <v>1652</v>
      </c>
      <c r="K1742" s="152" t="s">
        <v>822</v>
      </c>
      <c r="L1742" s="22" t="s">
        <v>2698</v>
      </c>
      <c r="M1742" s="19">
        <v>1</v>
      </c>
      <c r="N1742" s="19">
        <f>IFERROR(VLOOKUP(L1742,Data!K:M,3,0),"0")</f>
        <v>400</v>
      </c>
      <c r="O1742" s="19">
        <f t="shared" si="32"/>
        <v>400</v>
      </c>
      <c r="P1742" s="132">
        <f>SUM(O1742:O1744)</f>
        <v>1250</v>
      </c>
      <c r="Q1742" s="140"/>
      <c r="R1742" s="60"/>
    </row>
    <row r="1743" spans="1:18" x14ac:dyDescent="0.2">
      <c r="A1743" s="133"/>
      <c r="B1743" s="150"/>
      <c r="C1743" s="151"/>
      <c r="D1743" s="151"/>
      <c r="E1743" s="133"/>
      <c r="F1743" s="133"/>
      <c r="G1743" s="153"/>
      <c r="H1743" s="153"/>
      <c r="I1743" s="153"/>
      <c r="J1743" s="141"/>
      <c r="K1743" s="153"/>
      <c r="L1743" s="22" t="s">
        <v>149</v>
      </c>
      <c r="M1743" s="19">
        <v>1</v>
      </c>
      <c r="N1743" s="19">
        <f>IFERROR(VLOOKUP(L1743,Data!K:M,3,0),"0")</f>
        <v>350</v>
      </c>
      <c r="O1743" s="19">
        <f t="shared" si="32"/>
        <v>350</v>
      </c>
      <c r="P1743" s="133"/>
      <c r="Q1743" s="141"/>
      <c r="R1743" s="61"/>
    </row>
    <row r="1744" spans="1:18" x14ac:dyDescent="0.2">
      <c r="A1744" s="133"/>
      <c r="B1744" s="150"/>
      <c r="C1744" s="151"/>
      <c r="D1744" s="151"/>
      <c r="E1744" s="133"/>
      <c r="F1744" s="133"/>
      <c r="G1744" s="153"/>
      <c r="H1744" s="153"/>
      <c r="I1744" s="153"/>
      <c r="J1744" s="141"/>
      <c r="K1744" s="153"/>
      <c r="L1744" s="22" t="s">
        <v>62</v>
      </c>
      <c r="M1744" s="19">
        <v>1</v>
      </c>
      <c r="N1744" s="19">
        <f>IFERROR(VLOOKUP(L1744,Data!K:M,3,0),"0")</f>
        <v>500</v>
      </c>
      <c r="O1744" s="19">
        <f t="shared" si="32"/>
        <v>500</v>
      </c>
      <c r="P1744" s="133"/>
      <c r="Q1744" s="141"/>
      <c r="R1744" s="61"/>
    </row>
    <row r="1745" spans="1:18" x14ac:dyDescent="0.2">
      <c r="A1745" s="132">
        <f>IF(G1745="","",COUNTA($G$3:G1746))</f>
        <v>506</v>
      </c>
      <c r="B1745" s="164">
        <v>45054</v>
      </c>
      <c r="C1745" s="149" t="s">
        <v>160</v>
      </c>
      <c r="D1745" s="149" t="s">
        <v>163</v>
      </c>
      <c r="E1745" s="132">
        <v>19423</v>
      </c>
      <c r="F1745" s="132">
        <v>358944</v>
      </c>
      <c r="G1745" s="152" t="s">
        <v>1653</v>
      </c>
      <c r="H1745" s="152" t="s">
        <v>1653</v>
      </c>
      <c r="I1745" s="152" t="s">
        <v>1654</v>
      </c>
      <c r="J1745" s="140" t="s">
        <v>1655</v>
      </c>
      <c r="K1745" s="152" t="s">
        <v>621</v>
      </c>
      <c r="L1745" s="22" t="s">
        <v>134</v>
      </c>
      <c r="M1745" s="19">
        <v>4</v>
      </c>
      <c r="N1745" s="19">
        <f>IFERROR(VLOOKUP(L1745,Data!K:M,3,0),"0")</f>
        <v>25</v>
      </c>
      <c r="O1745" s="19">
        <f t="shared" si="32"/>
        <v>100</v>
      </c>
      <c r="P1745" s="132">
        <f>SUM(O1745:O1747)</f>
        <v>940</v>
      </c>
      <c r="Q1745" s="140"/>
      <c r="R1745" s="60"/>
    </row>
    <row r="1746" spans="1:18" x14ac:dyDescent="0.2">
      <c r="A1746" s="133"/>
      <c r="B1746" s="150"/>
      <c r="C1746" s="151"/>
      <c r="D1746" s="151"/>
      <c r="E1746" s="133"/>
      <c r="F1746" s="133"/>
      <c r="G1746" s="153"/>
      <c r="H1746" s="153"/>
      <c r="I1746" s="153"/>
      <c r="J1746" s="141"/>
      <c r="K1746" s="153"/>
      <c r="L1746" s="22" t="s">
        <v>124</v>
      </c>
      <c r="M1746" s="19">
        <v>0.5</v>
      </c>
      <c r="N1746" s="19">
        <f>IFERROR(VLOOKUP(L1746,Data!K:M,3,0),"0")</f>
        <v>680</v>
      </c>
      <c r="O1746" s="19">
        <f>PRODUCT(M1746:N1746)</f>
        <v>340</v>
      </c>
      <c r="P1746" s="133"/>
      <c r="Q1746" s="141"/>
      <c r="R1746" s="61"/>
    </row>
    <row r="1747" spans="1:18" x14ac:dyDescent="0.2">
      <c r="A1747" s="133"/>
      <c r="B1747" s="150"/>
      <c r="C1747" s="151"/>
      <c r="D1747" s="151"/>
      <c r="E1747" s="133"/>
      <c r="F1747" s="133"/>
      <c r="G1747" s="153"/>
      <c r="H1747" s="153"/>
      <c r="I1747" s="153"/>
      <c r="J1747" s="141"/>
      <c r="K1747" s="153"/>
      <c r="L1747" s="22" t="s">
        <v>62</v>
      </c>
      <c r="M1747" s="19">
        <v>1</v>
      </c>
      <c r="N1747" s="19">
        <f>IFERROR(VLOOKUP(L1747,Data!K:M,3,0),"0")</f>
        <v>500</v>
      </c>
      <c r="O1747" s="19">
        <f t="shared" si="32"/>
        <v>500</v>
      </c>
      <c r="P1747" s="133"/>
      <c r="Q1747" s="141"/>
      <c r="R1747" s="61"/>
    </row>
    <row r="1748" spans="1:18" x14ac:dyDescent="0.2">
      <c r="A1748" s="132">
        <f>IF(G1748="","",COUNTA($G$3:G1749))</f>
        <v>507</v>
      </c>
      <c r="B1748" s="164">
        <v>45054</v>
      </c>
      <c r="C1748" s="149" t="s">
        <v>160</v>
      </c>
      <c r="D1748" s="149" t="s">
        <v>163</v>
      </c>
      <c r="E1748" s="132">
        <v>12509</v>
      </c>
      <c r="F1748" s="132">
        <v>414088</v>
      </c>
      <c r="G1748" s="152" t="s">
        <v>1656</v>
      </c>
      <c r="H1748" s="152" t="s">
        <v>1656</v>
      </c>
      <c r="I1748" s="152" t="s">
        <v>1654</v>
      </c>
      <c r="J1748" s="140" t="s">
        <v>1657</v>
      </c>
      <c r="K1748" s="152" t="s">
        <v>621</v>
      </c>
      <c r="L1748" s="22" t="s">
        <v>62</v>
      </c>
      <c r="M1748" s="19">
        <v>1</v>
      </c>
      <c r="N1748" s="19">
        <f>IFERROR(VLOOKUP(L1748,Data!K:M,3,0),"0")</f>
        <v>500</v>
      </c>
      <c r="O1748" s="19">
        <f t="shared" si="32"/>
        <v>500</v>
      </c>
      <c r="P1748" s="132">
        <f>SUM(O1748:O1749)</f>
        <v>500</v>
      </c>
      <c r="Q1748" s="140"/>
      <c r="R1748" s="60" t="s">
        <v>2806</v>
      </c>
    </row>
    <row r="1749" spans="1:18" x14ac:dyDescent="0.2">
      <c r="A1749" s="133"/>
      <c r="B1749" s="150"/>
      <c r="C1749" s="151"/>
      <c r="D1749" s="151"/>
      <c r="E1749" s="133"/>
      <c r="F1749" s="133"/>
      <c r="G1749" s="153"/>
      <c r="H1749" s="153"/>
      <c r="I1749" s="153"/>
      <c r="J1749" s="141"/>
      <c r="K1749" s="153"/>
      <c r="L1749" s="22"/>
      <c r="M1749" s="19"/>
      <c r="N1749" s="19" t="str">
        <f>IFERROR(VLOOKUP(L1749,Data!K:M,3,0),"0")</f>
        <v>0</v>
      </c>
      <c r="O1749" s="19">
        <f t="shared" si="32"/>
        <v>0</v>
      </c>
      <c r="P1749" s="133"/>
      <c r="Q1749" s="141"/>
      <c r="R1749" s="61"/>
    </row>
    <row r="1750" spans="1:18" x14ac:dyDescent="0.2">
      <c r="A1750" s="132">
        <f>IF(G1750="","",COUNTA($G$3:G1761))</f>
        <v>508</v>
      </c>
      <c r="B1750" s="164">
        <v>45054</v>
      </c>
      <c r="C1750" s="149" t="s">
        <v>188</v>
      </c>
      <c r="D1750" s="149" t="s">
        <v>163</v>
      </c>
      <c r="E1750" s="132">
        <v>59704</v>
      </c>
      <c r="F1750" s="132">
        <v>344189</v>
      </c>
      <c r="G1750" s="152" t="s">
        <v>1658</v>
      </c>
      <c r="H1750" s="152" t="s">
        <v>1658</v>
      </c>
      <c r="I1750" s="152" t="s">
        <v>1619</v>
      </c>
      <c r="J1750" s="140" t="s">
        <v>1659</v>
      </c>
      <c r="K1750" s="152" t="s">
        <v>527</v>
      </c>
      <c r="L1750" s="22" t="s">
        <v>62</v>
      </c>
      <c r="M1750" s="19">
        <v>1</v>
      </c>
      <c r="N1750" s="19">
        <f>IFERROR(VLOOKUP(L1750,Data!K:M,3,0),"0")</f>
        <v>500</v>
      </c>
      <c r="O1750" s="19">
        <f>PRODUCT(M1750:N1750)</f>
        <v>500</v>
      </c>
      <c r="P1750" s="132">
        <f>SUM(O1750:O1751)</f>
        <v>500</v>
      </c>
      <c r="Q1750" s="140"/>
      <c r="R1750" s="60" t="s">
        <v>2806</v>
      </c>
    </row>
    <row r="1751" spans="1:18" x14ac:dyDescent="0.2">
      <c r="A1751" s="133"/>
      <c r="B1751" s="150"/>
      <c r="C1751" s="151"/>
      <c r="D1751" s="151"/>
      <c r="E1751" s="133"/>
      <c r="F1751" s="133"/>
      <c r="G1751" s="153"/>
      <c r="H1751" s="153"/>
      <c r="I1751" s="153"/>
      <c r="J1751" s="141"/>
      <c r="K1751" s="153"/>
      <c r="L1751" s="22"/>
      <c r="M1751" s="19"/>
      <c r="N1751" s="19" t="str">
        <f>IFERROR(VLOOKUP(L1751,Data!K:M,3,0),"0")</f>
        <v>0</v>
      </c>
      <c r="O1751" s="19">
        <f>PRODUCT(M1751:N1751)</f>
        <v>0</v>
      </c>
      <c r="P1751" s="133"/>
      <c r="Q1751" s="141"/>
      <c r="R1751" s="61"/>
    </row>
    <row r="1752" spans="1:18" s="43" customFormat="1" ht="18" customHeight="1" x14ac:dyDescent="0.25">
      <c r="A1752" s="116" t="s">
        <v>3193</v>
      </c>
      <c r="B1752" s="117"/>
      <c r="C1752" s="117"/>
      <c r="D1752" s="117"/>
      <c r="E1752" s="117"/>
      <c r="F1752" s="117"/>
      <c r="G1752" s="117"/>
      <c r="H1752" s="117"/>
      <c r="I1752" s="117"/>
      <c r="J1752" s="117"/>
      <c r="K1752" s="117"/>
      <c r="L1752" s="117"/>
      <c r="M1752" s="117"/>
      <c r="N1752" s="117"/>
      <c r="O1752" s="118"/>
      <c r="P1752" s="119">
        <f>SUM(P1674:P1751)</f>
        <v>30920</v>
      </c>
      <c r="Q1752" s="120"/>
      <c r="R1752" s="121"/>
    </row>
    <row r="1753" spans="1:18" s="47" customFormat="1" ht="18" customHeight="1" x14ac:dyDescent="0.25">
      <c r="A1753" s="122" t="s">
        <v>3194</v>
      </c>
      <c r="B1753" s="122"/>
      <c r="C1753" s="44" t="e">
        <f ca="1">[3]!NumberToWordEN(P1752)</f>
        <v>#NAME?</v>
      </c>
      <c r="D1753" s="44"/>
      <c r="E1753" s="45"/>
      <c r="F1753" s="45"/>
      <c r="G1753" s="44"/>
      <c r="H1753" s="44"/>
      <c r="I1753" s="44"/>
      <c r="J1753" s="44"/>
      <c r="K1753" s="44"/>
      <c r="L1753" s="44"/>
      <c r="M1753" s="44"/>
      <c r="N1753" s="44"/>
      <c r="O1753" s="44"/>
      <c r="P1753" s="44"/>
      <c r="Q1753" s="46"/>
      <c r="R1753" s="62"/>
    </row>
    <row r="1754" spans="1:18" s="47" customFormat="1" ht="18" customHeight="1" x14ac:dyDescent="0.25">
      <c r="A1754" s="48"/>
      <c r="B1754" s="49"/>
      <c r="C1754" s="50"/>
      <c r="D1754" s="48"/>
      <c r="E1754" s="48"/>
      <c r="F1754" s="48"/>
      <c r="G1754" s="48"/>
      <c r="H1754" s="48"/>
      <c r="I1754" s="48"/>
      <c r="J1754" s="50"/>
      <c r="K1754" s="48"/>
      <c r="M1754" s="51"/>
      <c r="P1754" s="48"/>
      <c r="Q1754" s="52"/>
      <c r="R1754" s="62"/>
    </row>
    <row r="1755" spans="1:18" s="47" customFormat="1" ht="18" customHeight="1" x14ac:dyDescent="0.25">
      <c r="A1755" s="48"/>
      <c r="B1755" s="49"/>
      <c r="C1755" s="50"/>
      <c r="D1755" s="48"/>
      <c r="E1755" s="48"/>
      <c r="F1755" s="48"/>
      <c r="G1755" s="48"/>
      <c r="H1755" s="48"/>
      <c r="I1755" s="48"/>
      <c r="J1755" s="50"/>
      <c r="K1755" s="48"/>
      <c r="M1755" s="51"/>
      <c r="P1755" s="48"/>
      <c r="Q1755" s="52"/>
      <c r="R1755" s="62"/>
    </row>
    <row r="1756" spans="1:18" s="47" customFormat="1" ht="18" customHeight="1" x14ac:dyDescent="0.25">
      <c r="A1756" s="48"/>
      <c r="B1756" s="49"/>
      <c r="C1756" s="50"/>
      <c r="D1756" s="48"/>
      <c r="E1756" s="48"/>
      <c r="F1756" s="48"/>
      <c r="G1756" s="48"/>
      <c r="H1756" s="48"/>
      <c r="I1756" s="48"/>
      <c r="J1756" s="50"/>
      <c r="K1756" s="48"/>
      <c r="M1756" s="51"/>
      <c r="P1756" s="48"/>
      <c r="Q1756" s="52"/>
      <c r="R1756" s="62"/>
    </row>
    <row r="1757" spans="1:18" s="57" customFormat="1" ht="18" customHeight="1" x14ac:dyDescent="0.25">
      <c r="A1757" s="53"/>
      <c r="B1757" s="53"/>
      <c r="C1757" s="54"/>
      <c r="D1757" s="54"/>
      <c r="E1757" s="53"/>
      <c r="F1757" s="53"/>
      <c r="G1757" s="53"/>
      <c r="H1757" s="53"/>
      <c r="I1757" s="53"/>
      <c r="J1757" s="54"/>
      <c r="K1757" s="54"/>
      <c r="L1757" s="54"/>
      <c r="M1757" s="55"/>
      <c r="N1757" s="55"/>
      <c r="O1757" s="55"/>
      <c r="P1757" s="55"/>
      <c r="Q1757" s="56"/>
      <c r="R1757" s="63"/>
    </row>
    <row r="1758" spans="1:18" s="57" customFormat="1" ht="18" customHeight="1" x14ac:dyDescent="0.25">
      <c r="A1758" s="53"/>
      <c r="B1758" s="53"/>
      <c r="C1758" s="54"/>
      <c r="D1758" s="54"/>
      <c r="E1758" s="53"/>
      <c r="F1758" s="53"/>
      <c r="G1758" s="53"/>
      <c r="H1758" s="53"/>
      <c r="I1758" s="53"/>
      <c r="J1758" s="54"/>
      <c r="K1758" s="54"/>
      <c r="L1758" s="54"/>
      <c r="M1758" s="55"/>
      <c r="N1758" s="55"/>
      <c r="O1758" s="55"/>
      <c r="P1758" s="123" t="s">
        <v>3195</v>
      </c>
      <c r="Q1758" s="123"/>
      <c r="R1758" s="63"/>
    </row>
    <row r="1759" spans="1:18" s="57" customFormat="1" ht="18" customHeight="1" x14ac:dyDescent="0.25">
      <c r="A1759" s="53"/>
      <c r="B1759" s="53"/>
      <c r="C1759" s="54"/>
      <c r="D1759" s="54"/>
      <c r="E1759" s="53"/>
      <c r="F1759" s="53"/>
      <c r="G1759" s="53"/>
      <c r="H1759" s="53"/>
      <c r="I1759" s="53"/>
      <c r="J1759" s="54"/>
      <c r="K1759" s="54"/>
      <c r="L1759" s="54"/>
      <c r="M1759" s="55"/>
      <c r="N1759" s="55"/>
      <c r="O1759" s="55"/>
      <c r="P1759" s="53"/>
      <c r="Q1759" s="58"/>
      <c r="R1759" s="63"/>
    </row>
    <row r="1760" spans="1:18" s="41" customFormat="1" ht="24" customHeight="1" x14ac:dyDescent="0.25">
      <c r="A1760" s="124" t="s">
        <v>3218</v>
      </c>
      <c r="B1760" s="125"/>
      <c r="C1760" s="124" t="s">
        <v>21</v>
      </c>
      <c r="D1760" s="126"/>
      <c r="E1760" s="125"/>
      <c r="F1760" s="124" t="s">
        <v>3192</v>
      </c>
      <c r="G1760" s="126"/>
      <c r="H1760" s="126"/>
      <c r="I1760" s="126"/>
      <c r="J1760" s="126"/>
      <c r="K1760" s="126"/>
      <c r="L1760" s="126"/>
      <c r="M1760" s="126"/>
      <c r="N1760" s="126"/>
      <c r="O1760" s="126"/>
      <c r="P1760" s="126"/>
      <c r="Q1760" s="126"/>
      <c r="R1760" s="125"/>
    </row>
    <row r="1761" spans="1:18" s="40" customFormat="1" ht="41.25" customHeight="1" x14ac:dyDescent="0.3">
      <c r="A1761" s="34" t="s">
        <v>3197</v>
      </c>
      <c r="B1761" s="35" t="s">
        <v>81</v>
      </c>
      <c r="C1761" s="35" t="s">
        <v>10</v>
      </c>
      <c r="D1761" s="36" t="s">
        <v>11</v>
      </c>
      <c r="E1761" s="34" t="s">
        <v>12</v>
      </c>
      <c r="F1761" s="34" t="s">
        <v>0</v>
      </c>
      <c r="G1761" s="34"/>
      <c r="H1761" s="34" t="s">
        <v>1</v>
      </c>
      <c r="I1761" s="37"/>
      <c r="J1761" s="35" t="s">
        <v>13</v>
      </c>
      <c r="K1761" s="38" t="s">
        <v>148</v>
      </c>
      <c r="L1761" s="37" t="s">
        <v>82</v>
      </c>
      <c r="M1761" s="34" t="s">
        <v>14</v>
      </c>
      <c r="N1761" s="34" t="s">
        <v>2</v>
      </c>
      <c r="O1761" s="34" t="s">
        <v>83</v>
      </c>
      <c r="P1761" s="34" t="s">
        <v>3198</v>
      </c>
      <c r="Q1761" s="39" t="s">
        <v>84</v>
      </c>
      <c r="R1761" s="59" t="s">
        <v>5</v>
      </c>
    </row>
    <row r="1762" spans="1:18" x14ac:dyDescent="0.2">
      <c r="A1762" s="132">
        <f>IF(G1762="","",COUNTA($G$3:G1763))</f>
        <v>509</v>
      </c>
      <c r="B1762" s="164">
        <v>45054</v>
      </c>
      <c r="C1762" s="149" t="s">
        <v>188</v>
      </c>
      <c r="D1762" s="149" t="s">
        <v>163</v>
      </c>
      <c r="E1762" s="132">
        <v>55732</v>
      </c>
      <c r="F1762" s="132">
        <v>83386</v>
      </c>
      <c r="G1762" s="152" t="s">
        <v>1660</v>
      </c>
      <c r="H1762" s="152" t="s">
        <v>1660</v>
      </c>
      <c r="I1762" s="152" t="s">
        <v>1661</v>
      </c>
      <c r="J1762" s="140" t="s">
        <v>1662</v>
      </c>
      <c r="K1762" s="152" t="s">
        <v>427</v>
      </c>
      <c r="L1762" s="22" t="s">
        <v>62</v>
      </c>
      <c r="M1762" s="19">
        <v>1</v>
      </c>
      <c r="N1762" s="19">
        <f>IFERROR(VLOOKUP(L1762,Data!K:M,3,0),"0")</f>
        <v>500</v>
      </c>
      <c r="O1762" s="19">
        <f t="shared" si="32"/>
        <v>500</v>
      </c>
      <c r="P1762" s="132">
        <f>SUM(O1762:O1763)</f>
        <v>500</v>
      </c>
      <c r="Q1762" s="140"/>
      <c r="R1762" s="60" t="s">
        <v>2806</v>
      </c>
    </row>
    <row r="1763" spans="1:18" x14ac:dyDescent="0.2">
      <c r="A1763" s="133"/>
      <c r="B1763" s="150"/>
      <c r="C1763" s="151"/>
      <c r="D1763" s="151"/>
      <c r="E1763" s="133"/>
      <c r="F1763" s="133"/>
      <c r="G1763" s="153"/>
      <c r="H1763" s="153"/>
      <c r="I1763" s="153"/>
      <c r="J1763" s="141"/>
      <c r="K1763" s="153"/>
      <c r="L1763" s="22"/>
      <c r="M1763" s="19"/>
      <c r="N1763" s="19" t="str">
        <f>IFERROR(VLOOKUP(L1763,Data!K:M,3,0),"0")</f>
        <v>0</v>
      </c>
      <c r="O1763" s="19">
        <f t="shared" si="32"/>
        <v>0</v>
      </c>
      <c r="P1763" s="133"/>
      <c r="Q1763" s="141"/>
      <c r="R1763" s="61"/>
    </row>
    <row r="1764" spans="1:18" x14ac:dyDescent="0.2">
      <c r="A1764" s="132">
        <f>IF(G1764="","",COUNTA($G$3:G1765))</f>
        <v>510</v>
      </c>
      <c r="B1764" s="164">
        <v>45054</v>
      </c>
      <c r="C1764" s="149" t="s">
        <v>54</v>
      </c>
      <c r="D1764" s="149" t="s">
        <v>77</v>
      </c>
      <c r="E1764" s="132">
        <v>8543</v>
      </c>
      <c r="F1764" s="132">
        <v>429430</v>
      </c>
      <c r="G1764" s="152" t="s">
        <v>1663</v>
      </c>
      <c r="H1764" s="152" t="s">
        <v>1663</v>
      </c>
      <c r="I1764" s="152" t="s">
        <v>1664</v>
      </c>
      <c r="J1764" s="140" t="s">
        <v>1665</v>
      </c>
      <c r="K1764" s="152" t="s">
        <v>882</v>
      </c>
      <c r="L1764" s="22" t="s">
        <v>2915</v>
      </c>
      <c r="M1764" s="19">
        <v>1</v>
      </c>
      <c r="N1764" s="19">
        <f>IFERROR(VLOOKUP(L1764,Data!K:M,3,0),"0")</f>
        <v>1000</v>
      </c>
      <c r="O1764" s="19">
        <f t="shared" si="32"/>
        <v>1000</v>
      </c>
      <c r="P1764" s="132">
        <f>SUM(O1764:O1767)</f>
        <v>3150</v>
      </c>
      <c r="Q1764" s="140" t="s">
        <v>2862</v>
      </c>
      <c r="R1764" s="60"/>
    </row>
    <row r="1765" spans="1:18" x14ac:dyDescent="0.2">
      <c r="A1765" s="133"/>
      <c r="B1765" s="150"/>
      <c r="C1765" s="151"/>
      <c r="D1765" s="151"/>
      <c r="E1765" s="133"/>
      <c r="F1765" s="133"/>
      <c r="G1765" s="153"/>
      <c r="H1765" s="153"/>
      <c r="I1765" s="153"/>
      <c r="J1765" s="141"/>
      <c r="K1765" s="153"/>
      <c r="L1765" s="22" t="s">
        <v>138</v>
      </c>
      <c r="M1765" s="19">
        <v>1</v>
      </c>
      <c r="N1765" s="19">
        <f>IFERROR(VLOOKUP(L1765,Data!K:M,3,0),"0")</f>
        <v>70</v>
      </c>
      <c r="O1765" s="19">
        <f t="shared" si="32"/>
        <v>70</v>
      </c>
      <c r="P1765" s="133"/>
      <c r="Q1765" s="141"/>
      <c r="R1765" s="61"/>
    </row>
    <row r="1766" spans="1:18" x14ac:dyDescent="0.2">
      <c r="A1766" s="133"/>
      <c r="B1766" s="150"/>
      <c r="C1766" s="151"/>
      <c r="D1766" s="151"/>
      <c r="E1766" s="133"/>
      <c r="F1766" s="133"/>
      <c r="G1766" s="153"/>
      <c r="H1766" s="153"/>
      <c r="I1766" s="153"/>
      <c r="J1766" s="141"/>
      <c r="K1766" s="153"/>
      <c r="L1766" s="22" t="s">
        <v>145</v>
      </c>
      <c r="M1766" s="19">
        <v>1</v>
      </c>
      <c r="N1766" s="19">
        <v>1580</v>
      </c>
      <c r="O1766" s="19">
        <f t="shared" si="32"/>
        <v>1580</v>
      </c>
      <c r="P1766" s="133"/>
      <c r="Q1766" s="141"/>
      <c r="R1766" s="61"/>
    </row>
    <row r="1767" spans="1:18" x14ac:dyDescent="0.2">
      <c r="A1767" s="133"/>
      <c r="B1767" s="150"/>
      <c r="C1767" s="151"/>
      <c r="D1767" s="151"/>
      <c r="E1767" s="133"/>
      <c r="F1767" s="133"/>
      <c r="G1767" s="153"/>
      <c r="H1767" s="153"/>
      <c r="I1767" s="153"/>
      <c r="J1767" s="141"/>
      <c r="K1767" s="153"/>
      <c r="L1767" s="22" t="s">
        <v>62</v>
      </c>
      <c r="M1767" s="19">
        <v>1</v>
      </c>
      <c r="N1767" s="19">
        <f>IFERROR(VLOOKUP(L1767,Data!K:M,3,0),"0")</f>
        <v>500</v>
      </c>
      <c r="O1767" s="19">
        <f t="shared" si="32"/>
        <v>500</v>
      </c>
      <c r="P1767" s="133"/>
      <c r="Q1767" s="141"/>
      <c r="R1767" s="61"/>
    </row>
    <row r="1768" spans="1:18" x14ac:dyDescent="0.2">
      <c r="A1768" s="132">
        <f>IF(G1768="","",COUNTA($G$3:G1769))</f>
        <v>511</v>
      </c>
      <c r="B1768" s="164">
        <v>510</v>
      </c>
      <c r="C1768" s="149" t="s">
        <v>448</v>
      </c>
      <c r="D1768" s="149" t="s">
        <v>336</v>
      </c>
      <c r="E1768" s="132">
        <v>42555</v>
      </c>
      <c r="F1768" s="132">
        <v>166213</v>
      </c>
      <c r="G1768" s="152" t="s">
        <v>1666</v>
      </c>
      <c r="H1768" s="152" t="s">
        <v>1666</v>
      </c>
      <c r="I1768" s="152" t="s">
        <v>1667</v>
      </c>
      <c r="J1768" s="140" t="s">
        <v>1668</v>
      </c>
      <c r="K1768" s="152" t="s">
        <v>1137</v>
      </c>
      <c r="L1768" s="22" t="s">
        <v>2915</v>
      </c>
      <c r="M1768" s="19">
        <v>1</v>
      </c>
      <c r="N1768" s="19">
        <f>IFERROR(VLOOKUP(L1768,Data!K:M,3,0),"0")</f>
        <v>1000</v>
      </c>
      <c r="O1768" s="19">
        <f t="shared" si="32"/>
        <v>1000</v>
      </c>
      <c r="P1768" s="132">
        <f>SUM(O1768:O1774)</f>
        <v>3890</v>
      </c>
      <c r="Q1768" s="140" t="s">
        <v>2771</v>
      </c>
      <c r="R1768" s="60"/>
    </row>
    <row r="1769" spans="1:18" x14ac:dyDescent="0.2">
      <c r="A1769" s="133"/>
      <c r="B1769" s="150"/>
      <c r="C1769" s="151"/>
      <c r="D1769" s="151"/>
      <c r="E1769" s="133"/>
      <c r="F1769" s="133"/>
      <c r="G1769" s="153"/>
      <c r="H1769" s="153"/>
      <c r="I1769" s="153"/>
      <c r="J1769" s="141"/>
      <c r="K1769" s="153"/>
      <c r="L1769" s="22" t="s">
        <v>138</v>
      </c>
      <c r="M1769" s="19">
        <v>1</v>
      </c>
      <c r="N1769" s="19">
        <f>IFERROR(VLOOKUP(L1769,Data!K:M,3,0),"0")</f>
        <v>70</v>
      </c>
      <c r="O1769" s="19">
        <f t="shared" si="32"/>
        <v>70</v>
      </c>
      <c r="P1769" s="133"/>
      <c r="Q1769" s="141"/>
      <c r="R1769" s="61"/>
    </row>
    <row r="1770" spans="1:18" x14ac:dyDescent="0.2">
      <c r="A1770" s="133"/>
      <c r="B1770" s="150"/>
      <c r="C1770" s="151"/>
      <c r="D1770" s="151"/>
      <c r="E1770" s="133"/>
      <c r="F1770" s="133"/>
      <c r="G1770" s="153"/>
      <c r="H1770" s="153"/>
      <c r="I1770" s="153"/>
      <c r="J1770" s="141"/>
      <c r="K1770" s="153"/>
      <c r="L1770" s="22" t="s">
        <v>89</v>
      </c>
      <c r="M1770" s="19">
        <v>18</v>
      </c>
      <c r="N1770" s="19">
        <f>IFERROR(VLOOKUP(L1770,Data!K:M,3,0),"0")</f>
        <v>35</v>
      </c>
      <c r="O1770" s="19">
        <f t="shared" si="32"/>
        <v>630</v>
      </c>
      <c r="P1770" s="133"/>
      <c r="Q1770" s="141"/>
      <c r="R1770" s="61"/>
    </row>
    <row r="1771" spans="1:18" x14ac:dyDescent="0.2">
      <c r="A1771" s="133"/>
      <c r="B1771" s="150"/>
      <c r="C1771" s="151"/>
      <c r="D1771" s="151"/>
      <c r="E1771" s="133"/>
      <c r="F1771" s="133"/>
      <c r="G1771" s="153"/>
      <c r="H1771" s="153"/>
      <c r="I1771" s="153"/>
      <c r="J1771" s="141"/>
      <c r="K1771" s="153"/>
      <c r="L1771" s="22" t="s">
        <v>119</v>
      </c>
      <c r="M1771" s="19">
        <v>1</v>
      </c>
      <c r="N1771" s="19">
        <f>IFERROR(VLOOKUP(L1771,Data!K:M,3,0),"0")</f>
        <v>150</v>
      </c>
      <c r="O1771" s="19">
        <f t="shared" si="32"/>
        <v>150</v>
      </c>
      <c r="P1771" s="133"/>
      <c r="Q1771" s="141"/>
      <c r="R1771" s="61"/>
    </row>
    <row r="1772" spans="1:18" x14ac:dyDescent="0.2">
      <c r="A1772" s="133"/>
      <c r="B1772" s="150"/>
      <c r="C1772" s="151"/>
      <c r="D1772" s="151"/>
      <c r="E1772" s="133"/>
      <c r="F1772" s="133"/>
      <c r="G1772" s="153"/>
      <c r="H1772" s="153"/>
      <c r="I1772" s="153"/>
      <c r="J1772" s="141"/>
      <c r="K1772" s="153"/>
      <c r="L1772" s="22" t="s">
        <v>135</v>
      </c>
      <c r="M1772" s="19">
        <v>2</v>
      </c>
      <c r="N1772" s="19">
        <f>IFERROR(VLOOKUP(L1772,Data!K:M,3,0),"0")</f>
        <v>140</v>
      </c>
      <c r="O1772" s="19">
        <f t="shared" si="32"/>
        <v>280</v>
      </c>
      <c r="P1772" s="133"/>
      <c r="Q1772" s="141"/>
      <c r="R1772" s="61" t="s">
        <v>2722</v>
      </c>
    </row>
    <row r="1773" spans="1:18" x14ac:dyDescent="0.2">
      <c r="A1773" s="133"/>
      <c r="B1773" s="150"/>
      <c r="C1773" s="151"/>
      <c r="D1773" s="151"/>
      <c r="E1773" s="133"/>
      <c r="F1773" s="133"/>
      <c r="G1773" s="153"/>
      <c r="H1773" s="153"/>
      <c r="I1773" s="153"/>
      <c r="J1773" s="141"/>
      <c r="K1773" s="153"/>
      <c r="L1773" s="22" t="s">
        <v>145</v>
      </c>
      <c r="M1773" s="19">
        <v>1</v>
      </c>
      <c r="N1773" s="19">
        <v>1260</v>
      </c>
      <c r="O1773" s="19">
        <f t="shared" si="32"/>
        <v>1260</v>
      </c>
      <c r="P1773" s="133"/>
      <c r="Q1773" s="141"/>
      <c r="R1773" s="127" t="s">
        <v>2920</v>
      </c>
    </row>
    <row r="1774" spans="1:18" x14ac:dyDescent="0.2">
      <c r="A1774" s="133"/>
      <c r="B1774" s="150"/>
      <c r="C1774" s="151"/>
      <c r="D1774" s="151"/>
      <c r="E1774" s="133"/>
      <c r="F1774" s="133"/>
      <c r="G1774" s="153"/>
      <c r="H1774" s="153"/>
      <c r="I1774" s="153"/>
      <c r="J1774" s="141"/>
      <c r="K1774" s="153"/>
      <c r="L1774" s="22" t="s">
        <v>62</v>
      </c>
      <c r="M1774" s="19">
        <v>1</v>
      </c>
      <c r="N1774" s="19">
        <f>IFERROR(VLOOKUP(L1774,Data!K:M,3,0),"0")</f>
        <v>500</v>
      </c>
      <c r="O1774" s="19">
        <f t="shared" si="32"/>
        <v>500</v>
      </c>
      <c r="P1774" s="133"/>
      <c r="Q1774" s="141"/>
      <c r="R1774" s="128"/>
    </row>
    <row r="1775" spans="1:18" x14ac:dyDescent="0.2">
      <c r="A1775" s="132"/>
      <c r="B1775" s="164">
        <v>45054</v>
      </c>
      <c r="C1775" s="149" t="s">
        <v>448</v>
      </c>
      <c r="D1775" s="149" t="s">
        <v>163</v>
      </c>
      <c r="E1775" s="132">
        <v>202967</v>
      </c>
      <c r="F1775" s="132">
        <v>499690</v>
      </c>
      <c r="G1775" s="152" t="s">
        <v>1669</v>
      </c>
      <c r="H1775" s="152" t="s">
        <v>1669</v>
      </c>
      <c r="I1775" s="152" t="s">
        <v>1670</v>
      </c>
      <c r="J1775" s="140" t="s">
        <v>1671</v>
      </c>
      <c r="K1775" s="152" t="s">
        <v>192</v>
      </c>
      <c r="L1775" s="22" t="s">
        <v>2915</v>
      </c>
      <c r="M1775" s="19">
        <v>1</v>
      </c>
      <c r="N1775" s="19">
        <f>IFERROR(VLOOKUP(L1775,Data!K:M,3,0),"0")</f>
        <v>1000</v>
      </c>
      <c r="O1775" s="19">
        <f t="shared" si="32"/>
        <v>1000</v>
      </c>
      <c r="P1775" s="132">
        <f>SUM(O1775:O1782)</f>
        <v>4365</v>
      </c>
      <c r="Q1775" s="140" t="s">
        <v>2781</v>
      </c>
      <c r="R1775" s="60"/>
    </row>
    <row r="1776" spans="1:18" x14ac:dyDescent="0.2">
      <c r="A1776" s="133"/>
      <c r="B1776" s="150"/>
      <c r="C1776" s="151"/>
      <c r="D1776" s="151"/>
      <c r="E1776" s="133"/>
      <c r="F1776" s="133"/>
      <c r="G1776" s="153"/>
      <c r="H1776" s="153"/>
      <c r="I1776" s="153"/>
      <c r="J1776" s="141"/>
      <c r="K1776" s="153"/>
      <c r="L1776" s="22" t="s">
        <v>138</v>
      </c>
      <c r="M1776" s="19">
        <v>1</v>
      </c>
      <c r="N1776" s="19">
        <f>IFERROR(VLOOKUP(L1776,Data!K:M,3,0),"0")</f>
        <v>70</v>
      </c>
      <c r="O1776" s="19">
        <f t="shared" si="32"/>
        <v>70</v>
      </c>
      <c r="P1776" s="133"/>
      <c r="Q1776" s="141"/>
      <c r="R1776" s="61"/>
    </row>
    <row r="1777" spans="1:18" x14ac:dyDescent="0.2">
      <c r="A1777" s="133"/>
      <c r="B1777" s="150"/>
      <c r="C1777" s="151"/>
      <c r="D1777" s="151"/>
      <c r="E1777" s="133"/>
      <c r="F1777" s="133"/>
      <c r="G1777" s="153"/>
      <c r="H1777" s="153"/>
      <c r="I1777" s="153"/>
      <c r="J1777" s="141"/>
      <c r="K1777" s="153"/>
      <c r="L1777" s="22" t="s">
        <v>2702</v>
      </c>
      <c r="M1777" s="19">
        <v>1</v>
      </c>
      <c r="N1777" s="19">
        <f>IFERROR(VLOOKUP(L1777,Data!K:M,3,0),"0")</f>
        <v>200</v>
      </c>
      <c r="O1777" s="19">
        <f t="shared" si="32"/>
        <v>200</v>
      </c>
      <c r="P1777" s="133"/>
      <c r="Q1777" s="141"/>
      <c r="R1777" s="127" t="s">
        <v>2921</v>
      </c>
    </row>
    <row r="1778" spans="1:18" x14ac:dyDescent="0.2">
      <c r="A1778" s="133"/>
      <c r="B1778" s="150"/>
      <c r="C1778" s="151"/>
      <c r="D1778" s="151"/>
      <c r="E1778" s="133"/>
      <c r="F1778" s="133"/>
      <c r="G1778" s="153"/>
      <c r="H1778" s="153"/>
      <c r="I1778" s="153"/>
      <c r="J1778" s="141"/>
      <c r="K1778" s="153"/>
      <c r="L1778" s="22" t="s">
        <v>2699</v>
      </c>
      <c r="M1778" s="19">
        <v>2</v>
      </c>
      <c r="N1778" s="19">
        <f>IFERROR(VLOOKUP(L1778,Data!K:M,3,0),"0")</f>
        <v>10</v>
      </c>
      <c r="O1778" s="19">
        <f t="shared" si="32"/>
        <v>20</v>
      </c>
      <c r="P1778" s="133"/>
      <c r="Q1778" s="141"/>
      <c r="R1778" s="127"/>
    </row>
    <row r="1779" spans="1:18" x14ac:dyDescent="0.2">
      <c r="A1779" s="133"/>
      <c r="B1779" s="150"/>
      <c r="C1779" s="151"/>
      <c r="D1779" s="151"/>
      <c r="E1779" s="133"/>
      <c r="F1779" s="133"/>
      <c r="G1779" s="153"/>
      <c r="H1779" s="153"/>
      <c r="I1779" s="153"/>
      <c r="J1779" s="141"/>
      <c r="K1779" s="153"/>
      <c r="L1779" s="22" t="s">
        <v>124</v>
      </c>
      <c r="M1779" s="19">
        <v>1</v>
      </c>
      <c r="N1779" s="19">
        <f>IFERROR(VLOOKUP(L1779,Data!K:M,3,0),"0")</f>
        <v>680</v>
      </c>
      <c r="O1779" s="19">
        <f>PRODUCT(M1779:N1779)</f>
        <v>680</v>
      </c>
      <c r="P1779" s="133"/>
      <c r="Q1779" s="141"/>
      <c r="R1779" s="68"/>
    </row>
    <row r="1780" spans="1:18" x14ac:dyDescent="0.2">
      <c r="A1780" s="133"/>
      <c r="B1780" s="150"/>
      <c r="C1780" s="151"/>
      <c r="D1780" s="151"/>
      <c r="E1780" s="133"/>
      <c r="F1780" s="133"/>
      <c r="G1780" s="153"/>
      <c r="H1780" s="153"/>
      <c r="I1780" s="153"/>
      <c r="J1780" s="141"/>
      <c r="K1780" s="153"/>
      <c r="L1780" s="22" t="s">
        <v>134</v>
      </c>
      <c r="M1780" s="19">
        <v>15</v>
      </c>
      <c r="N1780" s="19">
        <f>IFERROR(VLOOKUP(L1780,Data!K:M,3,0),"0")</f>
        <v>25</v>
      </c>
      <c r="O1780" s="19">
        <f t="shared" si="32"/>
        <v>375</v>
      </c>
      <c r="P1780" s="133"/>
      <c r="Q1780" s="141"/>
      <c r="R1780" s="61"/>
    </row>
    <row r="1781" spans="1:18" x14ac:dyDescent="0.2">
      <c r="A1781" s="133"/>
      <c r="B1781" s="150"/>
      <c r="C1781" s="151"/>
      <c r="D1781" s="151"/>
      <c r="E1781" s="133"/>
      <c r="F1781" s="133"/>
      <c r="G1781" s="153"/>
      <c r="H1781" s="153"/>
      <c r="I1781" s="153"/>
      <c r="J1781" s="141"/>
      <c r="K1781" s="153"/>
      <c r="L1781" s="22" t="s">
        <v>145</v>
      </c>
      <c r="M1781" s="19">
        <v>1</v>
      </c>
      <c r="N1781" s="19">
        <v>1520</v>
      </c>
      <c r="O1781" s="19">
        <f t="shared" si="32"/>
        <v>1520</v>
      </c>
      <c r="P1781" s="133"/>
      <c r="Q1781" s="141"/>
      <c r="R1781" s="61"/>
    </row>
    <row r="1782" spans="1:18" x14ac:dyDescent="0.2">
      <c r="A1782" s="133"/>
      <c r="B1782" s="150"/>
      <c r="C1782" s="151"/>
      <c r="D1782" s="151"/>
      <c r="E1782" s="133"/>
      <c r="F1782" s="133"/>
      <c r="G1782" s="153"/>
      <c r="H1782" s="153"/>
      <c r="I1782" s="153"/>
      <c r="J1782" s="141"/>
      <c r="K1782" s="153"/>
      <c r="L1782" s="22" t="s">
        <v>62</v>
      </c>
      <c r="M1782" s="19">
        <v>1</v>
      </c>
      <c r="N1782" s="19">
        <f>IFERROR(VLOOKUP(L1782,Data!K:M,3,0),"0")</f>
        <v>500</v>
      </c>
      <c r="O1782" s="19">
        <f t="shared" si="32"/>
        <v>500</v>
      </c>
      <c r="P1782" s="133"/>
      <c r="Q1782" s="141"/>
      <c r="R1782" s="61"/>
    </row>
    <row r="1783" spans="1:18" x14ac:dyDescent="0.2">
      <c r="A1783" s="132">
        <f>IF(G1783="","",COUNTA($G$3:G1784))</f>
        <v>513</v>
      </c>
      <c r="B1783" s="164">
        <v>45054</v>
      </c>
      <c r="C1783" s="149" t="s">
        <v>188</v>
      </c>
      <c r="D1783" s="149" t="s">
        <v>163</v>
      </c>
      <c r="E1783" s="132">
        <v>50607</v>
      </c>
      <c r="F1783" s="132">
        <v>407258</v>
      </c>
      <c r="G1783" s="152" t="s">
        <v>1672</v>
      </c>
      <c r="H1783" s="152" t="s">
        <v>1672</v>
      </c>
      <c r="I1783" s="152" t="s">
        <v>1054</v>
      </c>
      <c r="J1783" s="140" t="s">
        <v>1673</v>
      </c>
      <c r="K1783" s="152" t="s">
        <v>210</v>
      </c>
      <c r="L1783" s="22" t="s">
        <v>149</v>
      </c>
      <c r="M1783" s="19">
        <v>1</v>
      </c>
      <c r="N1783" s="19">
        <f>IFERROR(VLOOKUP(L1783,Data!K:M,3,0),"0")</f>
        <v>350</v>
      </c>
      <c r="O1783" s="19">
        <f t="shared" ref="O1783:O1789" si="33">PRODUCT(M1783:N1783)</f>
        <v>350</v>
      </c>
      <c r="P1783" s="132">
        <f>SUM(O1783:O1784)</f>
        <v>850</v>
      </c>
      <c r="Q1783" s="140"/>
      <c r="R1783" s="60"/>
    </row>
    <row r="1784" spans="1:18" x14ac:dyDescent="0.2">
      <c r="A1784" s="133"/>
      <c r="B1784" s="150"/>
      <c r="C1784" s="151"/>
      <c r="D1784" s="151"/>
      <c r="E1784" s="133"/>
      <c r="F1784" s="133"/>
      <c r="G1784" s="153"/>
      <c r="H1784" s="153"/>
      <c r="I1784" s="153"/>
      <c r="J1784" s="141"/>
      <c r="K1784" s="153"/>
      <c r="L1784" s="22" t="s">
        <v>62</v>
      </c>
      <c r="M1784" s="19">
        <v>1</v>
      </c>
      <c r="N1784" s="19">
        <f>IFERROR(VLOOKUP(L1784,Data!K:M,3,0),"0")</f>
        <v>500</v>
      </c>
      <c r="O1784" s="19">
        <f t="shared" si="33"/>
        <v>500</v>
      </c>
      <c r="P1784" s="133"/>
      <c r="Q1784" s="141"/>
      <c r="R1784" s="61"/>
    </row>
    <row r="1785" spans="1:18" x14ac:dyDescent="0.2">
      <c r="A1785" s="132">
        <f>IF(G1785="","",COUNTA($G$3:G1786))</f>
        <v>514</v>
      </c>
      <c r="B1785" s="164">
        <v>45054</v>
      </c>
      <c r="C1785" s="149" t="s">
        <v>160</v>
      </c>
      <c r="D1785" s="149" t="s">
        <v>163</v>
      </c>
      <c r="E1785" s="132">
        <v>35793</v>
      </c>
      <c r="F1785" s="132">
        <v>450068</v>
      </c>
      <c r="G1785" s="152" t="s">
        <v>1674</v>
      </c>
      <c r="H1785" s="152" t="s">
        <v>1674</v>
      </c>
      <c r="I1785" s="152" t="s">
        <v>1675</v>
      </c>
      <c r="J1785" s="140" t="s">
        <v>1676</v>
      </c>
      <c r="K1785" s="152" t="s">
        <v>394</v>
      </c>
      <c r="L1785" s="22" t="s">
        <v>149</v>
      </c>
      <c r="M1785" s="19">
        <v>1</v>
      </c>
      <c r="N1785" s="19">
        <f>IFERROR(VLOOKUP(L1785,Data!K:M,3,0),"0")</f>
        <v>350</v>
      </c>
      <c r="O1785" s="19">
        <f t="shared" si="33"/>
        <v>350</v>
      </c>
      <c r="P1785" s="132">
        <f>SUM(O1785:O1786)</f>
        <v>850</v>
      </c>
      <c r="Q1785" s="140"/>
      <c r="R1785" s="60"/>
    </row>
    <row r="1786" spans="1:18" x14ac:dyDescent="0.2">
      <c r="A1786" s="133"/>
      <c r="B1786" s="150"/>
      <c r="C1786" s="151"/>
      <c r="D1786" s="151"/>
      <c r="E1786" s="133"/>
      <c r="F1786" s="133"/>
      <c r="G1786" s="153"/>
      <c r="H1786" s="153"/>
      <c r="I1786" s="153"/>
      <c r="J1786" s="141"/>
      <c r="K1786" s="153"/>
      <c r="L1786" s="22" t="s">
        <v>62</v>
      </c>
      <c r="M1786" s="19">
        <v>1</v>
      </c>
      <c r="N1786" s="19">
        <f>IFERROR(VLOOKUP(L1786,Data!K:M,3,0),"0")</f>
        <v>500</v>
      </c>
      <c r="O1786" s="19">
        <f t="shared" si="33"/>
        <v>500</v>
      </c>
      <c r="P1786" s="133"/>
      <c r="Q1786" s="141"/>
      <c r="R1786" s="61"/>
    </row>
    <row r="1787" spans="1:18" x14ac:dyDescent="0.2">
      <c r="A1787" s="132">
        <f>IF(G1787="","",COUNTA($G$3:G1788))</f>
        <v>515</v>
      </c>
      <c r="B1787" s="164">
        <v>45054</v>
      </c>
      <c r="C1787" s="149" t="s">
        <v>160</v>
      </c>
      <c r="D1787" s="149" t="s">
        <v>163</v>
      </c>
      <c r="E1787" s="132">
        <v>36237</v>
      </c>
      <c r="F1787" s="132">
        <v>312063</v>
      </c>
      <c r="G1787" s="152" t="s">
        <v>1677</v>
      </c>
      <c r="H1787" s="152" t="s">
        <v>1677</v>
      </c>
      <c r="I1787" s="152" t="s">
        <v>359</v>
      </c>
      <c r="J1787" s="140" t="s">
        <v>1678</v>
      </c>
      <c r="K1787" s="152" t="s">
        <v>361</v>
      </c>
      <c r="L1787" s="22" t="s">
        <v>149</v>
      </c>
      <c r="M1787" s="19">
        <v>1</v>
      </c>
      <c r="N1787" s="19">
        <f>IFERROR(VLOOKUP(L1787,Data!K:M,3,0),"0")</f>
        <v>350</v>
      </c>
      <c r="O1787" s="19">
        <f t="shared" si="33"/>
        <v>350</v>
      </c>
      <c r="P1787" s="132">
        <f>SUM(O1787:O1789)</f>
        <v>850</v>
      </c>
      <c r="Q1787" s="140"/>
      <c r="R1787" s="127" t="s">
        <v>2922</v>
      </c>
    </row>
    <row r="1788" spans="1:18" x14ac:dyDescent="0.2">
      <c r="A1788" s="133"/>
      <c r="B1788" s="150"/>
      <c r="C1788" s="151"/>
      <c r="D1788" s="151"/>
      <c r="E1788" s="133"/>
      <c r="F1788" s="133"/>
      <c r="G1788" s="153"/>
      <c r="H1788" s="153"/>
      <c r="I1788" s="153"/>
      <c r="J1788" s="141"/>
      <c r="K1788" s="153"/>
      <c r="L1788" s="22" t="s">
        <v>62</v>
      </c>
      <c r="M1788" s="19">
        <v>1</v>
      </c>
      <c r="N1788" s="19">
        <f>IFERROR(VLOOKUP(L1788,Data!K:M,3,0),"0")</f>
        <v>500</v>
      </c>
      <c r="O1788" s="19">
        <f>PRODUCT(M1788:N1788)</f>
        <v>500</v>
      </c>
      <c r="P1788" s="133"/>
      <c r="Q1788" s="141"/>
      <c r="R1788" s="127"/>
    </row>
    <row r="1789" spans="1:18" x14ac:dyDescent="0.2">
      <c r="A1789" s="133"/>
      <c r="B1789" s="150"/>
      <c r="C1789" s="151"/>
      <c r="D1789" s="151"/>
      <c r="E1789" s="133"/>
      <c r="F1789" s="133"/>
      <c r="G1789" s="153"/>
      <c r="H1789" s="153"/>
      <c r="I1789" s="153"/>
      <c r="J1789" s="141"/>
      <c r="K1789" s="153"/>
      <c r="L1789" s="22"/>
      <c r="M1789" s="19"/>
      <c r="N1789" s="19" t="str">
        <f>IFERROR(VLOOKUP(L1789,Data!K:M,3,0),"0")</f>
        <v>0</v>
      </c>
      <c r="O1789" s="19">
        <f t="shared" si="33"/>
        <v>0</v>
      </c>
      <c r="P1789" s="133"/>
      <c r="Q1789" s="141"/>
      <c r="R1789" s="128"/>
    </row>
    <row r="1790" spans="1:18" x14ac:dyDescent="0.2">
      <c r="A1790" s="132">
        <f>IF(G1790="","",COUNTA($G$3:G1791))</f>
        <v>516</v>
      </c>
      <c r="B1790" s="164">
        <v>45054</v>
      </c>
      <c r="C1790" s="149" t="s">
        <v>51</v>
      </c>
      <c r="D1790" s="149" t="s">
        <v>77</v>
      </c>
      <c r="E1790" s="132">
        <v>59714</v>
      </c>
      <c r="F1790" s="132">
        <v>106362</v>
      </c>
      <c r="G1790" s="152" t="s">
        <v>819</v>
      </c>
      <c r="H1790" s="152" t="s">
        <v>819</v>
      </c>
      <c r="I1790" s="152" t="s">
        <v>1679</v>
      </c>
      <c r="J1790" s="140" t="s">
        <v>1680</v>
      </c>
      <c r="K1790" s="152" t="s">
        <v>192</v>
      </c>
      <c r="L1790" s="22" t="s">
        <v>62</v>
      </c>
      <c r="M1790" s="19">
        <v>1</v>
      </c>
      <c r="N1790" s="19">
        <f>IFERROR(VLOOKUP(L1790,Data!K:M,3,0),"0")</f>
        <v>500</v>
      </c>
      <c r="O1790" s="19">
        <f t="shared" ref="O1790:O1864" si="34">PRODUCT(M1790:N1790)</f>
        <v>500</v>
      </c>
      <c r="P1790" s="132">
        <f>SUM(O1790:O1791)</f>
        <v>500</v>
      </c>
      <c r="Q1790" s="140"/>
      <c r="R1790" s="60" t="s">
        <v>2742</v>
      </c>
    </row>
    <row r="1791" spans="1:18" x14ac:dyDescent="0.2">
      <c r="A1791" s="133"/>
      <c r="B1791" s="150"/>
      <c r="C1791" s="151"/>
      <c r="D1791" s="151"/>
      <c r="E1791" s="133"/>
      <c r="F1791" s="133"/>
      <c r="G1791" s="153"/>
      <c r="H1791" s="153"/>
      <c r="I1791" s="153"/>
      <c r="J1791" s="141"/>
      <c r="K1791" s="153"/>
      <c r="L1791" s="22"/>
      <c r="M1791" s="19"/>
      <c r="N1791" s="19" t="str">
        <f>IFERROR(VLOOKUP(L1791,Data!K:M,3,0),"0")</f>
        <v>0</v>
      </c>
      <c r="O1791" s="19">
        <f t="shared" si="34"/>
        <v>0</v>
      </c>
      <c r="P1791" s="133"/>
      <c r="Q1791" s="141"/>
      <c r="R1791" s="61"/>
    </row>
    <row r="1792" spans="1:18" x14ac:dyDescent="0.2">
      <c r="A1792" s="132">
        <f>IF(G1792="","",COUNTA($G$3:G1793))</f>
        <v>517</v>
      </c>
      <c r="B1792" s="164">
        <v>45054</v>
      </c>
      <c r="C1792" s="149" t="s">
        <v>160</v>
      </c>
      <c r="D1792" s="149" t="s">
        <v>202</v>
      </c>
      <c r="E1792" s="132">
        <v>1798</v>
      </c>
      <c r="F1792" s="132">
        <v>268171</v>
      </c>
      <c r="G1792" s="152" t="s">
        <v>358</v>
      </c>
      <c r="H1792" s="152" t="s">
        <v>358</v>
      </c>
      <c r="I1792" s="152" t="s">
        <v>1681</v>
      </c>
      <c r="J1792" s="140" t="s">
        <v>1682</v>
      </c>
      <c r="K1792" s="152" t="s">
        <v>1218</v>
      </c>
      <c r="L1792" s="22" t="s">
        <v>62</v>
      </c>
      <c r="M1792" s="19">
        <v>1</v>
      </c>
      <c r="N1792" s="19">
        <f>IFERROR(VLOOKUP(L1792,Data!K:M,3,0),"0")</f>
        <v>500</v>
      </c>
      <c r="O1792" s="19">
        <f t="shared" si="34"/>
        <v>500</v>
      </c>
      <c r="P1792" s="132">
        <f>SUM(O1792:O1793)</f>
        <v>500</v>
      </c>
      <c r="Q1792" s="140"/>
      <c r="R1792" s="60" t="s">
        <v>2856</v>
      </c>
    </row>
    <row r="1793" spans="1:18" x14ac:dyDescent="0.2">
      <c r="A1793" s="133"/>
      <c r="B1793" s="150"/>
      <c r="C1793" s="151"/>
      <c r="D1793" s="151"/>
      <c r="E1793" s="133"/>
      <c r="F1793" s="133"/>
      <c r="G1793" s="153"/>
      <c r="H1793" s="153"/>
      <c r="I1793" s="153"/>
      <c r="J1793" s="141"/>
      <c r="K1793" s="153"/>
      <c r="L1793" s="22"/>
      <c r="M1793" s="19"/>
      <c r="N1793" s="19" t="str">
        <f>IFERROR(VLOOKUP(L1793,Data!K:M,3,0),"0")</f>
        <v>0</v>
      </c>
      <c r="O1793" s="19">
        <f t="shared" si="34"/>
        <v>0</v>
      </c>
      <c r="P1793" s="133"/>
      <c r="Q1793" s="141"/>
      <c r="R1793" s="61"/>
    </row>
    <row r="1794" spans="1:18" x14ac:dyDescent="0.2">
      <c r="A1794" s="132">
        <f>IF(G1794="","",COUNTA($G$3:G1795))</f>
        <v>518</v>
      </c>
      <c r="B1794" s="164">
        <v>45054</v>
      </c>
      <c r="C1794" s="149" t="s">
        <v>448</v>
      </c>
      <c r="D1794" s="149" t="s">
        <v>163</v>
      </c>
      <c r="E1794" s="132">
        <v>210062</v>
      </c>
      <c r="F1794" s="132">
        <v>522028</v>
      </c>
      <c r="G1794" s="152" t="s">
        <v>1683</v>
      </c>
      <c r="H1794" s="152" t="s">
        <v>1683</v>
      </c>
      <c r="I1794" s="152" t="s">
        <v>1684</v>
      </c>
      <c r="J1794" s="140" t="s">
        <v>1685</v>
      </c>
      <c r="K1794" s="152" t="s">
        <v>271</v>
      </c>
      <c r="L1794" s="22" t="s">
        <v>62</v>
      </c>
      <c r="M1794" s="19">
        <v>1</v>
      </c>
      <c r="N1794" s="19">
        <f>IFERROR(VLOOKUP(L1794,Data!K:M,3,0),"0")</f>
        <v>500</v>
      </c>
      <c r="O1794" s="19">
        <f t="shared" si="34"/>
        <v>500</v>
      </c>
      <c r="P1794" s="132">
        <f>SUM(O1794:O1795)</f>
        <v>500</v>
      </c>
      <c r="Q1794" s="140"/>
      <c r="R1794" s="60" t="s">
        <v>2727</v>
      </c>
    </row>
    <row r="1795" spans="1:18" x14ac:dyDescent="0.2">
      <c r="A1795" s="133"/>
      <c r="B1795" s="150"/>
      <c r="C1795" s="151"/>
      <c r="D1795" s="151"/>
      <c r="E1795" s="133"/>
      <c r="F1795" s="133"/>
      <c r="G1795" s="153"/>
      <c r="H1795" s="153"/>
      <c r="I1795" s="153"/>
      <c r="J1795" s="141"/>
      <c r="K1795" s="153"/>
      <c r="L1795" s="22"/>
      <c r="M1795" s="19"/>
      <c r="N1795" s="19" t="str">
        <f>IFERROR(VLOOKUP(L1795,Data!K:M,3,0),"0")</f>
        <v>0</v>
      </c>
      <c r="O1795" s="19">
        <f t="shared" si="34"/>
        <v>0</v>
      </c>
      <c r="P1795" s="133"/>
      <c r="Q1795" s="141"/>
      <c r="R1795" s="61"/>
    </row>
    <row r="1796" spans="1:18" x14ac:dyDescent="0.2">
      <c r="A1796" s="132">
        <f>IF(G1796="","",COUNTA($G$3:G1797))</f>
        <v>519</v>
      </c>
      <c r="B1796" s="163">
        <v>45054</v>
      </c>
      <c r="C1796" s="132" t="s">
        <v>448</v>
      </c>
      <c r="D1796" s="132" t="s">
        <v>163</v>
      </c>
      <c r="E1796" s="132">
        <v>10566</v>
      </c>
      <c r="F1796" s="132">
        <v>310990</v>
      </c>
      <c r="G1796" s="152" t="s">
        <v>1686</v>
      </c>
      <c r="H1796" s="152" t="s">
        <v>1686</v>
      </c>
      <c r="I1796" s="152" t="s">
        <v>1687</v>
      </c>
      <c r="J1796" s="140" t="s">
        <v>1688</v>
      </c>
      <c r="K1796" s="152" t="s">
        <v>271</v>
      </c>
      <c r="L1796" s="22" t="s">
        <v>2915</v>
      </c>
      <c r="M1796" s="19">
        <v>1</v>
      </c>
      <c r="N1796" s="19">
        <f>IFERROR(VLOOKUP(L1796,Data!K:M,3,0),"0")</f>
        <v>1000</v>
      </c>
      <c r="O1796" s="19">
        <f t="shared" si="34"/>
        <v>1000</v>
      </c>
      <c r="P1796" s="132">
        <f>SUM(O1796:O1808)</f>
        <v>5570</v>
      </c>
      <c r="Q1796" s="140" t="s">
        <v>2781</v>
      </c>
      <c r="R1796" s="60" t="s">
        <v>2788</v>
      </c>
    </row>
    <row r="1797" spans="1:18" x14ac:dyDescent="0.2">
      <c r="A1797" s="133"/>
      <c r="B1797" s="160"/>
      <c r="C1797" s="133"/>
      <c r="D1797" s="133"/>
      <c r="E1797" s="133"/>
      <c r="F1797" s="133"/>
      <c r="G1797" s="153"/>
      <c r="H1797" s="153"/>
      <c r="I1797" s="153"/>
      <c r="J1797" s="141"/>
      <c r="K1797" s="153"/>
      <c r="L1797" s="22" t="s">
        <v>138</v>
      </c>
      <c r="M1797" s="19">
        <v>1</v>
      </c>
      <c r="N1797" s="19">
        <f>IFERROR(VLOOKUP(L1797,Data!K:M,3,0),"0")</f>
        <v>70</v>
      </c>
      <c r="O1797" s="19">
        <f t="shared" si="34"/>
        <v>70</v>
      </c>
      <c r="P1797" s="133"/>
      <c r="Q1797" s="141"/>
      <c r="R1797" s="61"/>
    </row>
    <row r="1798" spans="1:18" x14ac:dyDescent="0.2">
      <c r="A1798" s="133"/>
      <c r="B1798" s="160"/>
      <c r="C1798" s="133"/>
      <c r="D1798" s="133"/>
      <c r="E1798" s="133"/>
      <c r="F1798" s="133"/>
      <c r="G1798" s="153"/>
      <c r="H1798" s="153"/>
      <c r="I1798" s="153"/>
      <c r="J1798" s="141"/>
      <c r="K1798" s="153"/>
      <c r="L1798" s="22" t="s">
        <v>89</v>
      </c>
      <c r="M1798" s="19">
        <v>9</v>
      </c>
      <c r="N1798" s="19">
        <f>IFERROR(VLOOKUP(L1798,Data!K:M,3,0),"0")</f>
        <v>35</v>
      </c>
      <c r="O1798" s="19">
        <f t="shared" si="34"/>
        <v>315</v>
      </c>
      <c r="P1798" s="133"/>
      <c r="Q1798" s="141"/>
      <c r="R1798" s="61"/>
    </row>
    <row r="1799" spans="1:18" x14ac:dyDescent="0.2">
      <c r="A1799" s="133"/>
      <c r="B1799" s="160"/>
      <c r="C1799" s="133"/>
      <c r="D1799" s="133"/>
      <c r="E1799" s="133"/>
      <c r="F1799" s="133"/>
      <c r="G1799" s="153"/>
      <c r="H1799" s="153"/>
      <c r="I1799" s="153"/>
      <c r="J1799" s="141"/>
      <c r="K1799" s="153"/>
      <c r="L1799" s="22" t="s">
        <v>2702</v>
      </c>
      <c r="M1799" s="19">
        <v>1</v>
      </c>
      <c r="N1799" s="19">
        <f>IFERROR(VLOOKUP(L1799,Data!K:M,3,0),"0")</f>
        <v>200</v>
      </c>
      <c r="O1799" s="19">
        <f t="shared" si="34"/>
        <v>200</v>
      </c>
      <c r="P1799" s="133"/>
      <c r="Q1799" s="141"/>
      <c r="R1799" s="61"/>
    </row>
    <row r="1800" spans="1:18" x14ac:dyDescent="0.2">
      <c r="A1800" s="133"/>
      <c r="B1800" s="160"/>
      <c r="C1800" s="133"/>
      <c r="D1800" s="133"/>
      <c r="E1800" s="133"/>
      <c r="F1800" s="133"/>
      <c r="G1800" s="153"/>
      <c r="H1800" s="153"/>
      <c r="I1800" s="153"/>
      <c r="J1800" s="141"/>
      <c r="K1800" s="153"/>
      <c r="L1800" s="22" t="s">
        <v>113</v>
      </c>
      <c r="M1800" s="19">
        <v>1</v>
      </c>
      <c r="N1800" s="19">
        <f>IFERROR(VLOOKUP(L1800,Data!K:M,3,0),"0")</f>
        <v>800</v>
      </c>
      <c r="O1800" s="19">
        <f t="shared" si="34"/>
        <v>800</v>
      </c>
      <c r="P1800" s="133"/>
      <c r="Q1800" s="141"/>
      <c r="R1800" s="61" t="s">
        <v>2765</v>
      </c>
    </row>
    <row r="1801" spans="1:18" x14ac:dyDescent="0.2">
      <c r="A1801" s="133"/>
      <c r="B1801" s="160"/>
      <c r="C1801" s="133"/>
      <c r="D1801" s="133"/>
      <c r="E1801" s="133"/>
      <c r="F1801" s="133"/>
      <c r="G1801" s="153"/>
      <c r="H1801" s="153"/>
      <c r="I1801" s="153"/>
      <c r="J1801" s="141"/>
      <c r="K1801" s="153"/>
      <c r="L1801" s="22" t="s">
        <v>2699</v>
      </c>
      <c r="M1801" s="19">
        <v>3</v>
      </c>
      <c r="N1801" s="19">
        <f>IFERROR(VLOOKUP(L1801,Data!K:M,3,0),"0")</f>
        <v>10</v>
      </c>
      <c r="O1801" s="19">
        <f t="shared" si="34"/>
        <v>30</v>
      </c>
      <c r="P1801" s="133"/>
      <c r="Q1801" s="141"/>
      <c r="R1801" s="61"/>
    </row>
    <row r="1802" spans="1:18" x14ac:dyDescent="0.2">
      <c r="A1802" s="133"/>
      <c r="B1802" s="160"/>
      <c r="C1802" s="133"/>
      <c r="D1802" s="133"/>
      <c r="E1802" s="133"/>
      <c r="F1802" s="133"/>
      <c r="G1802" s="153"/>
      <c r="H1802" s="153"/>
      <c r="I1802" s="153"/>
      <c r="J1802" s="141"/>
      <c r="K1802" s="153"/>
      <c r="L1802" s="22" t="s">
        <v>124</v>
      </c>
      <c r="M1802" s="19">
        <v>1</v>
      </c>
      <c r="N1802" s="19">
        <f>IFERROR(VLOOKUP(L1802,Data!K:M,3,0),"0")</f>
        <v>680</v>
      </c>
      <c r="O1802" s="19">
        <f>PRODUCT(M1802:N1802)</f>
        <v>680</v>
      </c>
      <c r="P1802" s="133"/>
      <c r="Q1802" s="141"/>
      <c r="R1802" s="61"/>
    </row>
    <row r="1803" spans="1:18" x14ac:dyDescent="0.2">
      <c r="A1803" s="133"/>
      <c r="B1803" s="160"/>
      <c r="C1803" s="133"/>
      <c r="D1803" s="133"/>
      <c r="E1803" s="133"/>
      <c r="F1803" s="133"/>
      <c r="G1803" s="153"/>
      <c r="H1803" s="153"/>
      <c r="I1803" s="153"/>
      <c r="J1803" s="141"/>
      <c r="K1803" s="153"/>
      <c r="L1803" s="22" t="s">
        <v>134</v>
      </c>
      <c r="M1803" s="19">
        <v>15</v>
      </c>
      <c r="N1803" s="19">
        <f>IFERROR(VLOOKUP(L1803,Data!K:M,3,0),"0")</f>
        <v>25</v>
      </c>
      <c r="O1803" s="19">
        <f t="shared" si="34"/>
        <v>375</v>
      </c>
      <c r="P1803" s="133"/>
      <c r="Q1803" s="141"/>
      <c r="R1803" s="61"/>
    </row>
    <row r="1804" spans="1:18" x14ac:dyDescent="0.2">
      <c r="A1804" s="133"/>
      <c r="B1804" s="160"/>
      <c r="C1804" s="133"/>
      <c r="D1804" s="133"/>
      <c r="E1804" s="133"/>
      <c r="F1804" s="133"/>
      <c r="G1804" s="153"/>
      <c r="H1804" s="153"/>
      <c r="I1804" s="153"/>
      <c r="J1804" s="141"/>
      <c r="K1804" s="153"/>
      <c r="L1804" s="22" t="s">
        <v>1648</v>
      </c>
      <c r="M1804" s="19">
        <v>4</v>
      </c>
      <c r="N1804" s="19">
        <v>15</v>
      </c>
      <c r="O1804" s="19">
        <f t="shared" si="34"/>
        <v>60</v>
      </c>
      <c r="P1804" s="133"/>
      <c r="Q1804" s="141"/>
      <c r="R1804" s="61" t="s">
        <v>2772</v>
      </c>
    </row>
    <row r="1805" spans="1:18" x14ac:dyDescent="0.2">
      <c r="A1805" s="133"/>
      <c r="B1805" s="160"/>
      <c r="C1805" s="133"/>
      <c r="D1805" s="133"/>
      <c r="E1805" s="133"/>
      <c r="F1805" s="133"/>
      <c r="G1805" s="153"/>
      <c r="H1805" s="153"/>
      <c r="I1805" s="153"/>
      <c r="J1805" s="141"/>
      <c r="K1805" s="153"/>
      <c r="L1805" s="22" t="s">
        <v>135</v>
      </c>
      <c r="M1805" s="19">
        <v>4</v>
      </c>
      <c r="N1805" s="19">
        <f>IFERROR(VLOOKUP(L1805,Data!K:M,3,0),"0")</f>
        <v>140</v>
      </c>
      <c r="O1805" s="19">
        <f t="shared" si="34"/>
        <v>560</v>
      </c>
      <c r="P1805" s="133"/>
      <c r="Q1805" s="141"/>
      <c r="R1805" s="61" t="s">
        <v>2737</v>
      </c>
    </row>
    <row r="1806" spans="1:18" x14ac:dyDescent="0.2">
      <c r="A1806" s="133"/>
      <c r="B1806" s="160"/>
      <c r="C1806" s="133"/>
      <c r="D1806" s="133"/>
      <c r="E1806" s="133"/>
      <c r="F1806" s="133"/>
      <c r="G1806" s="153"/>
      <c r="H1806" s="153"/>
      <c r="I1806" s="153"/>
      <c r="J1806" s="141"/>
      <c r="K1806" s="153"/>
      <c r="L1806" s="22" t="s">
        <v>2700</v>
      </c>
      <c r="M1806" s="19">
        <v>1</v>
      </c>
      <c r="N1806" s="19">
        <f>IFERROR(VLOOKUP(L1806,Data!K:M,3,0),"0")</f>
        <v>60</v>
      </c>
      <c r="O1806" s="19">
        <f t="shared" si="34"/>
        <v>60</v>
      </c>
      <c r="P1806" s="133"/>
      <c r="Q1806" s="141"/>
      <c r="R1806" s="61"/>
    </row>
    <row r="1807" spans="1:18" x14ac:dyDescent="0.2">
      <c r="A1807" s="133"/>
      <c r="B1807" s="160"/>
      <c r="C1807" s="133"/>
      <c r="D1807" s="133"/>
      <c r="E1807" s="133"/>
      <c r="F1807" s="133"/>
      <c r="G1807" s="153"/>
      <c r="H1807" s="153"/>
      <c r="I1807" s="153"/>
      <c r="J1807" s="141"/>
      <c r="K1807" s="153"/>
      <c r="L1807" s="22" t="s">
        <v>145</v>
      </c>
      <c r="M1807" s="19">
        <v>1</v>
      </c>
      <c r="N1807" s="19">
        <v>920</v>
      </c>
      <c r="O1807" s="19">
        <f t="shared" si="34"/>
        <v>920</v>
      </c>
      <c r="P1807" s="133"/>
      <c r="Q1807" s="141"/>
      <c r="R1807" s="61"/>
    </row>
    <row r="1808" spans="1:18" x14ac:dyDescent="0.2">
      <c r="A1808" s="133"/>
      <c r="B1808" s="160"/>
      <c r="C1808" s="133"/>
      <c r="D1808" s="133"/>
      <c r="E1808" s="133"/>
      <c r="F1808" s="133"/>
      <c r="G1808" s="153"/>
      <c r="H1808" s="153"/>
      <c r="I1808" s="153"/>
      <c r="J1808" s="141"/>
      <c r="K1808" s="153"/>
      <c r="L1808" s="22" t="s">
        <v>62</v>
      </c>
      <c r="M1808" s="19">
        <v>1</v>
      </c>
      <c r="N1808" s="19">
        <f>IFERROR(VLOOKUP(L1808,Data!K:M,3,0),"0")</f>
        <v>500</v>
      </c>
      <c r="O1808" s="19">
        <f t="shared" si="34"/>
        <v>500</v>
      </c>
      <c r="P1808" s="133"/>
      <c r="Q1808" s="141"/>
      <c r="R1808" s="61"/>
    </row>
    <row r="1809" spans="1:18" x14ac:dyDescent="0.2">
      <c r="A1809" s="140">
        <f>IF(G1809="","",COUNTA($G$3:G1810))</f>
        <v>520</v>
      </c>
      <c r="B1809" s="163">
        <v>45055</v>
      </c>
      <c r="C1809" s="140" t="s">
        <v>54</v>
      </c>
      <c r="D1809" s="140" t="s">
        <v>77</v>
      </c>
      <c r="E1809" s="132" t="s">
        <v>1690</v>
      </c>
      <c r="F1809" s="140">
        <v>470990</v>
      </c>
      <c r="G1809" s="146" t="s">
        <v>1691</v>
      </c>
      <c r="H1809" s="146" t="s">
        <v>1691</v>
      </c>
      <c r="I1809" s="146" t="s">
        <v>1692</v>
      </c>
      <c r="J1809" s="146" t="s">
        <v>1693</v>
      </c>
      <c r="K1809" s="146" t="s">
        <v>1694</v>
      </c>
      <c r="L1809" s="22" t="s">
        <v>62</v>
      </c>
      <c r="M1809" s="19">
        <v>1</v>
      </c>
      <c r="N1809" s="19">
        <f>IFERROR(VLOOKUP(L1809,Data!K:M,3,0),"0")</f>
        <v>500</v>
      </c>
      <c r="O1809" s="19">
        <f t="shared" si="34"/>
        <v>500</v>
      </c>
      <c r="P1809" s="132">
        <f>SUM(O1809:O1810)</f>
        <v>500</v>
      </c>
      <c r="Q1809" s="140"/>
      <c r="R1809" s="60" t="s">
        <v>2727</v>
      </c>
    </row>
    <row r="1810" spans="1:18" x14ac:dyDescent="0.2">
      <c r="A1810" s="141"/>
      <c r="B1810" s="160"/>
      <c r="C1810" s="141"/>
      <c r="D1810" s="141"/>
      <c r="E1810" s="133"/>
      <c r="F1810" s="141"/>
      <c r="G1810" s="147"/>
      <c r="H1810" s="147"/>
      <c r="I1810" s="147"/>
      <c r="J1810" s="147"/>
      <c r="K1810" s="147"/>
      <c r="L1810" s="22"/>
      <c r="M1810" s="19"/>
      <c r="N1810" s="19" t="str">
        <f>IFERROR(VLOOKUP(L1810,Data!K:M,3,0),"0")</f>
        <v>0</v>
      </c>
      <c r="O1810" s="19">
        <f t="shared" si="34"/>
        <v>0</v>
      </c>
      <c r="P1810" s="133"/>
      <c r="Q1810" s="141"/>
      <c r="R1810" s="61"/>
    </row>
    <row r="1811" spans="1:18" x14ac:dyDescent="0.2">
      <c r="A1811" s="140">
        <f>IF(G1811="","",COUNTA($G$3:G1812))</f>
        <v>521</v>
      </c>
      <c r="B1811" s="163">
        <v>45055</v>
      </c>
      <c r="C1811" s="140" t="s">
        <v>54</v>
      </c>
      <c r="D1811" s="140" t="s">
        <v>56</v>
      </c>
      <c r="E1811" s="132" t="s">
        <v>1695</v>
      </c>
      <c r="F1811" s="140">
        <v>470990</v>
      </c>
      <c r="G1811" s="146" t="s">
        <v>1691</v>
      </c>
      <c r="H1811" s="146" t="s">
        <v>1691</v>
      </c>
      <c r="I1811" s="146" t="s">
        <v>1692</v>
      </c>
      <c r="J1811" s="146" t="s">
        <v>1693</v>
      </c>
      <c r="K1811" s="146" t="s">
        <v>1694</v>
      </c>
      <c r="L1811" s="22" t="s">
        <v>62</v>
      </c>
      <c r="M1811" s="19">
        <v>1</v>
      </c>
      <c r="N1811" s="19">
        <f>IFERROR(VLOOKUP(L1811,Data!K:M,3,0),"0")</f>
        <v>500</v>
      </c>
      <c r="O1811" s="19">
        <f t="shared" si="34"/>
        <v>500</v>
      </c>
      <c r="P1811" s="132">
        <f>SUM(O1811:O1812)</f>
        <v>500</v>
      </c>
      <c r="Q1811" s="140"/>
      <c r="R1811" s="60" t="s">
        <v>2742</v>
      </c>
    </row>
    <row r="1812" spans="1:18" x14ac:dyDescent="0.2">
      <c r="A1812" s="141"/>
      <c r="B1812" s="160"/>
      <c r="C1812" s="141"/>
      <c r="D1812" s="141"/>
      <c r="E1812" s="133"/>
      <c r="F1812" s="141"/>
      <c r="G1812" s="147"/>
      <c r="H1812" s="147"/>
      <c r="I1812" s="147"/>
      <c r="J1812" s="147"/>
      <c r="K1812" s="147"/>
      <c r="L1812" s="22"/>
      <c r="M1812" s="19"/>
      <c r="N1812" s="19" t="str">
        <f>IFERROR(VLOOKUP(L1812,Data!K:M,3,0),"0")</f>
        <v>0</v>
      </c>
      <c r="O1812" s="19">
        <f t="shared" si="34"/>
        <v>0</v>
      </c>
      <c r="P1812" s="133"/>
      <c r="Q1812" s="141"/>
      <c r="R1812" s="61"/>
    </row>
    <row r="1813" spans="1:18" x14ac:dyDescent="0.2">
      <c r="A1813" s="140" t="s">
        <v>2970</v>
      </c>
      <c r="B1813" s="163">
        <v>45055</v>
      </c>
      <c r="C1813" s="140" t="s">
        <v>54</v>
      </c>
      <c r="D1813" s="140" t="s">
        <v>77</v>
      </c>
      <c r="E1813" s="132" t="s">
        <v>1696</v>
      </c>
      <c r="F1813" s="140">
        <v>73702</v>
      </c>
      <c r="G1813" s="146" t="s">
        <v>1697</v>
      </c>
      <c r="H1813" s="146" t="s">
        <v>1697</v>
      </c>
      <c r="I1813" s="146" t="s">
        <v>1698</v>
      </c>
      <c r="J1813" s="146" t="s">
        <v>1699</v>
      </c>
      <c r="K1813" s="146" t="s">
        <v>1180</v>
      </c>
      <c r="L1813" s="22" t="s">
        <v>62</v>
      </c>
      <c r="M1813" s="19">
        <v>1</v>
      </c>
      <c r="N1813" s="19">
        <f>IFERROR(VLOOKUP(L1813,Data!K:M,3,0),"0")</f>
        <v>500</v>
      </c>
      <c r="O1813" s="19">
        <f t="shared" si="34"/>
        <v>500</v>
      </c>
      <c r="P1813" s="132">
        <f>SUM(O1813:O1814)</f>
        <v>500</v>
      </c>
      <c r="Q1813" s="140"/>
      <c r="R1813" s="60" t="s">
        <v>2727</v>
      </c>
    </row>
    <row r="1814" spans="1:18" x14ac:dyDescent="0.2">
      <c r="A1814" s="141"/>
      <c r="B1814" s="160"/>
      <c r="C1814" s="141"/>
      <c r="D1814" s="141"/>
      <c r="E1814" s="133"/>
      <c r="F1814" s="141"/>
      <c r="G1814" s="147"/>
      <c r="H1814" s="147"/>
      <c r="I1814" s="147"/>
      <c r="J1814" s="147"/>
      <c r="K1814" s="147"/>
      <c r="L1814" s="22"/>
      <c r="M1814" s="19"/>
      <c r="N1814" s="19" t="str">
        <f>IFERROR(VLOOKUP(L1814,Data!K:M,3,0),"0")</f>
        <v>0</v>
      </c>
      <c r="O1814" s="19">
        <f t="shared" si="34"/>
        <v>0</v>
      </c>
      <c r="P1814" s="133"/>
      <c r="Q1814" s="141"/>
      <c r="R1814" s="61"/>
    </row>
    <row r="1815" spans="1:18" x14ac:dyDescent="0.2">
      <c r="A1815" s="140" t="s">
        <v>2971</v>
      </c>
      <c r="B1815" s="163">
        <v>45055</v>
      </c>
      <c r="C1815" s="140" t="s">
        <v>51</v>
      </c>
      <c r="D1815" s="140" t="s">
        <v>77</v>
      </c>
      <c r="E1815" s="132" t="s">
        <v>1700</v>
      </c>
      <c r="F1815" s="140">
        <v>520833</v>
      </c>
      <c r="G1815" s="146" t="s">
        <v>1701</v>
      </c>
      <c r="H1815" s="146" t="s">
        <v>1701</v>
      </c>
      <c r="I1815" s="146" t="s">
        <v>1702</v>
      </c>
      <c r="J1815" s="146" t="s">
        <v>1703</v>
      </c>
      <c r="K1815" s="146" t="s">
        <v>650</v>
      </c>
      <c r="L1815" s="22" t="s">
        <v>62</v>
      </c>
      <c r="M1815" s="19">
        <v>1</v>
      </c>
      <c r="N1815" s="19">
        <f>IFERROR(VLOOKUP(L1815,Data!K:M,3,0),"0")</f>
        <v>500</v>
      </c>
      <c r="O1815" s="19">
        <f t="shared" si="34"/>
        <v>500</v>
      </c>
      <c r="P1815" s="132">
        <f>SUM(O1815:O1816)</f>
        <v>500</v>
      </c>
      <c r="Q1815" s="140"/>
      <c r="R1815" s="60" t="s">
        <v>2727</v>
      </c>
    </row>
    <row r="1816" spans="1:18" x14ac:dyDescent="0.2">
      <c r="A1816" s="141"/>
      <c r="B1816" s="160"/>
      <c r="C1816" s="141"/>
      <c r="D1816" s="141"/>
      <c r="E1816" s="133"/>
      <c r="F1816" s="141"/>
      <c r="G1816" s="147"/>
      <c r="H1816" s="147"/>
      <c r="I1816" s="147"/>
      <c r="J1816" s="147"/>
      <c r="K1816" s="147"/>
      <c r="L1816" s="22"/>
      <c r="M1816" s="19"/>
      <c r="N1816" s="19" t="str">
        <f>IFERROR(VLOOKUP(L1816,Data!K:M,3,0),"0")</f>
        <v>0</v>
      </c>
      <c r="O1816" s="19">
        <f t="shared" si="34"/>
        <v>0</v>
      </c>
      <c r="P1816" s="133"/>
      <c r="Q1816" s="141"/>
      <c r="R1816" s="61"/>
    </row>
    <row r="1817" spans="1:18" x14ac:dyDescent="0.2">
      <c r="A1817" s="140" t="s">
        <v>2972</v>
      </c>
      <c r="B1817" s="163">
        <v>45055</v>
      </c>
      <c r="C1817" s="140" t="s">
        <v>53</v>
      </c>
      <c r="D1817" s="140" t="s">
        <v>77</v>
      </c>
      <c r="E1817" s="132" t="s">
        <v>1704</v>
      </c>
      <c r="F1817" s="140" t="s">
        <v>1705</v>
      </c>
      <c r="G1817" s="146" t="s">
        <v>1706</v>
      </c>
      <c r="H1817" s="146" t="s">
        <v>1706</v>
      </c>
      <c r="I1817" s="146" t="s">
        <v>1707</v>
      </c>
      <c r="J1817" s="146" t="s">
        <v>1708</v>
      </c>
      <c r="K1817" s="146" t="s">
        <v>271</v>
      </c>
      <c r="L1817" s="22" t="s">
        <v>2915</v>
      </c>
      <c r="M1817" s="19">
        <v>1</v>
      </c>
      <c r="N1817" s="19">
        <f>IFERROR(VLOOKUP(L1817,Data!K:M,3,0),"0")</f>
        <v>1000</v>
      </c>
      <c r="O1817" s="19">
        <f t="shared" si="34"/>
        <v>1000</v>
      </c>
      <c r="P1817" s="132">
        <f>SUM(O1817:O1821)</f>
        <v>2470</v>
      </c>
      <c r="Q1817" s="140" t="s">
        <v>2829</v>
      </c>
      <c r="R1817" s="60" t="s">
        <v>2850</v>
      </c>
    </row>
    <row r="1818" spans="1:18" x14ac:dyDescent="0.2">
      <c r="A1818" s="141"/>
      <c r="B1818" s="160"/>
      <c r="C1818" s="141"/>
      <c r="D1818" s="141"/>
      <c r="E1818" s="133"/>
      <c r="F1818" s="141"/>
      <c r="G1818" s="147"/>
      <c r="H1818" s="147"/>
      <c r="I1818" s="147"/>
      <c r="J1818" s="147"/>
      <c r="K1818" s="147"/>
      <c r="L1818" s="22" t="s">
        <v>138</v>
      </c>
      <c r="M1818" s="19">
        <v>1</v>
      </c>
      <c r="N1818" s="19">
        <f>IFERROR(VLOOKUP(L1818,Data!K:M,3,0),"0")</f>
        <v>70</v>
      </c>
      <c r="O1818" s="19">
        <f t="shared" si="34"/>
        <v>70</v>
      </c>
      <c r="P1818" s="133"/>
      <c r="Q1818" s="141"/>
      <c r="R1818" s="61" t="s">
        <v>2863</v>
      </c>
    </row>
    <row r="1819" spans="1:18" x14ac:dyDescent="0.2">
      <c r="A1819" s="141"/>
      <c r="B1819" s="160"/>
      <c r="C1819" s="141"/>
      <c r="D1819" s="141"/>
      <c r="E1819" s="133"/>
      <c r="F1819" s="141"/>
      <c r="G1819" s="147"/>
      <c r="H1819" s="147"/>
      <c r="I1819" s="147"/>
      <c r="J1819" s="147"/>
      <c r="K1819" s="147"/>
      <c r="L1819" s="22" t="s">
        <v>2699</v>
      </c>
      <c r="M1819" s="19">
        <v>2</v>
      </c>
      <c r="N1819" s="19">
        <f>IFERROR(VLOOKUP(L1819,Data!K:M,3,0),"0")</f>
        <v>10</v>
      </c>
      <c r="O1819" s="19">
        <f t="shared" si="34"/>
        <v>20</v>
      </c>
      <c r="P1819" s="133"/>
      <c r="Q1819" s="141"/>
      <c r="R1819" s="61" t="s">
        <v>2741</v>
      </c>
    </row>
    <row r="1820" spans="1:18" x14ac:dyDescent="0.2">
      <c r="A1820" s="141"/>
      <c r="B1820" s="160"/>
      <c r="C1820" s="141"/>
      <c r="D1820" s="141"/>
      <c r="E1820" s="133"/>
      <c r="F1820" s="141"/>
      <c r="G1820" s="147"/>
      <c r="H1820" s="147"/>
      <c r="I1820" s="147"/>
      <c r="J1820" s="147"/>
      <c r="K1820" s="147"/>
      <c r="L1820" s="22" t="s">
        <v>145</v>
      </c>
      <c r="M1820" s="19">
        <v>1</v>
      </c>
      <c r="N1820" s="19">
        <v>880</v>
      </c>
      <c r="O1820" s="19">
        <f t="shared" si="34"/>
        <v>880</v>
      </c>
      <c r="P1820" s="133"/>
      <c r="Q1820" s="141"/>
      <c r="R1820" s="61"/>
    </row>
    <row r="1821" spans="1:18" x14ac:dyDescent="0.2">
      <c r="A1821" s="141"/>
      <c r="B1821" s="160"/>
      <c r="C1821" s="141"/>
      <c r="D1821" s="141"/>
      <c r="E1821" s="133"/>
      <c r="F1821" s="141"/>
      <c r="G1821" s="147"/>
      <c r="H1821" s="147"/>
      <c r="I1821" s="147"/>
      <c r="J1821" s="147"/>
      <c r="K1821" s="147"/>
      <c r="L1821" s="22" t="s">
        <v>62</v>
      </c>
      <c r="M1821" s="19">
        <v>1</v>
      </c>
      <c r="N1821" s="19">
        <f>IFERROR(VLOOKUP(L1821,Data!K:M,3,0),"0")</f>
        <v>500</v>
      </c>
      <c r="O1821" s="19">
        <f t="shared" si="34"/>
        <v>500</v>
      </c>
      <c r="P1821" s="133"/>
      <c r="Q1821" s="141"/>
      <c r="R1821" s="61"/>
    </row>
    <row r="1822" spans="1:18" x14ac:dyDescent="0.2">
      <c r="A1822" s="140" t="s">
        <v>2973</v>
      </c>
      <c r="B1822" s="163">
        <v>45055</v>
      </c>
      <c r="C1822" s="140" t="s">
        <v>54</v>
      </c>
      <c r="D1822" s="140" t="s">
        <v>77</v>
      </c>
      <c r="E1822" s="132" t="s">
        <v>1709</v>
      </c>
      <c r="F1822" s="140" t="s">
        <v>1710</v>
      </c>
      <c r="G1822" s="146" t="s">
        <v>1711</v>
      </c>
      <c r="H1822" s="146" t="s">
        <v>1711</v>
      </c>
      <c r="I1822" s="146" t="s">
        <v>1712</v>
      </c>
      <c r="J1822" s="146" t="s">
        <v>1713</v>
      </c>
      <c r="K1822" s="146" t="s">
        <v>1059</v>
      </c>
      <c r="L1822" s="22" t="s">
        <v>2915</v>
      </c>
      <c r="M1822" s="19">
        <v>1</v>
      </c>
      <c r="N1822" s="19">
        <f>IFERROR(VLOOKUP(L1822,Data!K:M,3,0),"0")</f>
        <v>1000</v>
      </c>
      <c r="O1822" s="19">
        <f t="shared" si="34"/>
        <v>1000</v>
      </c>
      <c r="P1822" s="132">
        <f>SUM(O1822:O1830)</f>
        <v>4235</v>
      </c>
      <c r="Q1822" s="140" t="s">
        <v>2864</v>
      </c>
      <c r="R1822" s="60" t="s">
        <v>2789</v>
      </c>
    </row>
    <row r="1823" spans="1:18" x14ac:dyDescent="0.2">
      <c r="A1823" s="141"/>
      <c r="B1823" s="160"/>
      <c r="C1823" s="141"/>
      <c r="D1823" s="141"/>
      <c r="E1823" s="133"/>
      <c r="F1823" s="141"/>
      <c r="G1823" s="147"/>
      <c r="H1823" s="147"/>
      <c r="I1823" s="147"/>
      <c r="J1823" s="147"/>
      <c r="K1823" s="147"/>
      <c r="L1823" s="22" t="s">
        <v>138</v>
      </c>
      <c r="M1823" s="19">
        <v>1</v>
      </c>
      <c r="N1823" s="19">
        <f>IFERROR(VLOOKUP(L1823,Data!K:M,3,0),"0")</f>
        <v>70</v>
      </c>
      <c r="O1823" s="19">
        <f t="shared" si="34"/>
        <v>70</v>
      </c>
      <c r="P1823" s="133"/>
      <c r="Q1823" s="141"/>
      <c r="R1823" s="61"/>
    </row>
    <row r="1824" spans="1:18" x14ac:dyDescent="0.2">
      <c r="A1824" s="141"/>
      <c r="B1824" s="160"/>
      <c r="C1824" s="141"/>
      <c r="D1824" s="141"/>
      <c r="E1824" s="133"/>
      <c r="F1824" s="141"/>
      <c r="G1824" s="147"/>
      <c r="H1824" s="147"/>
      <c r="I1824" s="147"/>
      <c r="J1824" s="147"/>
      <c r="K1824" s="147"/>
      <c r="L1824" s="22" t="s">
        <v>89</v>
      </c>
      <c r="M1824" s="19">
        <v>8</v>
      </c>
      <c r="N1824" s="19">
        <f>IFERROR(VLOOKUP(L1824,Data!K:M,3,0),"0")</f>
        <v>35</v>
      </c>
      <c r="O1824" s="19">
        <f t="shared" si="34"/>
        <v>280</v>
      </c>
      <c r="P1824" s="133"/>
      <c r="Q1824" s="141"/>
      <c r="R1824" s="61"/>
    </row>
    <row r="1825" spans="1:18" x14ac:dyDescent="0.2">
      <c r="A1825" s="141"/>
      <c r="B1825" s="160"/>
      <c r="C1825" s="141"/>
      <c r="D1825" s="141"/>
      <c r="E1825" s="133"/>
      <c r="F1825" s="141"/>
      <c r="G1825" s="147"/>
      <c r="H1825" s="147"/>
      <c r="I1825" s="147"/>
      <c r="J1825" s="147"/>
      <c r="K1825" s="147"/>
      <c r="L1825" s="22" t="s">
        <v>2702</v>
      </c>
      <c r="M1825" s="19">
        <v>1</v>
      </c>
      <c r="N1825" s="19">
        <f>IFERROR(VLOOKUP(L1825,Data!K:M,3,0),"0")</f>
        <v>200</v>
      </c>
      <c r="O1825" s="19">
        <f t="shared" si="34"/>
        <v>200</v>
      </c>
      <c r="P1825" s="133"/>
      <c r="Q1825" s="141"/>
      <c r="R1825" s="61"/>
    </row>
    <row r="1826" spans="1:18" x14ac:dyDescent="0.2">
      <c r="A1826" s="141"/>
      <c r="B1826" s="160"/>
      <c r="C1826" s="141"/>
      <c r="D1826" s="141"/>
      <c r="E1826" s="133"/>
      <c r="F1826" s="141"/>
      <c r="G1826" s="147"/>
      <c r="H1826" s="147"/>
      <c r="I1826" s="147"/>
      <c r="J1826" s="147"/>
      <c r="K1826" s="147"/>
      <c r="L1826" s="22" t="s">
        <v>1648</v>
      </c>
      <c r="M1826" s="19">
        <v>1</v>
      </c>
      <c r="N1826" s="19">
        <v>125</v>
      </c>
      <c r="O1826" s="19">
        <f t="shared" si="34"/>
        <v>125</v>
      </c>
      <c r="P1826" s="133"/>
      <c r="Q1826" s="141"/>
      <c r="R1826" s="61" t="s">
        <v>2720</v>
      </c>
    </row>
    <row r="1827" spans="1:18" x14ac:dyDescent="0.2">
      <c r="A1827" s="141"/>
      <c r="B1827" s="160"/>
      <c r="C1827" s="141"/>
      <c r="D1827" s="141"/>
      <c r="E1827" s="133"/>
      <c r="F1827" s="141"/>
      <c r="G1827" s="147"/>
      <c r="H1827" s="147"/>
      <c r="I1827" s="147"/>
      <c r="J1827" s="147"/>
      <c r="K1827" s="147"/>
      <c r="L1827" s="22" t="s">
        <v>1648</v>
      </c>
      <c r="M1827" s="19">
        <v>1</v>
      </c>
      <c r="N1827" s="19">
        <v>20</v>
      </c>
      <c r="O1827" s="19">
        <f t="shared" si="34"/>
        <v>20</v>
      </c>
      <c r="P1827" s="133"/>
      <c r="Q1827" s="141"/>
      <c r="R1827" s="61" t="s">
        <v>2721</v>
      </c>
    </row>
    <row r="1828" spans="1:18" x14ac:dyDescent="0.2">
      <c r="A1828" s="141"/>
      <c r="B1828" s="160"/>
      <c r="C1828" s="141"/>
      <c r="D1828" s="141"/>
      <c r="E1828" s="133"/>
      <c r="F1828" s="141"/>
      <c r="G1828" s="147"/>
      <c r="H1828" s="147"/>
      <c r="I1828" s="147"/>
      <c r="J1828" s="147"/>
      <c r="K1828" s="147"/>
      <c r="L1828" s="22" t="s">
        <v>135</v>
      </c>
      <c r="M1828" s="19">
        <v>4</v>
      </c>
      <c r="N1828" s="19">
        <f>IFERROR(VLOOKUP(L1828,Data!K:M,3,0),"0")</f>
        <v>140</v>
      </c>
      <c r="O1828" s="19">
        <f t="shared" si="34"/>
        <v>560</v>
      </c>
      <c r="P1828" s="133"/>
      <c r="Q1828" s="141"/>
      <c r="R1828" s="61" t="s">
        <v>2865</v>
      </c>
    </row>
    <row r="1829" spans="1:18" x14ac:dyDescent="0.2">
      <c r="A1829" s="141"/>
      <c r="B1829" s="160"/>
      <c r="C1829" s="141"/>
      <c r="D1829" s="141"/>
      <c r="E1829" s="133"/>
      <c r="F1829" s="141"/>
      <c r="G1829" s="147"/>
      <c r="H1829" s="147"/>
      <c r="I1829" s="147"/>
      <c r="J1829" s="147"/>
      <c r="K1829" s="147"/>
      <c r="L1829" s="22" t="s">
        <v>145</v>
      </c>
      <c r="M1829" s="19">
        <v>1</v>
      </c>
      <c r="N1829" s="19">
        <v>1480</v>
      </c>
      <c r="O1829" s="19">
        <f t="shared" si="34"/>
        <v>1480</v>
      </c>
      <c r="P1829" s="133"/>
      <c r="Q1829" s="141"/>
      <c r="R1829" s="61"/>
    </row>
    <row r="1830" spans="1:18" x14ac:dyDescent="0.2">
      <c r="A1830" s="141"/>
      <c r="B1830" s="160"/>
      <c r="C1830" s="141"/>
      <c r="D1830" s="141"/>
      <c r="E1830" s="133"/>
      <c r="F1830" s="141"/>
      <c r="G1830" s="147"/>
      <c r="H1830" s="147"/>
      <c r="I1830" s="147"/>
      <c r="J1830" s="147"/>
      <c r="K1830" s="147"/>
      <c r="L1830" s="22" t="s">
        <v>62</v>
      </c>
      <c r="M1830" s="19">
        <v>1</v>
      </c>
      <c r="N1830" s="19">
        <f>IFERROR(VLOOKUP(L1830,Data!K:M,3,0),"0")</f>
        <v>500</v>
      </c>
      <c r="O1830" s="19">
        <f t="shared" si="34"/>
        <v>500</v>
      </c>
      <c r="P1830" s="133"/>
      <c r="Q1830" s="141"/>
      <c r="R1830" s="61"/>
    </row>
    <row r="1831" spans="1:18" x14ac:dyDescent="0.2">
      <c r="A1831" s="140" t="s">
        <v>2974</v>
      </c>
      <c r="B1831" s="163">
        <v>45055</v>
      </c>
      <c r="C1831" s="140" t="s">
        <v>53</v>
      </c>
      <c r="D1831" s="140" t="s">
        <v>77</v>
      </c>
      <c r="E1831" s="132" t="s">
        <v>1714</v>
      </c>
      <c r="F1831" s="140" t="s">
        <v>1715</v>
      </c>
      <c r="G1831" s="146" t="s">
        <v>1716</v>
      </c>
      <c r="H1831" s="146" t="s">
        <v>1716</v>
      </c>
      <c r="I1831" s="146" t="s">
        <v>1717</v>
      </c>
      <c r="J1831" s="146" t="s">
        <v>1718</v>
      </c>
      <c r="K1831" s="146" t="s">
        <v>464</v>
      </c>
      <c r="L1831" s="22" t="s">
        <v>62</v>
      </c>
      <c r="M1831" s="19">
        <v>1</v>
      </c>
      <c r="N1831" s="19">
        <f>IFERROR(VLOOKUP(L1831,Data!K:M,3,0),"0")</f>
        <v>500</v>
      </c>
      <c r="O1831" s="19">
        <f t="shared" si="34"/>
        <v>500</v>
      </c>
      <c r="P1831" s="132">
        <f>SUM(O1831:O1832)</f>
        <v>500</v>
      </c>
      <c r="Q1831" s="140"/>
      <c r="R1831" s="60" t="s">
        <v>2733</v>
      </c>
    </row>
    <row r="1832" spans="1:18" x14ac:dyDescent="0.2">
      <c r="A1832" s="141"/>
      <c r="B1832" s="160"/>
      <c r="C1832" s="141"/>
      <c r="D1832" s="141"/>
      <c r="E1832" s="133"/>
      <c r="F1832" s="141"/>
      <c r="G1832" s="147"/>
      <c r="H1832" s="147"/>
      <c r="I1832" s="147"/>
      <c r="J1832" s="147"/>
      <c r="K1832" s="147"/>
      <c r="L1832" s="22"/>
      <c r="M1832" s="19"/>
      <c r="N1832" s="19" t="str">
        <f>IFERROR(VLOOKUP(L1832,Data!K:M,3,0),"0")</f>
        <v>0</v>
      </c>
      <c r="O1832" s="19">
        <f t="shared" si="34"/>
        <v>0</v>
      </c>
      <c r="P1832" s="133"/>
      <c r="Q1832" s="141"/>
      <c r="R1832" s="61"/>
    </row>
    <row r="1833" spans="1:18" x14ac:dyDescent="0.2">
      <c r="A1833" s="140" t="s">
        <v>2975</v>
      </c>
      <c r="B1833" s="163">
        <v>45055</v>
      </c>
      <c r="C1833" s="140" t="s">
        <v>51</v>
      </c>
      <c r="D1833" s="140" t="s">
        <v>77</v>
      </c>
      <c r="E1833" s="132" t="s">
        <v>1719</v>
      </c>
      <c r="F1833" s="140">
        <v>356498</v>
      </c>
      <c r="G1833" s="146" t="s">
        <v>1716</v>
      </c>
      <c r="H1833" s="146" t="s">
        <v>1716</v>
      </c>
      <c r="I1833" s="146" t="s">
        <v>1717</v>
      </c>
      <c r="J1833" s="146" t="s">
        <v>1718</v>
      </c>
      <c r="K1833" s="146" t="s">
        <v>464</v>
      </c>
      <c r="L1833" s="22" t="s">
        <v>62</v>
      </c>
      <c r="M1833" s="19">
        <v>1</v>
      </c>
      <c r="N1833" s="19">
        <f>IFERROR(VLOOKUP(L1833,Data!K:M,3,0),"0")</f>
        <v>500</v>
      </c>
      <c r="O1833" s="19">
        <f t="shared" si="34"/>
        <v>500</v>
      </c>
      <c r="P1833" s="132">
        <f>SUM(O1833:O1834)</f>
        <v>500</v>
      </c>
      <c r="Q1833" s="140"/>
      <c r="R1833" s="60" t="s">
        <v>2770</v>
      </c>
    </row>
    <row r="1834" spans="1:18" x14ac:dyDescent="0.2">
      <c r="A1834" s="141"/>
      <c r="B1834" s="160"/>
      <c r="C1834" s="141"/>
      <c r="D1834" s="141"/>
      <c r="E1834" s="133"/>
      <c r="F1834" s="141"/>
      <c r="G1834" s="147"/>
      <c r="H1834" s="147"/>
      <c r="I1834" s="147"/>
      <c r="J1834" s="147"/>
      <c r="K1834" s="147"/>
      <c r="L1834" s="22"/>
      <c r="M1834" s="19"/>
      <c r="N1834" s="19" t="str">
        <f>IFERROR(VLOOKUP(L1834,Data!K:M,3,0),"0")</f>
        <v>0</v>
      </c>
      <c r="O1834" s="19">
        <f t="shared" si="34"/>
        <v>0</v>
      </c>
      <c r="P1834" s="133"/>
      <c r="Q1834" s="141"/>
      <c r="R1834" s="61"/>
    </row>
    <row r="1835" spans="1:18" x14ac:dyDescent="0.2">
      <c r="A1835" s="140" t="s">
        <v>2976</v>
      </c>
      <c r="B1835" s="163">
        <v>45055</v>
      </c>
      <c r="C1835" s="140" t="s">
        <v>54</v>
      </c>
      <c r="D1835" s="140" t="s">
        <v>77</v>
      </c>
      <c r="E1835" s="132" t="s">
        <v>1720</v>
      </c>
      <c r="F1835" s="140">
        <v>356498</v>
      </c>
      <c r="G1835" s="146" t="s">
        <v>1716</v>
      </c>
      <c r="H1835" s="146" t="s">
        <v>1716</v>
      </c>
      <c r="I1835" s="146" t="s">
        <v>1717</v>
      </c>
      <c r="J1835" s="146" t="s">
        <v>1718</v>
      </c>
      <c r="K1835" s="146" t="s">
        <v>464</v>
      </c>
      <c r="L1835" s="22" t="s">
        <v>62</v>
      </c>
      <c r="M1835" s="19">
        <v>1</v>
      </c>
      <c r="N1835" s="19">
        <f>IFERROR(VLOOKUP(L1835,Data!K:M,3,0),"0")</f>
        <v>500</v>
      </c>
      <c r="O1835" s="19">
        <f t="shared" si="34"/>
        <v>500</v>
      </c>
      <c r="P1835" s="132">
        <f>SUM(O1835:O1836)</f>
        <v>500</v>
      </c>
      <c r="Q1835" s="140"/>
      <c r="R1835" s="60" t="s">
        <v>2866</v>
      </c>
    </row>
    <row r="1836" spans="1:18" x14ac:dyDescent="0.2">
      <c r="A1836" s="141"/>
      <c r="B1836" s="160"/>
      <c r="C1836" s="141"/>
      <c r="D1836" s="141"/>
      <c r="E1836" s="133"/>
      <c r="F1836" s="141"/>
      <c r="G1836" s="147"/>
      <c r="H1836" s="147"/>
      <c r="I1836" s="147"/>
      <c r="J1836" s="147"/>
      <c r="K1836" s="147"/>
      <c r="L1836" s="22"/>
      <c r="M1836" s="19"/>
      <c r="N1836" s="19" t="str">
        <f>IFERROR(VLOOKUP(L1836,Data!K:M,3,0),"0")</f>
        <v>0</v>
      </c>
      <c r="O1836" s="19">
        <f t="shared" si="34"/>
        <v>0</v>
      </c>
      <c r="P1836" s="133"/>
      <c r="Q1836" s="141"/>
      <c r="R1836" s="61"/>
    </row>
    <row r="1837" spans="1:18" x14ac:dyDescent="0.2">
      <c r="A1837" s="140" t="s">
        <v>2977</v>
      </c>
      <c r="B1837" s="163">
        <v>45055</v>
      </c>
      <c r="C1837" s="140" t="s">
        <v>54</v>
      </c>
      <c r="D1837" s="140" t="s">
        <v>57</v>
      </c>
      <c r="E1837" s="132" t="s">
        <v>1731</v>
      </c>
      <c r="F1837" s="140" t="s">
        <v>1732</v>
      </c>
      <c r="G1837" s="146" t="s">
        <v>1733</v>
      </c>
      <c r="H1837" s="146" t="s">
        <v>1733</v>
      </c>
      <c r="I1837" s="146" t="s">
        <v>1734</v>
      </c>
      <c r="J1837" s="146" t="s">
        <v>1735</v>
      </c>
      <c r="K1837" s="146" t="s">
        <v>608</v>
      </c>
      <c r="L1837" s="22" t="s">
        <v>2701</v>
      </c>
      <c r="M1837" s="19">
        <v>1</v>
      </c>
      <c r="N1837" s="19">
        <f>IFERROR(VLOOKUP(L1837,Data!K:M,3,0),"0")</f>
        <v>850</v>
      </c>
      <c r="O1837" s="19">
        <f>PRODUCT(M1837:N1837)</f>
        <v>850</v>
      </c>
      <c r="P1837" s="132">
        <f>SUM(O1837:O1839)</f>
        <v>1350</v>
      </c>
      <c r="Q1837" s="140"/>
      <c r="R1837" s="60"/>
    </row>
    <row r="1838" spans="1:18" x14ac:dyDescent="0.2">
      <c r="A1838" s="141"/>
      <c r="B1838" s="160"/>
      <c r="C1838" s="141"/>
      <c r="D1838" s="141"/>
      <c r="E1838" s="133"/>
      <c r="F1838" s="141"/>
      <c r="G1838" s="147"/>
      <c r="H1838" s="147"/>
      <c r="I1838" s="147"/>
      <c r="J1838" s="147"/>
      <c r="K1838" s="147"/>
      <c r="L1838" s="22" t="s">
        <v>62</v>
      </c>
      <c r="M1838" s="19">
        <v>1</v>
      </c>
      <c r="N1838" s="19">
        <f>IFERROR(VLOOKUP(L1838,Data!K:M,3,0),"0")</f>
        <v>500</v>
      </c>
      <c r="O1838" s="19">
        <f>PRODUCT(M1838:N1838)</f>
        <v>500</v>
      </c>
      <c r="P1838" s="133"/>
      <c r="Q1838" s="141"/>
      <c r="R1838" s="61"/>
    </row>
    <row r="1839" spans="1:18" x14ac:dyDescent="0.2">
      <c r="A1839" s="141"/>
      <c r="B1839" s="160"/>
      <c r="C1839" s="141"/>
      <c r="D1839" s="141"/>
      <c r="E1839" s="133"/>
      <c r="F1839" s="141"/>
      <c r="G1839" s="147"/>
      <c r="H1839" s="147"/>
      <c r="I1839" s="147"/>
      <c r="J1839" s="147"/>
      <c r="K1839" s="147"/>
      <c r="L1839" s="22"/>
      <c r="M1839" s="19"/>
      <c r="N1839" s="19" t="str">
        <f>IFERROR(VLOOKUP(L1839,Data!K:M,3,0),"0")</f>
        <v>0</v>
      </c>
      <c r="O1839" s="19">
        <f>PRODUCT(M1839:N1839)</f>
        <v>0</v>
      </c>
      <c r="P1839" s="133"/>
      <c r="Q1839" s="141"/>
      <c r="R1839" s="61"/>
    </row>
    <row r="1840" spans="1:18" s="43" customFormat="1" ht="18" customHeight="1" x14ac:dyDescent="0.25">
      <c r="A1840" s="116" t="s">
        <v>3193</v>
      </c>
      <c r="B1840" s="117"/>
      <c r="C1840" s="117"/>
      <c r="D1840" s="117"/>
      <c r="E1840" s="117"/>
      <c r="F1840" s="117"/>
      <c r="G1840" s="117"/>
      <c r="H1840" s="117"/>
      <c r="I1840" s="117"/>
      <c r="J1840" s="117"/>
      <c r="K1840" s="117"/>
      <c r="L1840" s="117"/>
      <c r="M1840" s="117"/>
      <c r="N1840" s="117"/>
      <c r="O1840" s="118"/>
      <c r="P1840" s="119">
        <f>SUM(P1762:P1839)</f>
        <v>33080</v>
      </c>
      <c r="Q1840" s="120"/>
      <c r="R1840" s="121"/>
    </row>
    <row r="1841" spans="1:18" s="47" customFormat="1" ht="18" customHeight="1" x14ac:dyDescent="0.25">
      <c r="A1841" s="122" t="s">
        <v>3194</v>
      </c>
      <c r="B1841" s="122"/>
      <c r="C1841" s="44" t="e">
        <f ca="1">[3]!NumberToWordEN(P1840)</f>
        <v>#NAME?</v>
      </c>
      <c r="D1841" s="44"/>
      <c r="E1841" s="45"/>
      <c r="F1841" s="45"/>
      <c r="G1841" s="44"/>
      <c r="H1841" s="44"/>
      <c r="I1841" s="44"/>
      <c r="J1841" s="44"/>
      <c r="K1841" s="44"/>
      <c r="L1841" s="44"/>
      <c r="M1841" s="44"/>
      <c r="N1841" s="44"/>
      <c r="O1841" s="44"/>
      <c r="P1841" s="44"/>
      <c r="Q1841" s="46"/>
      <c r="R1841" s="62"/>
    </row>
    <row r="1842" spans="1:18" s="47" customFormat="1" ht="18" customHeight="1" x14ac:dyDescent="0.25">
      <c r="A1842" s="48"/>
      <c r="B1842" s="49"/>
      <c r="C1842" s="50"/>
      <c r="D1842" s="48"/>
      <c r="E1842" s="48"/>
      <c r="F1842" s="48"/>
      <c r="G1842" s="48"/>
      <c r="H1842" s="48"/>
      <c r="I1842" s="48"/>
      <c r="J1842" s="50"/>
      <c r="K1842" s="48"/>
      <c r="M1842" s="51"/>
      <c r="P1842" s="48"/>
      <c r="Q1842" s="52"/>
      <c r="R1842" s="62"/>
    </row>
    <row r="1843" spans="1:18" s="47" customFormat="1" ht="18" customHeight="1" x14ac:dyDescent="0.25">
      <c r="A1843" s="48"/>
      <c r="B1843" s="49"/>
      <c r="C1843" s="50"/>
      <c r="D1843" s="48"/>
      <c r="E1843" s="48"/>
      <c r="F1843" s="48"/>
      <c r="G1843" s="48"/>
      <c r="H1843" s="48"/>
      <c r="I1843" s="48"/>
      <c r="J1843" s="50"/>
      <c r="K1843" s="48"/>
      <c r="M1843" s="51"/>
      <c r="P1843" s="48"/>
      <c r="Q1843" s="52"/>
      <c r="R1843" s="62"/>
    </row>
    <row r="1844" spans="1:18" s="47" customFormat="1" ht="18" customHeight="1" x14ac:dyDescent="0.25">
      <c r="A1844" s="48"/>
      <c r="B1844" s="49"/>
      <c r="C1844" s="50"/>
      <c r="D1844" s="48"/>
      <c r="E1844" s="48"/>
      <c r="F1844" s="48"/>
      <c r="G1844" s="48"/>
      <c r="H1844" s="48"/>
      <c r="I1844" s="48"/>
      <c r="J1844" s="50"/>
      <c r="K1844" s="48"/>
      <c r="M1844" s="51"/>
      <c r="P1844" s="48"/>
      <c r="Q1844" s="52"/>
      <c r="R1844" s="62"/>
    </row>
    <row r="1845" spans="1:18" s="47" customFormat="1" ht="18" customHeight="1" x14ac:dyDescent="0.25">
      <c r="A1845" s="48"/>
      <c r="B1845" s="49"/>
      <c r="C1845" s="50"/>
      <c r="D1845" s="48"/>
      <c r="E1845" s="48"/>
      <c r="F1845" s="48"/>
      <c r="G1845" s="48"/>
      <c r="H1845" s="48"/>
      <c r="I1845" s="48"/>
      <c r="J1845" s="50"/>
      <c r="K1845" s="48"/>
      <c r="M1845" s="51"/>
      <c r="P1845" s="48"/>
      <c r="Q1845" s="52"/>
      <c r="R1845" s="62"/>
    </row>
    <row r="1846" spans="1:18" s="57" customFormat="1" ht="18" customHeight="1" x14ac:dyDescent="0.25">
      <c r="A1846" s="53"/>
      <c r="B1846" s="53"/>
      <c r="C1846" s="54"/>
      <c r="D1846" s="54"/>
      <c r="E1846" s="53"/>
      <c r="F1846" s="53"/>
      <c r="G1846" s="53"/>
      <c r="H1846" s="53"/>
      <c r="I1846" s="53"/>
      <c r="J1846" s="54"/>
      <c r="K1846" s="54"/>
      <c r="L1846" s="54"/>
      <c r="M1846" s="55"/>
      <c r="N1846" s="55"/>
      <c r="O1846" s="55"/>
      <c r="P1846" s="55"/>
      <c r="Q1846" s="56"/>
      <c r="R1846" s="63"/>
    </row>
    <row r="1847" spans="1:18" s="57" customFormat="1" ht="18" customHeight="1" x14ac:dyDescent="0.25">
      <c r="A1847" s="53"/>
      <c r="B1847" s="53"/>
      <c r="C1847" s="54"/>
      <c r="D1847" s="54"/>
      <c r="E1847" s="53"/>
      <c r="F1847" s="53"/>
      <c r="G1847" s="53"/>
      <c r="H1847" s="53"/>
      <c r="I1847" s="53"/>
      <c r="J1847" s="54"/>
      <c r="K1847" s="54"/>
      <c r="L1847" s="54"/>
      <c r="M1847" s="55"/>
      <c r="N1847" s="55"/>
      <c r="O1847" s="55"/>
      <c r="P1847" s="123" t="s">
        <v>3195</v>
      </c>
      <c r="Q1847" s="123"/>
      <c r="R1847" s="63"/>
    </row>
    <row r="1848" spans="1:18" s="41" customFormat="1" ht="24" customHeight="1" x14ac:dyDescent="0.25">
      <c r="A1848" s="124" t="s">
        <v>3219</v>
      </c>
      <c r="B1848" s="125"/>
      <c r="C1848" s="124" t="s">
        <v>21</v>
      </c>
      <c r="D1848" s="126"/>
      <c r="E1848" s="125"/>
      <c r="F1848" s="124" t="s">
        <v>3192</v>
      </c>
      <c r="G1848" s="126"/>
      <c r="H1848" s="126"/>
      <c r="I1848" s="126"/>
      <c r="J1848" s="126"/>
      <c r="K1848" s="126"/>
      <c r="L1848" s="126"/>
      <c r="M1848" s="126"/>
      <c r="N1848" s="126"/>
      <c r="O1848" s="126"/>
      <c r="P1848" s="126"/>
      <c r="Q1848" s="126"/>
      <c r="R1848" s="125"/>
    </row>
    <row r="1849" spans="1:18" s="40" customFormat="1" ht="41.25" customHeight="1" x14ac:dyDescent="0.3">
      <c r="A1849" s="34" t="s">
        <v>3197</v>
      </c>
      <c r="B1849" s="35" t="s">
        <v>81</v>
      </c>
      <c r="C1849" s="35" t="s">
        <v>10</v>
      </c>
      <c r="D1849" s="36" t="s">
        <v>11</v>
      </c>
      <c r="E1849" s="34" t="s">
        <v>12</v>
      </c>
      <c r="F1849" s="34" t="s">
        <v>0</v>
      </c>
      <c r="G1849" s="34"/>
      <c r="H1849" s="34" t="s">
        <v>1</v>
      </c>
      <c r="I1849" s="37"/>
      <c r="J1849" s="35" t="s">
        <v>13</v>
      </c>
      <c r="K1849" s="38" t="s">
        <v>148</v>
      </c>
      <c r="L1849" s="37" t="s">
        <v>82</v>
      </c>
      <c r="M1849" s="34" t="s">
        <v>14</v>
      </c>
      <c r="N1849" s="34" t="s">
        <v>2</v>
      </c>
      <c r="O1849" s="34" t="s">
        <v>83</v>
      </c>
      <c r="P1849" s="34" t="s">
        <v>3198</v>
      </c>
      <c r="Q1849" s="39" t="s">
        <v>84</v>
      </c>
      <c r="R1849" s="59" t="s">
        <v>5</v>
      </c>
    </row>
    <row r="1850" spans="1:18" x14ac:dyDescent="0.2">
      <c r="A1850" s="140" t="s">
        <v>2978</v>
      </c>
      <c r="B1850" s="163">
        <v>45055</v>
      </c>
      <c r="C1850" s="140" t="s">
        <v>160</v>
      </c>
      <c r="D1850" s="140" t="s">
        <v>202</v>
      </c>
      <c r="E1850" s="132" t="s">
        <v>1721</v>
      </c>
      <c r="F1850" s="140" t="s">
        <v>1722</v>
      </c>
      <c r="G1850" s="146" t="s">
        <v>1723</v>
      </c>
      <c r="H1850" s="146" t="s">
        <v>1723</v>
      </c>
      <c r="I1850" s="146" t="s">
        <v>1724</v>
      </c>
      <c r="J1850" s="146" t="s">
        <v>1725</v>
      </c>
      <c r="K1850" s="146" t="s">
        <v>464</v>
      </c>
      <c r="L1850" s="22" t="s">
        <v>2915</v>
      </c>
      <c r="M1850" s="19">
        <v>1</v>
      </c>
      <c r="N1850" s="19">
        <f>IFERROR(VLOOKUP(L1850,Data!K:M,3,0),"0")</f>
        <v>1000</v>
      </c>
      <c r="O1850" s="19">
        <f t="shared" si="34"/>
        <v>1000</v>
      </c>
      <c r="P1850" s="132">
        <f>SUM(O1850:O1860)</f>
        <v>4725</v>
      </c>
      <c r="Q1850" s="140" t="s">
        <v>2795</v>
      </c>
      <c r="R1850" s="60"/>
    </row>
    <row r="1851" spans="1:18" x14ac:dyDescent="0.2">
      <c r="A1851" s="141"/>
      <c r="B1851" s="160"/>
      <c r="C1851" s="141"/>
      <c r="D1851" s="141"/>
      <c r="E1851" s="133"/>
      <c r="F1851" s="141"/>
      <c r="G1851" s="147"/>
      <c r="H1851" s="147"/>
      <c r="I1851" s="147"/>
      <c r="J1851" s="147"/>
      <c r="K1851" s="147"/>
      <c r="L1851" s="22" t="s">
        <v>138</v>
      </c>
      <c r="M1851" s="19">
        <v>1</v>
      </c>
      <c r="N1851" s="19">
        <f>IFERROR(VLOOKUP(L1851,Data!K:M,3,0),"0")</f>
        <v>70</v>
      </c>
      <c r="O1851" s="19">
        <f t="shared" si="34"/>
        <v>70</v>
      </c>
      <c r="P1851" s="133"/>
      <c r="Q1851" s="141"/>
      <c r="R1851" s="61"/>
    </row>
    <row r="1852" spans="1:18" x14ac:dyDescent="0.2">
      <c r="A1852" s="141"/>
      <c r="B1852" s="160"/>
      <c r="C1852" s="141"/>
      <c r="D1852" s="141"/>
      <c r="E1852" s="133"/>
      <c r="F1852" s="141"/>
      <c r="G1852" s="147"/>
      <c r="H1852" s="147"/>
      <c r="I1852" s="147"/>
      <c r="J1852" s="147"/>
      <c r="K1852" s="147"/>
      <c r="L1852" s="22" t="s">
        <v>2707</v>
      </c>
      <c r="M1852" s="19">
        <v>2</v>
      </c>
      <c r="N1852" s="19">
        <f>IFERROR(VLOOKUP(L1852,Data!K:M,3,0),"0")</f>
        <v>600</v>
      </c>
      <c r="O1852" s="19">
        <f t="shared" si="34"/>
        <v>1200</v>
      </c>
      <c r="P1852" s="133"/>
      <c r="Q1852" s="141"/>
      <c r="R1852" s="61"/>
    </row>
    <row r="1853" spans="1:18" x14ac:dyDescent="0.2">
      <c r="A1853" s="141"/>
      <c r="B1853" s="160"/>
      <c r="C1853" s="141"/>
      <c r="D1853" s="141"/>
      <c r="E1853" s="133"/>
      <c r="F1853" s="141"/>
      <c r="G1853" s="147"/>
      <c r="H1853" s="147"/>
      <c r="I1853" s="147"/>
      <c r="J1853" s="147"/>
      <c r="K1853" s="147"/>
      <c r="L1853" s="22" t="s">
        <v>1648</v>
      </c>
      <c r="M1853" s="19">
        <v>15</v>
      </c>
      <c r="N1853" s="19">
        <v>25</v>
      </c>
      <c r="O1853" s="19">
        <f t="shared" si="34"/>
        <v>375</v>
      </c>
      <c r="P1853" s="133"/>
      <c r="Q1853" s="141"/>
      <c r="R1853" s="61" t="s">
        <v>2867</v>
      </c>
    </row>
    <row r="1854" spans="1:18" x14ac:dyDescent="0.2">
      <c r="A1854" s="141"/>
      <c r="B1854" s="160"/>
      <c r="C1854" s="141"/>
      <c r="D1854" s="141"/>
      <c r="E1854" s="133"/>
      <c r="F1854" s="141"/>
      <c r="G1854" s="147"/>
      <c r="H1854" s="147"/>
      <c r="I1854" s="147"/>
      <c r="J1854" s="147"/>
      <c r="K1854" s="147"/>
      <c r="L1854" s="22" t="s">
        <v>2708</v>
      </c>
      <c r="M1854" s="19">
        <v>2</v>
      </c>
      <c r="N1854" s="19">
        <f>IFERROR(VLOOKUP(L1854,Data!K:M,3,0),"0")</f>
        <v>80</v>
      </c>
      <c r="O1854" s="19">
        <f t="shared" si="34"/>
        <v>160</v>
      </c>
      <c r="P1854" s="133"/>
      <c r="Q1854" s="141"/>
      <c r="R1854" s="61"/>
    </row>
    <row r="1855" spans="1:18" x14ac:dyDescent="0.2">
      <c r="A1855" s="141"/>
      <c r="B1855" s="160"/>
      <c r="C1855" s="141"/>
      <c r="D1855" s="141"/>
      <c r="E1855" s="133"/>
      <c r="F1855" s="141"/>
      <c r="G1855" s="147"/>
      <c r="H1855" s="147"/>
      <c r="I1855" s="147"/>
      <c r="J1855" s="147"/>
      <c r="K1855" s="147"/>
      <c r="L1855" s="22" t="s">
        <v>2700</v>
      </c>
      <c r="M1855" s="19">
        <v>1</v>
      </c>
      <c r="N1855" s="19">
        <f>IFERROR(VLOOKUP(L1855,Data!K:M,3,0),"0")</f>
        <v>60</v>
      </c>
      <c r="O1855" s="19">
        <f t="shared" si="34"/>
        <v>60</v>
      </c>
      <c r="P1855" s="133"/>
      <c r="Q1855" s="141"/>
      <c r="R1855" s="61"/>
    </row>
    <row r="1856" spans="1:18" x14ac:dyDescent="0.2">
      <c r="A1856" s="141"/>
      <c r="B1856" s="160"/>
      <c r="C1856" s="141"/>
      <c r="D1856" s="141"/>
      <c r="E1856" s="133"/>
      <c r="F1856" s="141"/>
      <c r="G1856" s="147"/>
      <c r="H1856" s="147"/>
      <c r="I1856" s="147"/>
      <c r="J1856" s="147"/>
      <c r="K1856" s="147"/>
      <c r="L1856" s="22" t="s">
        <v>119</v>
      </c>
      <c r="M1856" s="19">
        <v>1</v>
      </c>
      <c r="N1856" s="19">
        <f>IFERROR(VLOOKUP(L1856,Data!K:M,3,0),"0")</f>
        <v>150</v>
      </c>
      <c r="O1856" s="19">
        <f t="shared" si="34"/>
        <v>150</v>
      </c>
      <c r="P1856" s="133"/>
      <c r="Q1856" s="141"/>
      <c r="R1856" s="61"/>
    </row>
    <row r="1857" spans="1:18" x14ac:dyDescent="0.2">
      <c r="A1857" s="141"/>
      <c r="B1857" s="160"/>
      <c r="C1857" s="141"/>
      <c r="D1857" s="141"/>
      <c r="E1857" s="133"/>
      <c r="F1857" s="141"/>
      <c r="G1857" s="147"/>
      <c r="H1857" s="147"/>
      <c r="I1857" s="147"/>
      <c r="J1857" s="147"/>
      <c r="K1857" s="147"/>
      <c r="L1857" s="22" t="s">
        <v>2706</v>
      </c>
      <c r="M1857" s="19">
        <v>1</v>
      </c>
      <c r="N1857" s="19">
        <f>IFERROR(VLOOKUP(L1857,Data!K:M,3,0),"0")</f>
        <v>250</v>
      </c>
      <c r="O1857" s="19">
        <f t="shared" si="34"/>
        <v>250</v>
      </c>
      <c r="P1857" s="133"/>
      <c r="Q1857" s="141"/>
      <c r="R1857" s="61"/>
    </row>
    <row r="1858" spans="1:18" x14ac:dyDescent="0.2">
      <c r="A1858" s="141"/>
      <c r="B1858" s="160"/>
      <c r="C1858" s="141"/>
      <c r="D1858" s="141"/>
      <c r="E1858" s="133"/>
      <c r="F1858" s="141"/>
      <c r="G1858" s="147"/>
      <c r="H1858" s="147"/>
      <c r="I1858" s="147"/>
      <c r="J1858" s="147"/>
      <c r="K1858" s="147"/>
      <c r="L1858" s="22" t="s">
        <v>135</v>
      </c>
      <c r="M1858" s="19">
        <v>2</v>
      </c>
      <c r="N1858" s="19">
        <f>IFERROR(VLOOKUP(L1858,Data!K:M,3,0),"0")</f>
        <v>140</v>
      </c>
      <c r="O1858" s="19">
        <f t="shared" si="34"/>
        <v>280</v>
      </c>
      <c r="P1858" s="133"/>
      <c r="Q1858" s="141"/>
      <c r="R1858" s="61" t="s">
        <v>2868</v>
      </c>
    </row>
    <row r="1859" spans="1:18" x14ac:dyDescent="0.2">
      <c r="A1859" s="141"/>
      <c r="B1859" s="160"/>
      <c r="C1859" s="141"/>
      <c r="D1859" s="141"/>
      <c r="E1859" s="133"/>
      <c r="F1859" s="141"/>
      <c r="G1859" s="147"/>
      <c r="H1859" s="147"/>
      <c r="I1859" s="147"/>
      <c r="J1859" s="147"/>
      <c r="K1859" s="147"/>
      <c r="L1859" s="22" t="s">
        <v>145</v>
      </c>
      <c r="M1859" s="19">
        <v>1</v>
      </c>
      <c r="N1859" s="19">
        <v>680</v>
      </c>
      <c r="O1859" s="19">
        <f t="shared" si="34"/>
        <v>680</v>
      </c>
      <c r="P1859" s="133"/>
      <c r="Q1859" s="141"/>
      <c r="R1859" s="61"/>
    </row>
    <row r="1860" spans="1:18" x14ac:dyDescent="0.2">
      <c r="A1860" s="141"/>
      <c r="B1860" s="160"/>
      <c r="C1860" s="141"/>
      <c r="D1860" s="141"/>
      <c r="E1860" s="133"/>
      <c r="F1860" s="141"/>
      <c r="G1860" s="147"/>
      <c r="H1860" s="147"/>
      <c r="I1860" s="147"/>
      <c r="J1860" s="147"/>
      <c r="K1860" s="147"/>
      <c r="L1860" s="22" t="s">
        <v>62</v>
      </c>
      <c r="M1860" s="19">
        <v>1</v>
      </c>
      <c r="N1860" s="19">
        <f>IFERROR(VLOOKUP(L1860,Data!K:M,3,0),"0")</f>
        <v>500</v>
      </c>
      <c r="O1860" s="19">
        <f t="shared" si="34"/>
        <v>500</v>
      </c>
      <c r="P1860" s="133"/>
      <c r="Q1860" s="141"/>
      <c r="R1860" s="61"/>
    </row>
    <row r="1861" spans="1:18" x14ac:dyDescent="0.2">
      <c r="A1861" s="140" t="s">
        <v>2979</v>
      </c>
      <c r="B1861" s="163">
        <v>45055</v>
      </c>
      <c r="C1861" s="140" t="s">
        <v>53</v>
      </c>
      <c r="D1861" s="140" t="s">
        <v>77</v>
      </c>
      <c r="E1861" s="132" t="s">
        <v>1726</v>
      </c>
      <c r="F1861" s="140" t="s">
        <v>1727</v>
      </c>
      <c r="G1861" s="146" t="s">
        <v>1728</v>
      </c>
      <c r="H1861" s="146" t="s">
        <v>1728</v>
      </c>
      <c r="I1861" s="146" t="s">
        <v>1278</v>
      </c>
      <c r="J1861" s="146" t="s">
        <v>1729</v>
      </c>
      <c r="K1861" s="146" t="s">
        <v>1730</v>
      </c>
      <c r="L1861" s="22" t="s">
        <v>62</v>
      </c>
      <c r="M1861" s="19">
        <v>1</v>
      </c>
      <c r="N1861" s="19">
        <f>IFERROR(VLOOKUP(L1861,Data!K:M,3,0),"0")</f>
        <v>500</v>
      </c>
      <c r="O1861" s="19">
        <f t="shared" si="34"/>
        <v>500</v>
      </c>
      <c r="P1861" s="132">
        <f>SUM(O1861:O1862)</f>
        <v>500</v>
      </c>
      <c r="Q1861" s="140"/>
      <c r="R1861" s="60" t="s">
        <v>2779</v>
      </c>
    </row>
    <row r="1862" spans="1:18" x14ac:dyDescent="0.2">
      <c r="A1862" s="141"/>
      <c r="B1862" s="160"/>
      <c r="C1862" s="141"/>
      <c r="D1862" s="141"/>
      <c r="E1862" s="133"/>
      <c r="F1862" s="141"/>
      <c r="G1862" s="147"/>
      <c r="H1862" s="147"/>
      <c r="I1862" s="147"/>
      <c r="J1862" s="147"/>
      <c r="K1862" s="147"/>
      <c r="L1862" s="22"/>
      <c r="M1862" s="19"/>
      <c r="N1862" s="19" t="str">
        <f>IFERROR(VLOOKUP(L1862,Data!K:M,3,0),"0")</f>
        <v>0</v>
      </c>
      <c r="O1862" s="19">
        <f t="shared" si="34"/>
        <v>0</v>
      </c>
      <c r="P1862" s="133"/>
      <c r="Q1862" s="141"/>
      <c r="R1862" s="61"/>
    </row>
    <row r="1863" spans="1:18" x14ac:dyDescent="0.2">
      <c r="A1863" s="140" t="s">
        <v>2980</v>
      </c>
      <c r="B1863" s="163">
        <v>45055</v>
      </c>
      <c r="C1863" s="140" t="s">
        <v>54</v>
      </c>
      <c r="D1863" s="140" t="s">
        <v>56</v>
      </c>
      <c r="E1863" s="132" t="s">
        <v>1736</v>
      </c>
      <c r="F1863" s="140" t="s">
        <v>1732</v>
      </c>
      <c r="G1863" s="146" t="s">
        <v>1733</v>
      </c>
      <c r="H1863" s="146" t="s">
        <v>1733</v>
      </c>
      <c r="I1863" s="146" t="s">
        <v>1734</v>
      </c>
      <c r="J1863" s="146" t="s">
        <v>1735</v>
      </c>
      <c r="K1863" s="146" t="s">
        <v>608</v>
      </c>
      <c r="L1863" s="22" t="s">
        <v>2698</v>
      </c>
      <c r="M1863" s="19">
        <v>1</v>
      </c>
      <c r="N1863" s="19">
        <f>IFERROR(VLOOKUP(L1863,Data!K:M,3,0),"0")</f>
        <v>400</v>
      </c>
      <c r="O1863" s="19">
        <f t="shared" si="34"/>
        <v>400</v>
      </c>
      <c r="P1863" s="132">
        <f>SUM(O1863:O1865)</f>
        <v>900</v>
      </c>
      <c r="Q1863" s="140"/>
      <c r="R1863" s="60"/>
    </row>
    <row r="1864" spans="1:18" x14ac:dyDescent="0.2">
      <c r="A1864" s="141"/>
      <c r="B1864" s="160"/>
      <c r="C1864" s="141"/>
      <c r="D1864" s="141"/>
      <c r="E1864" s="133"/>
      <c r="F1864" s="141"/>
      <c r="G1864" s="147"/>
      <c r="H1864" s="147"/>
      <c r="I1864" s="147"/>
      <c r="J1864" s="147"/>
      <c r="K1864" s="147"/>
      <c r="L1864" s="22" t="s">
        <v>62</v>
      </c>
      <c r="M1864" s="19">
        <v>1</v>
      </c>
      <c r="N1864" s="19">
        <f>IFERROR(VLOOKUP(L1864,Data!K:M,3,0),"0")</f>
        <v>500</v>
      </c>
      <c r="O1864" s="19">
        <f t="shared" si="34"/>
        <v>500</v>
      </c>
      <c r="P1864" s="133"/>
      <c r="Q1864" s="141"/>
      <c r="R1864" s="61"/>
    </row>
    <row r="1865" spans="1:18" x14ac:dyDescent="0.2">
      <c r="A1865" s="141"/>
      <c r="B1865" s="160"/>
      <c r="C1865" s="141"/>
      <c r="D1865" s="141"/>
      <c r="E1865" s="133"/>
      <c r="F1865" s="141"/>
      <c r="G1865" s="147"/>
      <c r="H1865" s="147"/>
      <c r="I1865" s="147"/>
      <c r="J1865" s="147"/>
      <c r="K1865" s="147"/>
      <c r="L1865" s="22"/>
      <c r="M1865" s="19"/>
      <c r="N1865" s="19" t="str">
        <f>IFERROR(VLOOKUP(L1865,Data!K:M,3,0),"0")</f>
        <v>0</v>
      </c>
      <c r="O1865" s="19">
        <f t="shared" ref="O1865:O1938" si="35">PRODUCT(M1865:N1865)</f>
        <v>0</v>
      </c>
      <c r="P1865" s="133"/>
      <c r="Q1865" s="141"/>
      <c r="R1865" s="61"/>
    </row>
    <row r="1866" spans="1:18" x14ac:dyDescent="0.2">
      <c r="A1866" s="140" t="s">
        <v>2981</v>
      </c>
      <c r="B1866" s="163">
        <v>45055</v>
      </c>
      <c r="C1866" s="140" t="s">
        <v>54</v>
      </c>
      <c r="D1866" s="140" t="s">
        <v>77</v>
      </c>
      <c r="E1866" s="132" t="s">
        <v>1737</v>
      </c>
      <c r="F1866" s="140">
        <v>530277</v>
      </c>
      <c r="G1866" s="146" t="s">
        <v>1738</v>
      </c>
      <c r="H1866" s="146" t="s">
        <v>1738</v>
      </c>
      <c r="I1866" s="146" t="s">
        <v>1739</v>
      </c>
      <c r="J1866" s="146" t="s">
        <v>1740</v>
      </c>
      <c r="K1866" s="146" t="s">
        <v>1694</v>
      </c>
      <c r="L1866" s="22" t="s">
        <v>120</v>
      </c>
      <c r="M1866" s="19">
        <v>3</v>
      </c>
      <c r="N1866" s="19">
        <f>IFERROR(VLOOKUP(L1866,Data!K:M,3,0),"0")</f>
        <v>85</v>
      </c>
      <c r="O1866" s="19">
        <f t="shared" si="35"/>
        <v>255</v>
      </c>
      <c r="P1866" s="132">
        <f>SUM(O1866:O1868)</f>
        <v>825</v>
      </c>
      <c r="Q1866" s="140"/>
      <c r="R1866" s="60"/>
    </row>
    <row r="1867" spans="1:18" x14ac:dyDescent="0.2">
      <c r="A1867" s="141"/>
      <c r="B1867" s="160"/>
      <c r="C1867" s="141"/>
      <c r="D1867" s="141"/>
      <c r="E1867" s="133"/>
      <c r="F1867" s="141"/>
      <c r="G1867" s="147"/>
      <c r="H1867" s="147"/>
      <c r="I1867" s="147"/>
      <c r="J1867" s="147"/>
      <c r="K1867" s="147"/>
      <c r="L1867" s="22" t="s">
        <v>94</v>
      </c>
      <c r="M1867" s="19">
        <v>1</v>
      </c>
      <c r="N1867" s="19">
        <f>IFERROR(VLOOKUP(L1867,Data!K:M,3,0),"0")</f>
        <v>70</v>
      </c>
      <c r="O1867" s="19">
        <f t="shared" si="35"/>
        <v>70</v>
      </c>
      <c r="P1867" s="133"/>
      <c r="Q1867" s="141"/>
      <c r="R1867" s="61"/>
    </row>
    <row r="1868" spans="1:18" x14ac:dyDescent="0.2">
      <c r="A1868" s="141"/>
      <c r="B1868" s="160"/>
      <c r="C1868" s="141"/>
      <c r="D1868" s="141"/>
      <c r="E1868" s="133"/>
      <c r="F1868" s="141"/>
      <c r="G1868" s="147"/>
      <c r="H1868" s="147"/>
      <c r="I1868" s="147"/>
      <c r="J1868" s="147"/>
      <c r="K1868" s="147"/>
      <c r="L1868" s="22" t="s">
        <v>62</v>
      </c>
      <c r="M1868" s="19">
        <v>1</v>
      </c>
      <c r="N1868" s="19">
        <f>IFERROR(VLOOKUP(L1868,Data!K:M,3,0),"0")</f>
        <v>500</v>
      </c>
      <c r="O1868" s="19">
        <f t="shared" si="35"/>
        <v>500</v>
      </c>
      <c r="P1868" s="133"/>
      <c r="Q1868" s="141"/>
      <c r="R1868" s="61"/>
    </row>
    <row r="1869" spans="1:18" ht="14.45" customHeight="1" x14ac:dyDescent="0.2">
      <c r="A1869" s="140" t="s">
        <v>2982</v>
      </c>
      <c r="B1869" s="163">
        <v>45055</v>
      </c>
      <c r="C1869" s="140" t="s">
        <v>51</v>
      </c>
      <c r="D1869" s="140" t="s">
        <v>77</v>
      </c>
      <c r="E1869" s="132" t="s">
        <v>1741</v>
      </c>
      <c r="F1869" s="140">
        <v>167273</v>
      </c>
      <c r="G1869" s="146" t="s">
        <v>1742</v>
      </c>
      <c r="H1869" s="146" t="s">
        <v>1742</v>
      </c>
      <c r="I1869" s="146" t="s">
        <v>1743</v>
      </c>
      <c r="J1869" s="146" t="s">
        <v>1744</v>
      </c>
      <c r="K1869" s="146" t="s">
        <v>271</v>
      </c>
      <c r="L1869" s="22" t="s">
        <v>149</v>
      </c>
      <c r="M1869" s="19">
        <v>1</v>
      </c>
      <c r="N1869" s="19">
        <f>IFERROR(VLOOKUP(L1869,Data!K:M,3,0),"0")</f>
        <v>350</v>
      </c>
      <c r="O1869" s="19">
        <f t="shared" si="35"/>
        <v>350</v>
      </c>
      <c r="P1869" s="132">
        <f>SUM(O1869:O1871)</f>
        <v>850</v>
      </c>
      <c r="Q1869" s="140"/>
      <c r="R1869" s="131" t="s">
        <v>2945</v>
      </c>
    </row>
    <row r="1870" spans="1:18" ht="14.45" customHeight="1" x14ac:dyDescent="0.2">
      <c r="A1870" s="141"/>
      <c r="B1870" s="160"/>
      <c r="C1870" s="141"/>
      <c r="D1870" s="141"/>
      <c r="E1870" s="133"/>
      <c r="F1870" s="141"/>
      <c r="G1870" s="147"/>
      <c r="H1870" s="147"/>
      <c r="I1870" s="147"/>
      <c r="J1870" s="147"/>
      <c r="K1870" s="147"/>
      <c r="L1870" s="22"/>
      <c r="M1870" s="19"/>
      <c r="N1870" s="19"/>
      <c r="O1870" s="19"/>
      <c r="P1870" s="133"/>
      <c r="Q1870" s="141"/>
      <c r="R1870" s="127"/>
    </row>
    <row r="1871" spans="1:18" x14ac:dyDescent="0.2">
      <c r="A1871" s="141"/>
      <c r="B1871" s="160"/>
      <c r="C1871" s="141"/>
      <c r="D1871" s="141"/>
      <c r="E1871" s="133"/>
      <c r="F1871" s="141"/>
      <c r="G1871" s="147"/>
      <c r="H1871" s="147"/>
      <c r="I1871" s="147"/>
      <c r="J1871" s="147"/>
      <c r="K1871" s="147"/>
      <c r="L1871" s="22" t="s">
        <v>62</v>
      </c>
      <c r="M1871" s="19">
        <v>1</v>
      </c>
      <c r="N1871" s="19">
        <f>IFERROR(VLOOKUP(L1871,Data!K:M,3,0),"0")</f>
        <v>500</v>
      </c>
      <c r="O1871" s="19">
        <f t="shared" si="35"/>
        <v>500</v>
      </c>
      <c r="P1871" s="133"/>
      <c r="Q1871" s="141"/>
      <c r="R1871" s="128"/>
    </row>
    <row r="1872" spans="1:18" x14ac:dyDescent="0.2">
      <c r="A1872" s="140" t="s">
        <v>2983</v>
      </c>
      <c r="B1872" s="163">
        <v>45055</v>
      </c>
      <c r="C1872" s="140" t="s">
        <v>188</v>
      </c>
      <c r="D1872" s="140" t="s">
        <v>163</v>
      </c>
      <c r="E1872" s="132" t="s">
        <v>1745</v>
      </c>
      <c r="F1872" s="140" t="s">
        <v>1746</v>
      </c>
      <c r="G1872" s="146" t="s">
        <v>1747</v>
      </c>
      <c r="H1872" s="146" t="s">
        <v>1747</v>
      </c>
      <c r="I1872" s="146" t="s">
        <v>1748</v>
      </c>
      <c r="J1872" s="146" t="s">
        <v>1749</v>
      </c>
      <c r="K1872" s="146" t="s">
        <v>271</v>
      </c>
      <c r="L1872" s="22" t="s">
        <v>2915</v>
      </c>
      <c r="M1872" s="19">
        <v>1</v>
      </c>
      <c r="N1872" s="19">
        <f>IFERROR(VLOOKUP(L1872,Data!K:M,3,0),"0")</f>
        <v>1000</v>
      </c>
      <c r="O1872" s="19">
        <f t="shared" si="35"/>
        <v>1000</v>
      </c>
      <c r="P1872" s="132">
        <f>SUM(O1872:O1878)</f>
        <v>3810</v>
      </c>
      <c r="Q1872" s="140" t="s">
        <v>2844</v>
      </c>
      <c r="R1872" s="60"/>
    </row>
    <row r="1873" spans="1:18" x14ac:dyDescent="0.2">
      <c r="A1873" s="141"/>
      <c r="B1873" s="160"/>
      <c r="C1873" s="141"/>
      <c r="D1873" s="141"/>
      <c r="E1873" s="133"/>
      <c r="F1873" s="141"/>
      <c r="G1873" s="147"/>
      <c r="H1873" s="147"/>
      <c r="I1873" s="147"/>
      <c r="J1873" s="147"/>
      <c r="K1873" s="147"/>
      <c r="L1873" s="22" t="s">
        <v>138</v>
      </c>
      <c r="M1873" s="19">
        <v>1</v>
      </c>
      <c r="N1873" s="19">
        <f>IFERROR(VLOOKUP(L1873,Data!K:M,3,0),"0")</f>
        <v>70</v>
      </c>
      <c r="O1873" s="19">
        <f t="shared" si="35"/>
        <v>70</v>
      </c>
      <c r="P1873" s="133"/>
      <c r="Q1873" s="141"/>
      <c r="R1873" s="61" t="s">
        <v>2840</v>
      </c>
    </row>
    <row r="1874" spans="1:18" x14ac:dyDescent="0.2">
      <c r="A1874" s="141"/>
      <c r="B1874" s="160"/>
      <c r="C1874" s="141"/>
      <c r="D1874" s="141"/>
      <c r="E1874" s="133"/>
      <c r="F1874" s="141"/>
      <c r="G1874" s="147"/>
      <c r="H1874" s="147"/>
      <c r="I1874" s="147"/>
      <c r="J1874" s="147"/>
      <c r="K1874" s="147"/>
      <c r="L1874" s="22" t="s">
        <v>89</v>
      </c>
      <c r="M1874" s="19">
        <v>8</v>
      </c>
      <c r="N1874" s="19">
        <f>IFERROR(VLOOKUP(L1874,Data!K:M,3,0),"0")</f>
        <v>35</v>
      </c>
      <c r="O1874" s="19">
        <f t="shared" si="35"/>
        <v>280</v>
      </c>
      <c r="P1874" s="133"/>
      <c r="Q1874" s="141"/>
      <c r="R1874" s="61"/>
    </row>
    <row r="1875" spans="1:18" x14ac:dyDescent="0.2">
      <c r="A1875" s="141"/>
      <c r="B1875" s="160"/>
      <c r="C1875" s="141"/>
      <c r="D1875" s="141"/>
      <c r="E1875" s="133"/>
      <c r="F1875" s="141"/>
      <c r="G1875" s="147"/>
      <c r="H1875" s="147"/>
      <c r="I1875" s="147"/>
      <c r="J1875" s="147"/>
      <c r="K1875" s="147"/>
      <c r="L1875" s="22" t="s">
        <v>113</v>
      </c>
      <c r="M1875" s="19">
        <v>1</v>
      </c>
      <c r="N1875" s="19">
        <f>IFERROR(VLOOKUP(L1875,Data!K:M,3,0),"0")</f>
        <v>800</v>
      </c>
      <c r="O1875" s="19">
        <f t="shared" si="35"/>
        <v>800</v>
      </c>
      <c r="P1875" s="133"/>
      <c r="Q1875" s="141"/>
      <c r="R1875" s="61" t="s">
        <v>2736</v>
      </c>
    </row>
    <row r="1876" spans="1:18" x14ac:dyDescent="0.2">
      <c r="A1876" s="141"/>
      <c r="B1876" s="160"/>
      <c r="C1876" s="141"/>
      <c r="D1876" s="141"/>
      <c r="E1876" s="133"/>
      <c r="F1876" s="141"/>
      <c r="G1876" s="147"/>
      <c r="H1876" s="147"/>
      <c r="I1876" s="147"/>
      <c r="J1876" s="147"/>
      <c r="K1876" s="147"/>
      <c r="L1876" s="22" t="s">
        <v>135</v>
      </c>
      <c r="M1876" s="19">
        <v>2</v>
      </c>
      <c r="N1876" s="19">
        <f>IFERROR(VLOOKUP(L1876,Data!K:M,3,0),"0")</f>
        <v>140</v>
      </c>
      <c r="O1876" s="19">
        <f t="shared" si="35"/>
        <v>280</v>
      </c>
      <c r="P1876" s="133"/>
      <c r="Q1876" s="141"/>
      <c r="R1876" s="61" t="s">
        <v>2722</v>
      </c>
    </row>
    <row r="1877" spans="1:18" x14ac:dyDescent="0.2">
      <c r="A1877" s="141"/>
      <c r="B1877" s="160"/>
      <c r="C1877" s="141"/>
      <c r="D1877" s="141"/>
      <c r="E1877" s="133"/>
      <c r="F1877" s="141"/>
      <c r="G1877" s="147"/>
      <c r="H1877" s="147"/>
      <c r="I1877" s="147"/>
      <c r="J1877" s="147"/>
      <c r="K1877" s="147"/>
      <c r="L1877" s="22" t="s">
        <v>145</v>
      </c>
      <c r="M1877" s="19">
        <v>1</v>
      </c>
      <c r="N1877" s="19">
        <v>880</v>
      </c>
      <c r="O1877" s="19">
        <f t="shared" si="35"/>
        <v>880</v>
      </c>
      <c r="P1877" s="133"/>
      <c r="Q1877" s="141"/>
      <c r="R1877" s="61"/>
    </row>
    <row r="1878" spans="1:18" x14ac:dyDescent="0.2">
      <c r="A1878" s="141"/>
      <c r="B1878" s="160"/>
      <c r="C1878" s="141"/>
      <c r="D1878" s="141"/>
      <c r="E1878" s="133"/>
      <c r="F1878" s="141"/>
      <c r="G1878" s="147"/>
      <c r="H1878" s="147"/>
      <c r="I1878" s="147"/>
      <c r="J1878" s="147"/>
      <c r="K1878" s="147"/>
      <c r="L1878" s="22" t="s">
        <v>62</v>
      </c>
      <c r="M1878" s="19">
        <v>1</v>
      </c>
      <c r="N1878" s="19">
        <f>IFERROR(VLOOKUP(L1878,Data!K:M,3,0),"0")</f>
        <v>500</v>
      </c>
      <c r="O1878" s="19">
        <f t="shared" si="35"/>
        <v>500</v>
      </c>
      <c r="P1878" s="133"/>
      <c r="Q1878" s="141"/>
      <c r="R1878" s="61"/>
    </row>
    <row r="1879" spans="1:18" x14ac:dyDescent="0.2">
      <c r="A1879" s="140" t="s">
        <v>2984</v>
      </c>
      <c r="B1879" s="149">
        <v>45055</v>
      </c>
      <c r="C1879" s="149" t="s">
        <v>188</v>
      </c>
      <c r="D1879" s="149" t="s">
        <v>163</v>
      </c>
      <c r="E1879" s="132" t="s">
        <v>1750</v>
      </c>
      <c r="F1879" s="140" t="s">
        <v>1751</v>
      </c>
      <c r="G1879" s="146" t="s">
        <v>1752</v>
      </c>
      <c r="H1879" s="146" t="s">
        <v>1752</v>
      </c>
      <c r="I1879" s="146" t="s">
        <v>1753</v>
      </c>
      <c r="J1879" s="146" t="s">
        <v>1754</v>
      </c>
      <c r="K1879" s="146" t="s">
        <v>486</v>
      </c>
      <c r="L1879" s="22" t="s">
        <v>2915</v>
      </c>
      <c r="M1879" s="19">
        <v>1</v>
      </c>
      <c r="N1879" s="19">
        <f>IFERROR(VLOOKUP(L1879,Data!K:M,3,0),"0")</f>
        <v>1000</v>
      </c>
      <c r="O1879" s="19">
        <f t="shared" si="35"/>
        <v>1000</v>
      </c>
      <c r="P1879" s="132">
        <f>SUM(O1879:O1884)</f>
        <v>3700</v>
      </c>
      <c r="Q1879" s="140" t="s">
        <v>2844</v>
      </c>
      <c r="R1879" s="60"/>
    </row>
    <row r="1880" spans="1:18" x14ac:dyDescent="0.2">
      <c r="A1880" s="141"/>
      <c r="B1880" s="150"/>
      <c r="C1880" s="151"/>
      <c r="D1880" s="151"/>
      <c r="E1880" s="133"/>
      <c r="F1880" s="141"/>
      <c r="G1880" s="147"/>
      <c r="H1880" s="147"/>
      <c r="I1880" s="147"/>
      <c r="J1880" s="147"/>
      <c r="K1880" s="147"/>
      <c r="L1880" s="22" t="s">
        <v>138</v>
      </c>
      <c r="M1880" s="19">
        <v>1</v>
      </c>
      <c r="N1880" s="19">
        <f>IFERROR(VLOOKUP(L1880,Data!K:M,3,0),"0")</f>
        <v>70</v>
      </c>
      <c r="O1880" s="19">
        <f t="shared" si="35"/>
        <v>70</v>
      </c>
      <c r="P1880" s="133"/>
      <c r="Q1880" s="141"/>
      <c r="R1880" s="61"/>
    </row>
    <row r="1881" spans="1:18" x14ac:dyDescent="0.2">
      <c r="A1881" s="141"/>
      <c r="B1881" s="150"/>
      <c r="C1881" s="151"/>
      <c r="D1881" s="151"/>
      <c r="E1881" s="133"/>
      <c r="F1881" s="141"/>
      <c r="G1881" s="147"/>
      <c r="H1881" s="147"/>
      <c r="I1881" s="147"/>
      <c r="J1881" s="147"/>
      <c r="K1881" s="147"/>
      <c r="L1881" s="22" t="s">
        <v>149</v>
      </c>
      <c r="M1881" s="19">
        <v>1</v>
      </c>
      <c r="N1881" s="19">
        <f>IFERROR(VLOOKUP(L1881,Data!K:M,3,0),"0")</f>
        <v>350</v>
      </c>
      <c r="O1881" s="19">
        <f t="shared" si="35"/>
        <v>350</v>
      </c>
      <c r="P1881" s="133"/>
      <c r="Q1881" s="141"/>
      <c r="R1881" s="61"/>
    </row>
    <row r="1882" spans="1:18" x14ac:dyDescent="0.2">
      <c r="A1882" s="141"/>
      <c r="B1882" s="150"/>
      <c r="C1882" s="151"/>
      <c r="D1882" s="151"/>
      <c r="E1882" s="133"/>
      <c r="F1882" s="141"/>
      <c r="G1882" s="147"/>
      <c r="H1882" s="147"/>
      <c r="I1882" s="147"/>
      <c r="J1882" s="147"/>
      <c r="K1882" s="147"/>
      <c r="L1882" s="22" t="s">
        <v>113</v>
      </c>
      <c r="M1882" s="19">
        <v>1</v>
      </c>
      <c r="N1882" s="19">
        <f>IFERROR(VLOOKUP(L1882,Data!K:M,3,0),"0")</f>
        <v>800</v>
      </c>
      <c r="O1882" s="19">
        <f t="shared" si="35"/>
        <v>800</v>
      </c>
      <c r="P1882" s="133"/>
      <c r="Q1882" s="141"/>
      <c r="R1882" s="61" t="s">
        <v>2869</v>
      </c>
    </row>
    <row r="1883" spans="1:18" x14ac:dyDescent="0.2">
      <c r="A1883" s="141"/>
      <c r="B1883" s="150"/>
      <c r="C1883" s="151"/>
      <c r="D1883" s="151"/>
      <c r="E1883" s="133"/>
      <c r="F1883" s="141"/>
      <c r="G1883" s="147"/>
      <c r="H1883" s="147"/>
      <c r="I1883" s="147"/>
      <c r="J1883" s="147"/>
      <c r="K1883" s="147"/>
      <c r="L1883" s="22" t="s">
        <v>145</v>
      </c>
      <c r="M1883" s="19">
        <v>1</v>
      </c>
      <c r="N1883" s="19">
        <v>980</v>
      </c>
      <c r="O1883" s="19">
        <f t="shared" si="35"/>
        <v>980</v>
      </c>
      <c r="P1883" s="133"/>
      <c r="Q1883" s="141"/>
      <c r="R1883" s="61"/>
    </row>
    <row r="1884" spans="1:18" x14ac:dyDescent="0.2">
      <c r="A1884" s="141"/>
      <c r="B1884" s="150"/>
      <c r="C1884" s="151"/>
      <c r="D1884" s="151"/>
      <c r="E1884" s="133"/>
      <c r="F1884" s="141"/>
      <c r="G1884" s="147"/>
      <c r="H1884" s="147"/>
      <c r="I1884" s="147"/>
      <c r="J1884" s="147"/>
      <c r="K1884" s="147"/>
      <c r="L1884" s="22" t="s">
        <v>62</v>
      </c>
      <c r="M1884" s="19">
        <v>1</v>
      </c>
      <c r="N1884" s="19">
        <f>IFERROR(VLOOKUP(L1884,Data!K:M,3,0),"0")</f>
        <v>500</v>
      </c>
      <c r="O1884" s="19">
        <f t="shared" si="35"/>
        <v>500</v>
      </c>
      <c r="P1884" s="133"/>
      <c r="Q1884" s="141"/>
      <c r="R1884" s="61"/>
    </row>
    <row r="1885" spans="1:18" x14ac:dyDescent="0.2">
      <c r="A1885" s="140" t="s">
        <v>2985</v>
      </c>
      <c r="B1885" s="149">
        <v>45055</v>
      </c>
      <c r="C1885" s="149" t="s">
        <v>160</v>
      </c>
      <c r="D1885" s="149" t="s">
        <v>202</v>
      </c>
      <c r="E1885" s="132" t="s">
        <v>1755</v>
      </c>
      <c r="F1885" s="140" t="s">
        <v>1756</v>
      </c>
      <c r="G1885" s="146" t="s">
        <v>1757</v>
      </c>
      <c r="H1885" s="146" t="s">
        <v>1757</v>
      </c>
      <c r="I1885" s="146" t="s">
        <v>1758</v>
      </c>
      <c r="J1885" s="146" t="s">
        <v>1759</v>
      </c>
      <c r="K1885" s="146" t="s">
        <v>1760</v>
      </c>
      <c r="L1885" s="22" t="s">
        <v>2701</v>
      </c>
      <c r="M1885" s="19">
        <v>1</v>
      </c>
      <c r="N1885" s="19">
        <f>IFERROR(VLOOKUP(L1885,Data!K:M,3,0),"0")</f>
        <v>850</v>
      </c>
      <c r="O1885" s="19">
        <f t="shared" si="35"/>
        <v>850</v>
      </c>
      <c r="P1885" s="132">
        <f>SUM(O1885:O1886)</f>
        <v>1350</v>
      </c>
      <c r="Q1885" s="140"/>
      <c r="R1885" s="60"/>
    </row>
    <row r="1886" spans="1:18" x14ac:dyDescent="0.2">
      <c r="A1886" s="141"/>
      <c r="B1886" s="150"/>
      <c r="C1886" s="151"/>
      <c r="D1886" s="151"/>
      <c r="E1886" s="133"/>
      <c r="F1886" s="141"/>
      <c r="G1886" s="147"/>
      <c r="H1886" s="147"/>
      <c r="I1886" s="147"/>
      <c r="J1886" s="147"/>
      <c r="K1886" s="147"/>
      <c r="L1886" s="22" t="s">
        <v>62</v>
      </c>
      <c r="M1886" s="19">
        <v>1</v>
      </c>
      <c r="N1886" s="19">
        <f>IFERROR(VLOOKUP(L1886,Data!K:M,3,0),"0")</f>
        <v>500</v>
      </c>
      <c r="O1886" s="19">
        <f t="shared" si="35"/>
        <v>500</v>
      </c>
      <c r="P1886" s="133"/>
      <c r="Q1886" s="141"/>
      <c r="R1886" s="61"/>
    </row>
    <row r="1887" spans="1:18" x14ac:dyDescent="0.2">
      <c r="A1887" s="140" t="s">
        <v>2986</v>
      </c>
      <c r="B1887" s="149">
        <v>45055</v>
      </c>
      <c r="C1887" s="149" t="s">
        <v>448</v>
      </c>
      <c r="D1887" s="149" t="s">
        <v>163</v>
      </c>
      <c r="E1887" s="132" t="s">
        <v>1761</v>
      </c>
      <c r="F1887" s="140">
        <v>323286</v>
      </c>
      <c r="G1887" s="146" t="s">
        <v>1762</v>
      </c>
      <c r="H1887" s="146" t="s">
        <v>1762</v>
      </c>
      <c r="I1887" s="146" t="s">
        <v>1763</v>
      </c>
      <c r="J1887" s="146" t="s">
        <v>1764</v>
      </c>
      <c r="K1887" s="146" t="s">
        <v>287</v>
      </c>
      <c r="L1887" s="22" t="s">
        <v>62</v>
      </c>
      <c r="M1887" s="19">
        <v>1</v>
      </c>
      <c r="N1887" s="19">
        <f>IFERROR(VLOOKUP(L1887,Data!K:M,3,0),"0")</f>
        <v>500</v>
      </c>
      <c r="O1887" s="19">
        <f t="shared" si="35"/>
        <v>500</v>
      </c>
      <c r="P1887" s="132">
        <f>SUM(O1887:O1888)</f>
        <v>500</v>
      </c>
      <c r="Q1887" s="140"/>
      <c r="R1887" s="60" t="s">
        <v>2738</v>
      </c>
    </row>
    <row r="1888" spans="1:18" x14ac:dyDescent="0.2">
      <c r="A1888" s="141"/>
      <c r="B1888" s="150"/>
      <c r="C1888" s="151"/>
      <c r="D1888" s="151"/>
      <c r="E1888" s="133"/>
      <c r="F1888" s="141"/>
      <c r="G1888" s="147"/>
      <c r="H1888" s="147"/>
      <c r="I1888" s="147"/>
      <c r="J1888" s="147"/>
      <c r="K1888" s="147"/>
      <c r="L1888" s="22"/>
      <c r="M1888" s="19"/>
      <c r="N1888" s="19" t="str">
        <f>IFERROR(VLOOKUP(L1888,Data!K:M,3,0),"0")</f>
        <v>0</v>
      </c>
      <c r="O1888" s="19">
        <f t="shared" si="35"/>
        <v>0</v>
      </c>
      <c r="P1888" s="133"/>
      <c r="Q1888" s="141"/>
      <c r="R1888" s="61"/>
    </row>
    <row r="1889" spans="1:18" x14ac:dyDescent="0.2">
      <c r="A1889" s="140" t="s">
        <v>2987</v>
      </c>
      <c r="B1889" s="149">
        <v>45055</v>
      </c>
      <c r="C1889" s="149" t="s">
        <v>160</v>
      </c>
      <c r="D1889" s="149" t="s">
        <v>1514</v>
      </c>
      <c r="E1889" s="132" t="s">
        <v>1768</v>
      </c>
      <c r="F1889" s="140">
        <v>5405</v>
      </c>
      <c r="G1889" s="146" t="s">
        <v>1765</v>
      </c>
      <c r="H1889" s="146" t="s">
        <v>1765</v>
      </c>
      <c r="I1889" s="146" t="s">
        <v>1769</v>
      </c>
      <c r="J1889" s="146" t="s">
        <v>1766</v>
      </c>
      <c r="K1889" s="146" t="s">
        <v>1767</v>
      </c>
      <c r="L1889" s="22" t="s">
        <v>1648</v>
      </c>
      <c r="M1889" s="19">
        <v>1</v>
      </c>
      <c r="N1889" s="19">
        <v>380</v>
      </c>
      <c r="O1889" s="19">
        <f t="shared" si="35"/>
        <v>380</v>
      </c>
      <c r="P1889" s="132">
        <f>SUM(O1889:O1891)</f>
        <v>1580</v>
      </c>
      <c r="Q1889" s="140"/>
      <c r="R1889" s="60" t="s">
        <v>2946</v>
      </c>
    </row>
    <row r="1890" spans="1:18" x14ac:dyDescent="0.2">
      <c r="A1890" s="141"/>
      <c r="B1890" s="150"/>
      <c r="C1890" s="151"/>
      <c r="D1890" s="151"/>
      <c r="E1890" s="133"/>
      <c r="F1890" s="141"/>
      <c r="G1890" s="147"/>
      <c r="H1890" s="147"/>
      <c r="I1890" s="147"/>
      <c r="J1890" s="147"/>
      <c r="K1890" s="147"/>
      <c r="L1890" s="22" t="s">
        <v>1648</v>
      </c>
      <c r="M1890" s="19">
        <v>1</v>
      </c>
      <c r="N1890" s="19">
        <v>700</v>
      </c>
      <c r="O1890" s="19">
        <f>PRODUCT(M1890:N1890)</f>
        <v>700</v>
      </c>
      <c r="P1890" s="133"/>
      <c r="Q1890" s="141"/>
      <c r="R1890" s="61" t="s">
        <v>2760</v>
      </c>
    </row>
    <row r="1891" spans="1:18" x14ac:dyDescent="0.2">
      <c r="A1891" s="141"/>
      <c r="B1891" s="150"/>
      <c r="C1891" s="151"/>
      <c r="D1891" s="151"/>
      <c r="E1891" s="133"/>
      <c r="F1891" s="141"/>
      <c r="G1891" s="147"/>
      <c r="H1891" s="147"/>
      <c r="I1891" s="147"/>
      <c r="J1891" s="147"/>
      <c r="K1891" s="147"/>
      <c r="L1891" s="22" t="s">
        <v>62</v>
      </c>
      <c r="M1891" s="19">
        <v>1</v>
      </c>
      <c r="N1891" s="19">
        <f>IFERROR(VLOOKUP(L1891,Data!K:M,3,0),"0")</f>
        <v>500</v>
      </c>
      <c r="O1891" s="19">
        <f t="shared" si="35"/>
        <v>500</v>
      </c>
      <c r="P1891" s="133"/>
      <c r="Q1891" s="141"/>
      <c r="R1891" s="69" t="s">
        <v>2947</v>
      </c>
    </row>
    <row r="1892" spans="1:18" x14ac:dyDescent="0.2">
      <c r="A1892" s="140" t="s">
        <v>2988</v>
      </c>
      <c r="B1892" s="149">
        <v>45055</v>
      </c>
      <c r="C1892" s="149" t="s">
        <v>160</v>
      </c>
      <c r="D1892" s="149" t="s">
        <v>163</v>
      </c>
      <c r="E1892" s="132" t="s">
        <v>1770</v>
      </c>
      <c r="F1892" s="140">
        <v>6372</v>
      </c>
      <c r="G1892" s="146" t="s">
        <v>1771</v>
      </c>
      <c r="H1892" s="146" t="s">
        <v>1771</v>
      </c>
      <c r="I1892" s="146" t="s">
        <v>1772</v>
      </c>
      <c r="J1892" s="146" t="s">
        <v>1773</v>
      </c>
      <c r="K1892" s="146" t="s">
        <v>1774</v>
      </c>
      <c r="L1892" s="22" t="s">
        <v>149</v>
      </c>
      <c r="M1892" s="19">
        <v>1</v>
      </c>
      <c r="N1892" s="19">
        <f>IFERROR(VLOOKUP(L1892,Data!K:M,3,0),"0")</f>
        <v>350</v>
      </c>
      <c r="O1892" s="19">
        <f t="shared" si="35"/>
        <v>350</v>
      </c>
      <c r="P1892" s="132">
        <f>SUM(O1892:O1893)</f>
        <v>850</v>
      </c>
      <c r="Q1892" s="140"/>
      <c r="R1892" s="60"/>
    </row>
    <row r="1893" spans="1:18" x14ac:dyDescent="0.2">
      <c r="A1893" s="141"/>
      <c r="B1893" s="150"/>
      <c r="C1893" s="151"/>
      <c r="D1893" s="151"/>
      <c r="E1893" s="133"/>
      <c r="F1893" s="141"/>
      <c r="G1893" s="147"/>
      <c r="H1893" s="147"/>
      <c r="I1893" s="147"/>
      <c r="J1893" s="147"/>
      <c r="K1893" s="147"/>
      <c r="L1893" s="22" t="s">
        <v>62</v>
      </c>
      <c r="M1893" s="19">
        <v>1</v>
      </c>
      <c r="N1893" s="19">
        <f>IFERROR(VLOOKUP(L1893,Data!K:M,3,0),"0")</f>
        <v>500</v>
      </c>
      <c r="O1893" s="19">
        <f t="shared" si="35"/>
        <v>500</v>
      </c>
      <c r="P1893" s="133"/>
      <c r="Q1893" s="141"/>
      <c r="R1893" s="61"/>
    </row>
    <row r="1894" spans="1:18" x14ac:dyDescent="0.2">
      <c r="A1894" s="140" t="s">
        <v>2989</v>
      </c>
      <c r="B1894" s="149">
        <v>45055</v>
      </c>
      <c r="C1894" s="149" t="s">
        <v>188</v>
      </c>
      <c r="D1894" s="149" t="s">
        <v>163</v>
      </c>
      <c r="E1894" s="132" t="s">
        <v>1775</v>
      </c>
      <c r="F1894" s="140">
        <v>5155</v>
      </c>
      <c r="G1894" s="146" t="s">
        <v>1776</v>
      </c>
      <c r="H1894" s="146" t="s">
        <v>1776</v>
      </c>
      <c r="I1894" s="146" t="s">
        <v>1777</v>
      </c>
      <c r="J1894" s="146" t="s">
        <v>1778</v>
      </c>
      <c r="K1894" s="146" t="s">
        <v>1767</v>
      </c>
      <c r="L1894" s="22" t="s">
        <v>62</v>
      </c>
      <c r="M1894" s="19">
        <v>1</v>
      </c>
      <c r="N1894" s="19">
        <f>IFERROR(VLOOKUP(L1894,Data!K:M,3,0),"0")</f>
        <v>500</v>
      </c>
      <c r="O1894" s="19">
        <f t="shared" si="35"/>
        <v>500</v>
      </c>
      <c r="P1894" s="132">
        <f>SUM(O1894:O1895)</f>
        <v>500</v>
      </c>
      <c r="Q1894" s="140"/>
      <c r="R1894" s="60" t="s">
        <v>2856</v>
      </c>
    </row>
    <row r="1895" spans="1:18" x14ac:dyDescent="0.2">
      <c r="A1895" s="141"/>
      <c r="B1895" s="150"/>
      <c r="C1895" s="151"/>
      <c r="D1895" s="151"/>
      <c r="E1895" s="133"/>
      <c r="F1895" s="141"/>
      <c r="G1895" s="147"/>
      <c r="H1895" s="147"/>
      <c r="I1895" s="147"/>
      <c r="J1895" s="147"/>
      <c r="K1895" s="147"/>
      <c r="L1895" s="22"/>
      <c r="M1895" s="19"/>
      <c r="N1895" s="19" t="str">
        <f>IFERROR(VLOOKUP(L1895,Data!K:M,3,0),"0")</f>
        <v>0</v>
      </c>
      <c r="O1895" s="19">
        <f t="shared" si="35"/>
        <v>0</v>
      </c>
      <c r="P1895" s="133"/>
      <c r="Q1895" s="141"/>
      <c r="R1895" s="61"/>
    </row>
    <row r="1896" spans="1:18" x14ac:dyDescent="0.2">
      <c r="A1896" s="140" t="s">
        <v>2990</v>
      </c>
      <c r="B1896" s="149">
        <v>45055</v>
      </c>
      <c r="C1896" s="149" t="s">
        <v>160</v>
      </c>
      <c r="D1896" s="149" t="s">
        <v>163</v>
      </c>
      <c r="E1896" s="132" t="s">
        <v>1779</v>
      </c>
      <c r="F1896" s="140" t="s">
        <v>1780</v>
      </c>
      <c r="G1896" s="146" t="s">
        <v>1781</v>
      </c>
      <c r="H1896" s="146" t="s">
        <v>1781</v>
      </c>
      <c r="I1896" s="146" t="s">
        <v>1782</v>
      </c>
      <c r="J1896" s="146" t="s">
        <v>1783</v>
      </c>
      <c r="K1896" s="146" t="s">
        <v>324</v>
      </c>
      <c r="L1896" s="22" t="s">
        <v>62</v>
      </c>
      <c r="M1896" s="19">
        <v>1</v>
      </c>
      <c r="N1896" s="19">
        <f>IFERROR(VLOOKUP(L1896,Data!K:M,3,0),"0")</f>
        <v>500</v>
      </c>
      <c r="O1896" s="19">
        <f t="shared" si="35"/>
        <v>500</v>
      </c>
      <c r="P1896" s="132">
        <f>SUM(O1896:O1897)</f>
        <v>500</v>
      </c>
      <c r="Q1896" s="140"/>
      <c r="R1896" s="60" t="s">
        <v>2870</v>
      </c>
    </row>
    <row r="1897" spans="1:18" x14ac:dyDescent="0.2">
      <c r="A1897" s="141"/>
      <c r="B1897" s="150"/>
      <c r="C1897" s="151"/>
      <c r="D1897" s="151"/>
      <c r="E1897" s="133"/>
      <c r="F1897" s="141"/>
      <c r="G1897" s="147"/>
      <c r="H1897" s="147"/>
      <c r="I1897" s="147"/>
      <c r="J1897" s="147"/>
      <c r="K1897" s="147"/>
      <c r="L1897" s="22"/>
      <c r="M1897" s="19"/>
      <c r="N1897" s="19" t="str">
        <f>IFERROR(VLOOKUP(L1897,Data!K:M,3,0),"0")</f>
        <v>0</v>
      </c>
      <c r="O1897" s="19">
        <f t="shared" si="35"/>
        <v>0</v>
      </c>
      <c r="P1897" s="133"/>
      <c r="Q1897" s="141"/>
      <c r="R1897" s="61" t="s">
        <v>2752</v>
      </c>
    </row>
    <row r="1898" spans="1:18" x14ac:dyDescent="0.2">
      <c r="A1898" s="140" t="s">
        <v>2991</v>
      </c>
      <c r="B1898" s="149">
        <v>45055</v>
      </c>
      <c r="C1898" s="149" t="s">
        <v>160</v>
      </c>
      <c r="D1898" s="149" t="s">
        <v>202</v>
      </c>
      <c r="E1898" s="132" t="s">
        <v>1784</v>
      </c>
      <c r="F1898" s="140">
        <v>439798</v>
      </c>
      <c r="G1898" s="146" t="s">
        <v>1785</v>
      </c>
      <c r="H1898" s="146" t="s">
        <v>1785</v>
      </c>
      <c r="I1898" s="146" t="s">
        <v>1782</v>
      </c>
      <c r="J1898" s="146" t="s">
        <v>1783</v>
      </c>
      <c r="K1898" s="146" t="s">
        <v>324</v>
      </c>
      <c r="L1898" s="22" t="s">
        <v>2699</v>
      </c>
      <c r="M1898" s="19">
        <v>3</v>
      </c>
      <c r="N1898" s="19">
        <f>IFERROR(VLOOKUP(L1898,Data!K:M,3,0),"0")</f>
        <v>10</v>
      </c>
      <c r="O1898" s="19">
        <f t="shared" si="35"/>
        <v>30</v>
      </c>
      <c r="P1898" s="132">
        <f>SUM(O1898:O1900)</f>
        <v>930</v>
      </c>
      <c r="Q1898" s="140"/>
      <c r="R1898" s="60"/>
    </row>
    <row r="1899" spans="1:18" x14ac:dyDescent="0.2">
      <c r="A1899" s="141"/>
      <c r="B1899" s="150"/>
      <c r="C1899" s="151"/>
      <c r="D1899" s="151"/>
      <c r="E1899" s="133"/>
      <c r="F1899" s="141"/>
      <c r="G1899" s="147"/>
      <c r="H1899" s="147"/>
      <c r="I1899" s="147"/>
      <c r="J1899" s="147"/>
      <c r="K1899" s="147"/>
      <c r="L1899" s="22" t="s">
        <v>2698</v>
      </c>
      <c r="M1899" s="19">
        <v>1</v>
      </c>
      <c r="N1899" s="19">
        <f>IFERROR(VLOOKUP(L1899,Data!K:M,3,0),"0")</f>
        <v>400</v>
      </c>
      <c r="O1899" s="19">
        <f t="shared" si="35"/>
        <v>400</v>
      </c>
      <c r="P1899" s="133"/>
      <c r="Q1899" s="141"/>
      <c r="R1899" s="61"/>
    </row>
    <row r="1900" spans="1:18" x14ac:dyDescent="0.2">
      <c r="A1900" s="141"/>
      <c r="B1900" s="150"/>
      <c r="C1900" s="151"/>
      <c r="D1900" s="151"/>
      <c r="E1900" s="133"/>
      <c r="F1900" s="141"/>
      <c r="G1900" s="147"/>
      <c r="H1900" s="147"/>
      <c r="I1900" s="147"/>
      <c r="J1900" s="147"/>
      <c r="K1900" s="147"/>
      <c r="L1900" s="22" t="s">
        <v>62</v>
      </c>
      <c r="M1900" s="19">
        <v>1</v>
      </c>
      <c r="N1900" s="19">
        <f>IFERROR(VLOOKUP(L1900,Data!K:M,3,0),"0")</f>
        <v>500</v>
      </c>
      <c r="O1900" s="19">
        <f t="shared" si="35"/>
        <v>500</v>
      </c>
      <c r="P1900" s="133"/>
      <c r="Q1900" s="141"/>
      <c r="R1900" s="61"/>
    </row>
    <row r="1901" spans="1:18" x14ac:dyDescent="0.2">
      <c r="A1901" s="140" t="s">
        <v>2992</v>
      </c>
      <c r="B1901" s="149">
        <v>45055</v>
      </c>
      <c r="C1901" s="149" t="s">
        <v>448</v>
      </c>
      <c r="D1901" s="149" t="s">
        <v>336</v>
      </c>
      <c r="E1901" s="132" t="s">
        <v>1786</v>
      </c>
      <c r="F1901" s="140" t="s">
        <v>1787</v>
      </c>
      <c r="G1901" s="146" t="s">
        <v>1788</v>
      </c>
      <c r="H1901" s="146" t="s">
        <v>1788</v>
      </c>
      <c r="I1901" s="146" t="s">
        <v>1789</v>
      </c>
      <c r="J1901" s="146" t="s">
        <v>1790</v>
      </c>
      <c r="K1901" s="146" t="s">
        <v>1791</v>
      </c>
      <c r="L1901" s="22" t="s">
        <v>62</v>
      </c>
      <c r="M1901" s="19">
        <v>1</v>
      </c>
      <c r="N1901" s="19">
        <f>IFERROR(VLOOKUP(L1901,Data!K:M,3,0),"0")</f>
        <v>500</v>
      </c>
      <c r="O1901" s="19">
        <f t="shared" si="35"/>
        <v>500</v>
      </c>
      <c r="P1901" s="132">
        <f>SUM(O1901:O1902)</f>
        <v>500</v>
      </c>
      <c r="Q1901" s="140"/>
      <c r="R1901" s="60" t="s">
        <v>2712</v>
      </c>
    </row>
    <row r="1902" spans="1:18" x14ac:dyDescent="0.2">
      <c r="A1902" s="141"/>
      <c r="B1902" s="150"/>
      <c r="C1902" s="151"/>
      <c r="D1902" s="151"/>
      <c r="E1902" s="133"/>
      <c r="F1902" s="141"/>
      <c r="G1902" s="147"/>
      <c r="H1902" s="147"/>
      <c r="I1902" s="147"/>
      <c r="J1902" s="147"/>
      <c r="K1902" s="147"/>
      <c r="L1902" s="22"/>
      <c r="M1902" s="19"/>
      <c r="N1902" s="19" t="str">
        <f>IFERROR(VLOOKUP(L1902,Data!K:M,3,0),"0")</f>
        <v>0</v>
      </c>
      <c r="O1902" s="19">
        <f t="shared" si="35"/>
        <v>0</v>
      </c>
      <c r="P1902" s="133"/>
      <c r="Q1902" s="141"/>
      <c r="R1902" s="69" t="s">
        <v>2948</v>
      </c>
    </row>
    <row r="1903" spans="1:18" x14ac:dyDescent="0.2">
      <c r="A1903" s="140" t="s">
        <v>2993</v>
      </c>
      <c r="B1903" s="149">
        <v>45055</v>
      </c>
      <c r="C1903" s="149" t="s">
        <v>188</v>
      </c>
      <c r="D1903" s="149" t="s">
        <v>163</v>
      </c>
      <c r="E1903" s="132" t="s">
        <v>1792</v>
      </c>
      <c r="F1903" s="140">
        <v>172341</v>
      </c>
      <c r="G1903" s="146" t="s">
        <v>1793</v>
      </c>
      <c r="H1903" s="146" t="s">
        <v>1793</v>
      </c>
      <c r="I1903" s="146" t="s">
        <v>1794</v>
      </c>
      <c r="J1903" s="146" t="s">
        <v>1795</v>
      </c>
      <c r="K1903" s="146" t="s">
        <v>1791</v>
      </c>
      <c r="L1903" s="22" t="s">
        <v>99</v>
      </c>
      <c r="M1903" s="19">
        <v>1</v>
      </c>
      <c r="N1903" s="19">
        <f>IFERROR(VLOOKUP(L1903,Data!K:M,3,0),"0")</f>
        <v>900</v>
      </c>
      <c r="O1903" s="19">
        <f t="shared" si="35"/>
        <v>900</v>
      </c>
      <c r="P1903" s="132">
        <f>SUM(O1903:O1904)</f>
        <v>1400</v>
      </c>
      <c r="Q1903" s="140"/>
      <c r="R1903" s="60" t="s">
        <v>2752</v>
      </c>
    </row>
    <row r="1904" spans="1:18" x14ac:dyDescent="0.2">
      <c r="A1904" s="141"/>
      <c r="B1904" s="150"/>
      <c r="C1904" s="151"/>
      <c r="D1904" s="151"/>
      <c r="E1904" s="133"/>
      <c r="F1904" s="141"/>
      <c r="G1904" s="147"/>
      <c r="H1904" s="147"/>
      <c r="I1904" s="147"/>
      <c r="J1904" s="147"/>
      <c r="K1904" s="147"/>
      <c r="L1904" s="22" t="s">
        <v>62</v>
      </c>
      <c r="M1904" s="19">
        <v>1</v>
      </c>
      <c r="N1904" s="19">
        <f>IFERROR(VLOOKUP(L1904,Data!K:M,3,0),"0")</f>
        <v>500</v>
      </c>
      <c r="O1904" s="19">
        <f t="shared" si="35"/>
        <v>500</v>
      </c>
      <c r="P1904" s="133"/>
      <c r="Q1904" s="141"/>
      <c r="R1904" s="61"/>
    </row>
    <row r="1905" spans="1:18" x14ac:dyDescent="0.2">
      <c r="A1905" s="140" t="s">
        <v>2994</v>
      </c>
      <c r="B1905" s="149">
        <v>45055</v>
      </c>
      <c r="C1905" s="149" t="s">
        <v>188</v>
      </c>
      <c r="D1905" s="149" t="s">
        <v>163</v>
      </c>
      <c r="E1905" s="132" t="s">
        <v>1796</v>
      </c>
      <c r="F1905" s="140">
        <v>447417</v>
      </c>
      <c r="G1905" s="146" t="s">
        <v>1797</v>
      </c>
      <c r="H1905" s="146" t="s">
        <v>1797</v>
      </c>
      <c r="I1905" s="146" t="s">
        <v>1798</v>
      </c>
      <c r="J1905" s="146" t="s">
        <v>1799</v>
      </c>
      <c r="K1905" s="146" t="s">
        <v>1800</v>
      </c>
      <c r="L1905" s="22" t="s">
        <v>62</v>
      </c>
      <c r="M1905" s="19">
        <v>1</v>
      </c>
      <c r="N1905" s="19">
        <f>IFERROR(VLOOKUP(L1905,Data!K:M,3,0),"0")</f>
        <v>500</v>
      </c>
      <c r="O1905" s="19">
        <f t="shared" si="35"/>
        <v>500</v>
      </c>
      <c r="P1905" s="132">
        <f>SUM(O1905:O1906)</f>
        <v>500</v>
      </c>
      <c r="Q1905" s="140"/>
      <c r="R1905" s="60" t="s">
        <v>2727</v>
      </c>
    </row>
    <row r="1906" spans="1:18" x14ac:dyDescent="0.2">
      <c r="A1906" s="141"/>
      <c r="B1906" s="150"/>
      <c r="C1906" s="151"/>
      <c r="D1906" s="151"/>
      <c r="E1906" s="133"/>
      <c r="F1906" s="141"/>
      <c r="G1906" s="147"/>
      <c r="H1906" s="147"/>
      <c r="I1906" s="147"/>
      <c r="J1906" s="147"/>
      <c r="K1906" s="147"/>
      <c r="L1906" s="22"/>
      <c r="M1906" s="19"/>
      <c r="N1906" s="19" t="str">
        <f>IFERROR(VLOOKUP(L1906,Data!K:M,3,0),"0")</f>
        <v>0</v>
      </c>
      <c r="O1906" s="19">
        <f t="shared" si="35"/>
        <v>0</v>
      </c>
      <c r="P1906" s="133"/>
      <c r="Q1906" s="141"/>
      <c r="R1906" s="61"/>
    </row>
    <row r="1907" spans="1:18" x14ac:dyDescent="0.2">
      <c r="A1907" s="140" t="s">
        <v>2995</v>
      </c>
      <c r="B1907" s="149">
        <v>45055</v>
      </c>
      <c r="C1907" s="149" t="s">
        <v>188</v>
      </c>
      <c r="D1907" s="149" t="s">
        <v>163</v>
      </c>
      <c r="E1907" s="132" t="s">
        <v>1801</v>
      </c>
      <c r="F1907" s="140">
        <v>428467</v>
      </c>
      <c r="G1907" s="146" t="s">
        <v>1802</v>
      </c>
      <c r="H1907" s="146" t="s">
        <v>1802</v>
      </c>
      <c r="I1907" s="146" t="s">
        <v>1803</v>
      </c>
      <c r="J1907" s="146" t="s">
        <v>1804</v>
      </c>
      <c r="K1907" s="146" t="s">
        <v>1767</v>
      </c>
      <c r="L1907" s="22" t="s">
        <v>149</v>
      </c>
      <c r="M1907" s="19">
        <v>1</v>
      </c>
      <c r="N1907" s="19">
        <f>IFERROR(VLOOKUP(L1907,Data!K:M,3,0),"0")</f>
        <v>350</v>
      </c>
      <c r="O1907" s="19">
        <f t="shared" si="35"/>
        <v>350</v>
      </c>
      <c r="P1907" s="132">
        <f>SUM(O1907:O1908)</f>
        <v>850</v>
      </c>
      <c r="Q1907" s="140"/>
      <c r="R1907" s="60" t="s">
        <v>2727</v>
      </c>
    </row>
    <row r="1908" spans="1:18" x14ac:dyDescent="0.2">
      <c r="A1908" s="141"/>
      <c r="B1908" s="150"/>
      <c r="C1908" s="151"/>
      <c r="D1908" s="151"/>
      <c r="E1908" s="133"/>
      <c r="F1908" s="141"/>
      <c r="G1908" s="147"/>
      <c r="H1908" s="147"/>
      <c r="I1908" s="147"/>
      <c r="J1908" s="147"/>
      <c r="K1908" s="147"/>
      <c r="L1908" s="22" t="s">
        <v>62</v>
      </c>
      <c r="M1908" s="19">
        <v>1</v>
      </c>
      <c r="N1908" s="19">
        <f>IFERROR(VLOOKUP(L1908,Data!K:M,3,0),"0")</f>
        <v>500</v>
      </c>
      <c r="O1908" s="19">
        <f t="shared" si="35"/>
        <v>500</v>
      </c>
      <c r="P1908" s="133"/>
      <c r="Q1908" s="141"/>
      <c r="R1908" s="61"/>
    </row>
    <row r="1909" spans="1:18" x14ac:dyDescent="0.2">
      <c r="A1909" s="140" t="s">
        <v>2996</v>
      </c>
      <c r="B1909" s="149">
        <v>45055</v>
      </c>
      <c r="C1909" s="149" t="s">
        <v>51</v>
      </c>
      <c r="D1909" s="149" t="s">
        <v>77</v>
      </c>
      <c r="E1909" s="132" t="s">
        <v>1805</v>
      </c>
      <c r="F1909" s="140" t="s">
        <v>1806</v>
      </c>
      <c r="G1909" s="146" t="s">
        <v>1807</v>
      </c>
      <c r="H1909" s="146" t="s">
        <v>1807</v>
      </c>
      <c r="I1909" s="146" t="s">
        <v>1808</v>
      </c>
      <c r="J1909" s="146" t="s">
        <v>1809</v>
      </c>
      <c r="K1909" s="146" t="s">
        <v>1059</v>
      </c>
      <c r="L1909" s="22" t="s">
        <v>2705</v>
      </c>
      <c r="M1909" s="19">
        <v>1</v>
      </c>
      <c r="N1909" s="19">
        <f>IFERROR(VLOOKUP(L1909,Data!K:M,3,0),"0")</f>
        <v>380</v>
      </c>
      <c r="O1909" s="19">
        <f t="shared" si="35"/>
        <v>380</v>
      </c>
      <c r="P1909" s="132">
        <f>SUM(O1909:O1910)</f>
        <v>880</v>
      </c>
      <c r="Q1909" s="140"/>
      <c r="R1909" s="60"/>
    </row>
    <row r="1910" spans="1:18" x14ac:dyDescent="0.2">
      <c r="A1910" s="141"/>
      <c r="B1910" s="150"/>
      <c r="C1910" s="151"/>
      <c r="D1910" s="151"/>
      <c r="E1910" s="133"/>
      <c r="F1910" s="141"/>
      <c r="G1910" s="147"/>
      <c r="H1910" s="147"/>
      <c r="I1910" s="147"/>
      <c r="J1910" s="147"/>
      <c r="K1910" s="147"/>
      <c r="L1910" s="22" t="s">
        <v>62</v>
      </c>
      <c r="M1910" s="19">
        <v>1</v>
      </c>
      <c r="N1910" s="19">
        <f>IFERROR(VLOOKUP(L1910,Data!K:M,3,0),"0")</f>
        <v>500</v>
      </c>
      <c r="O1910" s="19">
        <f t="shared" si="35"/>
        <v>500</v>
      </c>
      <c r="P1910" s="133"/>
      <c r="Q1910" s="141"/>
      <c r="R1910" s="61"/>
    </row>
    <row r="1911" spans="1:18" x14ac:dyDescent="0.2">
      <c r="A1911" s="140" t="s">
        <v>2997</v>
      </c>
      <c r="B1911" s="149">
        <v>45055</v>
      </c>
      <c r="C1911" s="149" t="s">
        <v>160</v>
      </c>
      <c r="D1911" s="149" t="s">
        <v>202</v>
      </c>
      <c r="E1911" s="132" t="s">
        <v>1810</v>
      </c>
      <c r="F1911" s="140">
        <v>167495</v>
      </c>
      <c r="G1911" s="146" t="s">
        <v>1811</v>
      </c>
      <c r="H1911" s="146" t="s">
        <v>1811</v>
      </c>
      <c r="I1911" s="146" t="s">
        <v>1812</v>
      </c>
      <c r="J1911" s="146" t="s">
        <v>1813</v>
      </c>
      <c r="K1911" s="146" t="s">
        <v>196</v>
      </c>
      <c r="L1911" s="22" t="s">
        <v>2701</v>
      </c>
      <c r="M1911" s="19">
        <v>1</v>
      </c>
      <c r="N1911" s="19">
        <f>IFERROR(VLOOKUP(L1911,Data!K:M,3,0),"0")</f>
        <v>850</v>
      </c>
      <c r="O1911" s="19">
        <f t="shared" si="35"/>
        <v>850</v>
      </c>
      <c r="P1911" s="132">
        <f>SUM(O1911:O1912)</f>
        <v>1350</v>
      </c>
      <c r="Q1911" s="140"/>
      <c r="R1911" s="60" t="s">
        <v>2749</v>
      </c>
    </row>
    <row r="1912" spans="1:18" x14ac:dyDescent="0.2">
      <c r="A1912" s="141"/>
      <c r="B1912" s="150"/>
      <c r="C1912" s="151"/>
      <c r="D1912" s="151"/>
      <c r="E1912" s="133"/>
      <c r="F1912" s="141"/>
      <c r="G1912" s="147"/>
      <c r="H1912" s="147"/>
      <c r="I1912" s="147"/>
      <c r="J1912" s="147"/>
      <c r="K1912" s="147"/>
      <c r="L1912" s="22" t="s">
        <v>62</v>
      </c>
      <c r="M1912" s="19">
        <v>1</v>
      </c>
      <c r="N1912" s="19">
        <f>IFERROR(VLOOKUP(L1912,Data!K:M,3,0),"0")</f>
        <v>500</v>
      </c>
      <c r="O1912" s="19">
        <f t="shared" si="35"/>
        <v>500</v>
      </c>
      <c r="P1912" s="133"/>
      <c r="Q1912" s="141"/>
      <c r="R1912" s="61"/>
    </row>
    <row r="1913" spans="1:18" x14ac:dyDescent="0.2">
      <c r="A1913" s="140" t="s">
        <v>2998</v>
      </c>
      <c r="B1913" s="149">
        <v>45055</v>
      </c>
      <c r="C1913" s="149" t="s">
        <v>160</v>
      </c>
      <c r="D1913" s="149" t="s">
        <v>163</v>
      </c>
      <c r="E1913" s="132" t="s">
        <v>1814</v>
      </c>
      <c r="F1913" s="140">
        <v>167800</v>
      </c>
      <c r="G1913" s="146" t="s">
        <v>1815</v>
      </c>
      <c r="H1913" s="146" t="s">
        <v>1815</v>
      </c>
      <c r="I1913" s="146" t="s">
        <v>1816</v>
      </c>
      <c r="J1913" s="146" t="s">
        <v>1817</v>
      </c>
      <c r="K1913" s="146" t="s">
        <v>196</v>
      </c>
      <c r="L1913" s="22" t="s">
        <v>62</v>
      </c>
      <c r="M1913" s="19">
        <v>1</v>
      </c>
      <c r="N1913" s="19">
        <f>IFERROR(VLOOKUP(L1913,Data!K:M,3,0),"0")</f>
        <v>500</v>
      </c>
      <c r="O1913" s="19">
        <f t="shared" si="35"/>
        <v>500</v>
      </c>
      <c r="P1913" s="132">
        <f>SUM(O1913:O1914)</f>
        <v>500</v>
      </c>
      <c r="Q1913" s="140"/>
      <c r="R1913" s="60" t="s">
        <v>2856</v>
      </c>
    </row>
    <row r="1914" spans="1:18" x14ac:dyDescent="0.2">
      <c r="A1914" s="141"/>
      <c r="B1914" s="150"/>
      <c r="C1914" s="151"/>
      <c r="D1914" s="151"/>
      <c r="E1914" s="133"/>
      <c r="F1914" s="141"/>
      <c r="G1914" s="147"/>
      <c r="H1914" s="147"/>
      <c r="I1914" s="147"/>
      <c r="J1914" s="147"/>
      <c r="K1914" s="147"/>
      <c r="L1914" s="22"/>
      <c r="M1914" s="19"/>
      <c r="N1914" s="19" t="str">
        <f>IFERROR(VLOOKUP(L1914,Data!K:M,3,0),"0")</f>
        <v>0</v>
      </c>
      <c r="O1914" s="19">
        <f t="shared" si="35"/>
        <v>0</v>
      </c>
      <c r="P1914" s="133"/>
      <c r="Q1914" s="141"/>
      <c r="R1914" s="61"/>
    </row>
    <row r="1915" spans="1:18" x14ac:dyDescent="0.2">
      <c r="A1915" s="140" t="s">
        <v>2999</v>
      </c>
      <c r="B1915" s="149">
        <v>45055</v>
      </c>
      <c r="C1915" s="149" t="s">
        <v>160</v>
      </c>
      <c r="D1915" s="149" t="s">
        <v>163</v>
      </c>
      <c r="E1915" s="132" t="s">
        <v>1818</v>
      </c>
      <c r="F1915" s="140">
        <v>139866</v>
      </c>
      <c r="G1915" s="146" t="s">
        <v>1819</v>
      </c>
      <c r="H1915" s="146" t="s">
        <v>1819</v>
      </c>
      <c r="I1915" s="146" t="s">
        <v>1820</v>
      </c>
      <c r="J1915" s="146" t="s">
        <v>1821</v>
      </c>
      <c r="K1915" s="146" t="s">
        <v>1822</v>
      </c>
      <c r="L1915" s="22" t="s">
        <v>99</v>
      </c>
      <c r="M1915" s="19">
        <v>1</v>
      </c>
      <c r="N1915" s="19">
        <f>IFERROR(VLOOKUP(L1915,Data!K:M,3,0),"0")</f>
        <v>900</v>
      </c>
      <c r="O1915" s="19">
        <f t="shared" si="35"/>
        <v>900</v>
      </c>
      <c r="P1915" s="132">
        <f>SUM(O1915:O1916)</f>
        <v>1400</v>
      </c>
      <c r="Q1915" s="140"/>
      <c r="R1915" s="60"/>
    </row>
    <row r="1916" spans="1:18" x14ac:dyDescent="0.2">
      <c r="A1916" s="141"/>
      <c r="B1916" s="150"/>
      <c r="C1916" s="151"/>
      <c r="D1916" s="151"/>
      <c r="E1916" s="133"/>
      <c r="F1916" s="141"/>
      <c r="G1916" s="147"/>
      <c r="H1916" s="147"/>
      <c r="I1916" s="147"/>
      <c r="J1916" s="147"/>
      <c r="K1916" s="147"/>
      <c r="L1916" s="22" t="s">
        <v>62</v>
      </c>
      <c r="M1916" s="19">
        <v>1</v>
      </c>
      <c r="N1916" s="19">
        <f>IFERROR(VLOOKUP(L1916,Data!K:M,3,0),"0")</f>
        <v>500</v>
      </c>
      <c r="O1916" s="19">
        <f t="shared" si="35"/>
        <v>500</v>
      </c>
      <c r="P1916" s="133"/>
      <c r="Q1916" s="141"/>
      <c r="R1916" s="61"/>
    </row>
    <row r="1917" spans="1:18" x14ac:dyDescent="0.2">
      <c r="A1917" s="140" t="s">
        <v>3000</v>
      </c>
      <c r="B1917" s="149">
        <v>45055</v>
      </c>
      <c r="C1917" s="149" t="s">
        <v>160</v>
      </c>
      <c r="D1917" s="149" t="s">
        <v>163</v>
      </c>
      <c r="E1917" s="132" t="s">
        <v>1823</v>
      </c>
      <c r="F1917" s="140" t="s">
        <v>1824</v>
      </c>
      <c r="G1917" s="146" t="s">
        <v>1825</v>
      </c>
      <c r="H1917" s="146" t="s">
        <v>1825</v>
      </c>
      <c r="I1917" s="146" t="s">
        <v>1826</v>
      </c>
      <c r="J1917" s="146" t="s">
        <v>1827</v>
      </c>
      <c r="K1917" s="146" t="s">
        <v>287</v>
      </c>
      <c r="L1917" s="22" t="s">
        <v>2698</v>
      </c>
      <c r="M1917" s="19">
        <v>1</v>
      </c>
      <c r="N1917" s="19">
        <f>IFERROR(VLOOKUP(L1917,Data!K:M,3,0),"0")</f>
        <v>400</v>
      </c>
      <c r="O1917" s="19">
        <f t="shared" si="35"/>
        <v>400</v>
      </c>
      <c r="P1917" s="132">
        <f>SUM(O1917:O1918)</f>
        <v>900</v>
      </c>
      <c r="Q1917" s="140"/>
      <c r="R1917" s="60" t="s">
        <v>2733</v>
      </c>
    </row>
    <row r="1918" spans="1:18" x14ac:dyDescent="0.2">
      <c r="A1918" s="141"/>
      <c r="B1918" s="150"/>
      <c r="C1918" s="151"/>
      <c r="D1918" s="151"/>
      <c r="E1918" s="133"/>
      <c r="F1918" s="141"/>
      <c r="G1918" s="147"/>
      <c r="H1918" s="147"/>
      <c r="I1918" s="147"/>
      <c r="J1918" s="147"/>
      <c r="K1918" s="147"/>
      <c r="L1918" s="22" t="s">
        <v>62</v>
      </c>
      <c r="M1918" s="19">
        <v>1</v>
      </c>
      <c r="N1918" s="19">
        <f>IFERROR(VLOOKUP(L1918,Data!K:M,3,0),"0")</f>
        <v>500</v>
      </c>
      <c r="O1918" s="19">
        <f t="shared" si="35"/>
        <v>500</v>
      </c>
      <c r="P1918" s="133"/>
      <c r="Q1918" s="141"/>
      <c r="R1918" s="61"/>
    </row>
    <row r="1919" spans="1:18" x14ac:dyDescent="0.2">
      <c r="A1919" s="140" t="s">
        <v>3001</v>
      </c>
      <c r="B1919" s="149">
        <v>45055</v>
      </c>
      <c r="C1919" s="149" t="s">
        <v>448</v>
      </c>
      <c r="D1919" s="149" t="s">
        <v>336</v>
      </c>
      <c r="E1919" s="132" t="s">
        <v>1829</v>
      </c>
      <c r="F1919" s="140" t="s">
        <v>1830</v>
      </c>
      <c r="G1919" s="146" t="s">
        <v>1831</v>
      </c>
      <c r="H1919" s="146" t="s">
        <v>1831</v>
      </c>
      <c r="I1919" s="146" t="s">
        <v>1832</v>
      </c>
      <c r="J1919" s="146" t="s">
        <v>1833</v>
      </c>
      <c r="K1919" s="146" t="s">
        <v>1834</v>
      </c>
      <c r="L1919" s="22" t="s">
        <v>2915</v>
      </c>
      <c r="M1919" s="19">
        <v>1</v>
      </c>
      <c r="N1919" s="19">
        <f>IFERROR(VLOOKUP(L1919,Data!K:M,3,0),"0")</f>
        <v>1000</v>
      </c>
      <c r="O1919" s="19">
        <f t="shared" si="35"/>
        <v>1000</v>
      </c>
      <c r="P1919" s="132">
        <f>SUM(O1919:O1921)</f>
        <v>2550</v>
      </c>
      <c r="Q1919" s="140" t="s">
        <v>2844</v>
      </c>
      <c r="R1919" s="60" t="s">
        <v>2871</v>
      </c>
    </row>
    <row r="1920" spans="1:18" x14ac:dyDescent="0.2">
      <c r="A1920" s="141"/>
      <c r="B1920" s="150"/>
      <c r="C1920" s="151"/>
      <c r="D1920" s="151"/>
      <c r="E1920" s="133"/>
      <c r="F1920" s="141"/>
      <c r="G1920" s="147"/>
      <c r="H1920" s="147"/>
      <c r="I1920" s="147"/>
      <c r="J1920" s="147"/>
      <c r="K1920" s="147"/>
      <c r="L1920" s="22" t="s">
        <v>145</v>
      </c>
      <c r="M1920" s="19">
        <v>1</v>
      </c>
      <c r="N1920" s="19">
        <v>1050</v>
      </c>
      <c r="O1920" s="19">
        <f t="shared" si="35"/>
        <v>1050</v>
      </c>
      <c r="P1920" s="133"/>
      <c r="Q1920" s="141"/>
      <c r="R1920" s="61"/>
    </row>
    <row r="1921" spans="1:18" x14ac:dyDescent="0.2">
      <c r="A1921" s="142"/>
      <c r="B1921" s="161"/>
      <c r="C1921" s="162"/>
      <c r="D1921" s="162"/>
      <c r="E1921" s="136"/>
      <c r="F1921" s="142"/>
      <c r="G1921" s="148"/>
      <c r="H1921" s="148"/>
      <c r="I1921" s="148"/>
      <c r="J1921" s="148"/>
      <c r="K1921" s="148"/>
      <c r="L1921" s="22" t="s">
        <v>62</v>
      </c>
      <c r="M1921" s="19">
        <v>1</v>
      </c>
      <c r="N1921" s="19">
        <f>IFERROR(VLOOKUP(L1921,Data!K:M,3,0),"0")</f>
        <v>500</v>
      </c>
      <c r="O1921" s="19">
        <f t="shared" si="35"/>
        <v>500</v>
      </c>
      <c r="P1921" s="136"/>
      <c r="Q1921" s="142"/>
      <c r="R1921" s="64"/>
    </row>
    <row r="1922" spans="1:18" x14ac:dyDescent="0.2">
      <c r="A1922" s="140" t="s">
        <v>3002</v>
      </c>
      <c r="B1922" s="149">
        <v>45055</v>
      </c>
      <c r="C1922" s="149" t="s">
        <v>188</v>
      </c>
      <c r="D1922" s="149" t="s">
        <v>202</v>
      </c>
      <c r="E1922" s="132" t="s">
        <v>1835</v>
      </c>
      <c r="F1922" s="140">
        <v>128049</v>
      </c>
      <c r="G1922" s="146" t="s">
        <v>1836</v>
      </c>
      <c r="H1922" s="146" t="s">
        <v>1836</v>
      </c>
      <c r="I1922" s="146" t="s">
        <v>1837</v>
      </c>
      <c r="J1922" s="146" t="s">
        <v>1838</v>
      </c>
      <c r="K1922" s="146" t="s">
        <v>175</v>
      </c>
      <c r="L1922" s="22" t="s">
        <v>2698</v>
      </c>
      <c r="M1922" s="19">
        <v>1</v>
      </c>
      <c r="N1922" s="19">
        <f>IFERROR(VLOOKUP(L1922,Data!K:M,3,0),"0")</f>
        <v>400</v>
      </c>
      <c r="O1922" s="19">
        <f t="shared" si="35"/>
        <v>400</v>
      </c>
      <c r="P1922" s="132">
        <f>SUM(O1922:O1923)</f>
        <v>900</v>
      </c>
      <c r="Q1922" s="140"/>
      <c r="R1922" s="60"/>
    </row>
    <row r="1923" spans="1:18" x14ac:dyDescent="0.2">
      <c r="A1923" s="141"/>
      <c r="B1923" s="150"/>
      <c r="C1923" s="151"/>
      <c r="D1923" s="151"/>
      <c r="E1923" s="133"/>
      <c r="F1923" s="141"/>
      <c r="G1923" s="147"/>
      <c r="H1923" s="147"/>
      <c r="I1923" s="147"/>
      <c r="J1923" s="147"/>
      <c r="K1923" s="147"/>
      <c r="L1923" s="22" t="s">
        <v>62</v>
      </c>
      <c r="M1923" s="19">
        <v>1</v>
      </c>
      <c r="N1923" s="19">
        <f>IFERROR(VLOOKUP(L1923,Data!K:M,3,0),"0")</f>
        <v>500</v>
      </c>
      <c r="O1923" s="19">
        <f t="shared" si="35"/>
        <v>500</v>
      </c>
      <c r="P1923" s="133"/>
      <c r="Q1923" s="141"/>
      <c r="R1923" s="61"/>
    </row>
    <row r="1924" spans="1:18" x14ac:dyDescent="0.2">
      <c r="A1924" s="140" t="s">
        <v>3003</v>
      </c>
      <c r="B1924" s="149">
        <v>45055</v>
      </c>
      <c r="C1924" s="149" t="s">
        <v>160</v>
      </c>
      <c r="D1924" s="149" t="s">
        <v>163</v>
      </c>
      <c r="E1924" s="132" t="s">
        <v>1839</v>
      </c>
      <c r="F1924" s="140" t="s">
        <v>1840</v>
      </c>
      <c r="G1924" s="146" t="s">
        <v>1841</v>
      </c>
      <c r="H1924" s="146" t="s">
        <v>1841</v>
      </c>
      <c r="I1924" s="146" t="s">
        <v>1842</v>
      </c>
      <c r="J1924" s="146" t="s">
        <v>1843</v>
      </c>
      <c r="K1924" s="146" t="s">
        <v>1774</v>
      </c>
      <c r="L1924" s="22" t="s">
        <v>2698</v>
      </c>
      <c r="M1924" s="19">
        <v>1</v>
      </c>
      <c r="N1924" s="19">
        <f>IFERROR(VLOOKUP(L1924,Data!K:M,3,0),"0")</f>
        <v>400</v>
      </c>
      <c r="O1924" s="19">
        <f t="shared" si="35"/>
        <v>400</v>
      </c>
      <c r="P1924" s="132">
        <f>SUM(O1924:O1925)</f>
        <v>900</v>
      </c>
      <c r="Q1924" s="140"/>
      <c r="R1924" s="131" t="s">
        <v>2949</v>
      </c>
    </row>
    <row r="1925" spans="1:18" x14ac:dyDescent="0.2">
      <c r="A1925" s="141"/>
      <c r="B1925" s="150"/>
      <c r="C1925" s="151"/>
      <c r="D1925" s="151"/>
      <c r="E1925" s="133"/>
      <c r="F1925" s="141"/>
      <c r="G1925" s="147"/>
      <c r="H1925" s="147"/>
      <c r="I1925" s="147"/>
      <c r="J1925" s="147"/>
      <c r="K1925" s="147"/>
      <c r="L1925" s="22" t="s">
        <v>62</v>
      </c>
      <c r="M1925" s="19">
        <v>1</v>
      </c>
      <c r="N1925" s="19">
        <f>IFERROR(VLOOKUP(L1925,Data!K:M,3,0),"0")</f>
        <v>500</v>
      </c>
      <c r="O1925" s="19">
        <f t="shared" si="35"/>
        <v>500</v>
      </c>
      <c r="P1925" s="133"/>
      <c r="Q1925" s="141"/>
      <c r="R1925" s="128"/>
    </row>
    <row r="1926" spans="1:18" x14ac:dyDescent="0.2">
      <c r="A1926" s="140" t="s">
        <v>3004</v>
      </c>
      <c r="B1926" s="149">
        <v>45055</v>
      </c>
      <c r="C1926" s="149" t="s">
        <v>160</v>
      </c>
      <c r="D1926" s="149" t="s">
        <v>163</v>
      </c>
      <c r="E1926" s="132" t="s">
        <v>1844</v>
      </c>
      <c r="F1926" s="140">
        <v>596701</v>
      </c>
      <c r="G1926" s="146" t="s">
        <v>1845</v>
      </c>
      <c r="H1926" s="146" t="s">
        <v>1845</v>
      </c>
      <c r="I1926" s="146" t="s">
        <v>1846</v>
      </c>
      <c r="J1926" s="146" t="s">
        <v>1847</v>
      </c>
      <c r="K1926" s="146" t="s">
        <v>179</v>
      </c>
      <c r="L1926" s="22" t="s">
        <v>62</v>
      </c>
      <c r="M1926" s="19">
        <v>1</v>
      </c>
      <c r="N1926" s="19">
        <f>IFERROR(VLOOKUP(L1926,Data!K:M,3,0),"0")</f>
        <v>500</v>
      </c>
      <c r="O1926" s="19">
        <f t="shared" si="35"/>
        <v>500</v>
      </c>
      <c r="P1926" s="132">
        <f>SUM(O1926:O1928)</f>
        <v>500</v>
      </c>
      <c r="Q1926" s="140"/>
      <c r="R1926" s="60" t="s">
        <v>2727</v>
      </c>
    </row>
    <row r="1927" spans="1:18" x14ac:dyDescent="0.2">
      <c r="A1927" s="141"/>
      <c r="B1927" s="151"/>
      <c r="C1927" s="151"/>
      <c r="D1927" s="151"/>
      <c r="E1927" s="133"/>
      <c r="F1927" s="141"/>
      <c r="G1927" s="147"/>
      <c r="H1927" s="147"/>
      <c r="I1927" s="147"/>
      <c r="J1927" s="147"/>
      <c r="K1927" s="147"/>
      <c r="L1927" s="22"/>
      <c r="M1927" s="19"/>
      <c r="N1927" s="19"/>
      <c r="O1927" s="19"/>
      <c r="P1927" s="133"/>
      <c r="Q1927" s="141"/>
      <c r="R1927" s="61"/>
    </row>
    <row r="1928" spans="1:18" x14ac:dyDescent="0.2">
      <c r="A1928" s="141"/>
      <c r="B1928" s="150"/>
      <c r="C1928" s="151"/>
      <c r="D1928" s="151"/>
      <c r="E1928" s="133"/>
      <c r="F1928" s="141"/>
      <c r="G1928" s="147"/>
      <c r="H1928" s="147"/>
      <c r="I1928" s="147"/>
      <c r="J1928" s="147"/>
      <c r="K1928" s="147"/>
      <c r="L1928" s="22"/>
      <c r="M1928" s="19"/>
      <c r="N1928" s="19"/>
      <c r="O1928" s="19"/>
      <c r="P1928" s="133"/>
      <c r="Q1928" s="141"/>
      <c r="R1928" s="61"/>
    </row>
    <row r="1929" spans="1:18" s="43" customFormat="1" ht="18" customHeight="1" x14ac:dyDescent="0.25">
      <c r="A1929" s="116" t="s">
        <v>3193</v>
      </c>
      <c r="B1929" s="117"/>
      <c r="C1929" s="117"/>
      <c r="D1929" s="117"/>
      <c r="E1929" s="117"/>
      <c r="F1929" s="117"/>
      <c r="G1929" s="117"/>
      <c r="H1929" s="117"/>
      <c r="I1929" s="117"/>
      <c r="J1929" s="117"/>
      <c r="K1929" s="117"/>
      <c r="L1929" s="117"/>
      <c r="M1929" s="117"/>
      <c r="N1929" s="117"/>
      <c r="O1929" s="118"/>
      <c r="P1929" s="119">
        <f>SUM(P1850:P1928)</f>
        <v>34650</v>
      </c>
      <c r="Q1929" s="120"/>
      <c r="R1929" s="121"/>
    </row>
    <row r="1930" spans="1:18" s="47" customFormat="1" ht="18" customHeight="1" x14ac:dyDescent="0.25">
      <c r="A1930" s="122" t="s">
        <v>3194</v>
      </c>
      <c r="B1930" s="122"/>
      <c r="C1930" s="44" t="e">
        <f ca="1">[3]!NumberToWordEN(P1929)</f>
        <v>#NAME?</v>
      </c>
      <c r="D1930" s="44"/>
      <c r="E1930" s="45"/>
      <c r="F1930" s="45"/>
      <c r="G1930" s="44"/>
      <c r="H1930" s="44"/>
      <c r="I1930" s="44"/>
      <c r="J1930" s="44"/>
      <c r="K1930" s="44"/>
      <c r="L1930" s="44"/>
      <c r="M1930" s="44"/>
      <c r="N1930" s="44"/>
      <c r="O1930" s="44"/>
      <c r="P1930" s="44"/>
      <c r="Q1930" s="46"/>
      <c r="R1930" s="62"/>
    </row>
    <row r="1931" spans="1:18" s="47" customFormat="1" ht="18" customHeight="1" x14ac:dyDescent="0.25">
      <c r="A1931" s="48"/>
      <c r="B1931" s="49"/>
      <c r="C1931" s="50"/>
      <c r="D1931" s="48"/>
      <c r="E1931" s="48"/>
      <c r="F1931" s="48"/>
      <c r="G1931" s="48"/>
      <c r="H1931" s="48"/>
      <c r="I1931" s="48"/>
      <c r="J1931" s="50"/>
      <c r="K1931" s="48"/>
      <c r="M1931" s="51"/>
      <c r="P1931" s="48"/>
      <c r="Q1931" s="52"/>
      <c r="R1931" s="62"/>
    </row>
    <row r="1932" spans="1:18" s="47" customFormat="1" ht="18" customHeight="1" x14ac:dyDescent="0.25">
      <c r="A1932" s="48"/>
      <c r="B1932" s="49"/>
      <c r="C1932" s="50"/>
      <c r="D1932" s="48"/>
      <c r="E1932" s="48"/>
      <c r="F1932" s="48"/>
      <c r="G1932" s="48"/>
      <c r="H1932" s="48"/>
      <c r="I1932" s="48"/>
      <c r="J1932" s="50"/>
      <c r="K1932" s="48"/>
      <c r="M1932" s="51"/>
      <c r="P1932" s="48"/>
      <c r="Q1932" s="52"/>
      <c r="R1932" s="62"/>
    </row>
    <row r="1933" spans="1:18" s="47" customFormat="1" ht="18" customHeight="1" x14ac:dyDescent="0.25">
      <c r="A1933" s="48"/>
      <c r="B1933" s="49"/>
      <c r="C1933" s="50"/>
      <c r="D1933" s="48"/>
      <c r="E1933" s="48"/>
      <c r="F1933" s="48"/>
      <c r="G1933" s="48"/>
      <c r="H1933" s="48"/>
      <c r="I1933" s="48"/>
      <c r="J1933" s="50"/>
      <c r="K1933" s="48"/>
      <c r="M1933" s="51"/>
      <c r="P1933" s="48"/>
      <c r="Q1933" s="52"/>
      <c r="R1933" s="62"/>
    </row>
    <row r="1934" spans="1:18" s="57" customFormat="1" ht="18" customHeight="1" x14ac:dyDescent="0.25">
      <c r="A1934" s="53"/>
      <c r="B1934" s="53"/>
      <c r="C1934" s="54"/>
      <c r="D1934" s="54"/>
      <c r="E1934" s="53"/>
      <c r="F1934" s="53"/>
      <c r="G1934" s="53"/>
      <c r="H1934" s="53"/>
      <c r="I1934" s="53"/>
      <c r="J1934" s="54"/>
      <c r="K1934" s="54"/>
      <c r="L1934" s="54"/>
      <c r="M1934" s="55"/>
      <c r="N1934" s="55"/>
      <c r="O1934" s="55"/>
      <c r="P1934" s="55"/>
      <c r="Q1934" s="56"/>
      <c r="R1934" s="63"/>
    </row>
    <row r="1935" spans="1:18" s="57" customFormat="1" ht="18" customHeight="1" x14ac:dyDescent="0.25">
      <c r="A1935" s="53"/>
      <c r="B1935" s="53"/>
      <c r="C1935" s="54"/>
      <c r="D1935" s="54"/>
      <c r="E1935" s="53"/>
      <c r="F1935" s="53"/>
      <c r="G1935" s="53"/>
      <c r="H1935" s="53"/>
      <c r="I1935" s="53"/>
      <c r="J1935" s="54"/>
      <c r="K1935" s="54"/>
      <c r="L1935" s="54"/>
      <c r="M1935" s="55"/>
      <c r="N1935" s="55"/>
      <c r="O1935" s="55"/>
      <c r="P1935" s="123" t="s">
        <v>3195</v>
      </c>
      <c r="Q1935" s="123"/>
      <c r="R1935" s="63"/>
    </row>
    <row r="1936" spans="1:18" s="41" customFormat="1" ht="24" customHeight="1" x14ac:dyDescent="0.25">
      <c r="A1936" s="124" t="s">
        <v>3220</v>
      </c>
      <c r="B1936" s="125"/>
      <c r="C1936" s="124" t="s">
        <v>21</v>
      </c>
      <c r="D1936" s="126"/>
      <c r="E1936" s="125"/>
      <c r="F1936" s="124" t="s">
        <v>3192</v>
      </c>
      <c r="G1936" s="126"/>
      <c r="H1936" s="126"/>
      <c r="I1936" s="126"/>
      <c r="J1936" s="126"/>
      <c r="K1936" s="126"/>
      <c r="L1936" s="126"/>
      <c r="M1936" s="126"/>
      <c r="N1936" s="126"/>
      <c r="O1936" s="126"/>
      <c r="P1936" s="126"/>
      <c r="Q1936" s="126"/>
      <c r="R1936" s="125"/>
    </row>
    <row r="1937" spans="1:18" s="40" customFormat="1" ht="41.25" customHeight="1" x14ac:dyDescent="0.3">
      <c r="A1937" s="34" t="s">
        <v>3197</v>
      </c>
      <c r="B1937" s="35" t="s">
        <v>81</v>
      </c>
      <c r="C1937" s="35" t="s">
        <v>10</v>
      </c>
      <c r="D1937" s="36" t="s">
        <v>11</v>
      </c>
      <c r="E1937" s="34" t="s">
        <v>12</v>
      </c>
      <c r="F1937" s="34" t="s">
        <v>0</v>
      </c>
      <c r="G1937" s="34"/>
      <c r="H1937" s="34" t="s">
        <v>1</v>
      </c>
      <c r="I1937" s="37"/>
      <c r="J1937" s="35" t="s">
        <v>13</v>
      </c>
      <c r="K1937" s="38" t="s">
        <v>148</v>
      </c>
      <c r="L1937" s="37" t="s">
        <v>82</v>
      </c>
      <c r="M1937" s="34" t="s">
        <v>14</v>
      </c>
      <c r="N1937" s="34" t="s">
        <v>2</v>
      </c>
      <c r="O1937" s="34" t="s">
        <v>83</v>
      </c>
      <c r="P1937" s="34" t="s">
        <v>3198</v>
      </c>
      <c r="Q1937" s="39" t="s">
        <v>84</v>
      </c>
      <c r="R1937" s="59" t="s">
        <v>5</v>
      </c>
    </row>
    <row r="1938" spans="1:18" x14ac:dyDescent="0.2">
      <c r="A1938" s="140" t="s">
        <v>3005</v>
      </c>
      <c r="B1938" s="149">
        <v>45055</v>
      </c>
      <c r="C1938" s="149" t="s">
        <v>188</v>
      </c>
      <c r="D1938" s="149" t="s">
        <v>161</v>
      </c>
      <c r="E1938" s="132" t="s">
        <v>1848</v>
      </c>
      <c r="F1938" s="140">
        <v>315070</v>
      </c>
      <c r="G1938" s="146" t="s">
        <v>1849</v>
      </c>
      <c r="H1938" s="146" t="s">
        <v>1849</v>
      </c>
      <c r="I1938" s="146" t="s">
        <v>1850</v>
      </c>
      <c r="J1938" s="146" t="s">
        <v>1851</v>
      </c>
      <c r="K1938" s="146" t="s">
        <v>1774</v>
      </c>
      <c r="L1938" s="22" t="s">
        <v>62</v>
      </c>
      <c r="M1938" s="19">
        <v>1</v>
      </c>
      <c r="N1938" s="19">
        <f>IFERROR(VLOOKUP(L1938,Data!K:M,3,0),"0")</f>
        <v>500</v>
      </c>
      <c r="O1938" s="19">
        <f t="shared" si="35"/>
        <v>500</v>
      </c>
      <c r="P1938" s="132">
        <f>SUM(O1938:O1939)</f>
        <v>500</v>
      </c>
      <c r="Q1938" s="140"/>
      <c r="R1938" s="60" t="s">
        <v>2798</v>
      </c>
    </row>
    <row r="1939" spans="1:18" x14ac:dyDescent="0.2">
      <c r="A1939" s="141"/>
      <c r="B1939" s="150"/>
      <c r="C1939" s="151"/>
      <c r="D1939" s="151"/>
      <c r="E1939" s="133"/>
      <c r="F1939" s="141"/>
      <c r="G1939" s="147"/>
      <c r="H1939" s="147"/>
      <c r="I1939" s="147"/>
      <c r="J1939" s="147"/>
      <c r="K1939" s="147"/>
      <c r="L1939" s="22"/>
      <c r="M1939" s="19"/>
      <c r="N1939" s="19" t="str">
        <f>IFERROR(VLOOKUP(L1939,Data!K:M,3,0),"0")</f>
        <v>0</v>
      </c>
      <c r="O1939" s="19">
        <f t="shared" ref="O1939:O2000" si="36">PRODUCT(M1939:N1939)</f>
        <v>0</v>
      </c>
      <c r="P1939" s="133"/>
      <c r="Q1939" s="141"/>
      <c r="R1939" s="61" t="s">
        <v>2768</v>
      </c>
    </row>
    <row r="1940" spans="1:18" x14ac:dyDescent="0.2">
      <c r="A1940" s="140" t="s">
        <v>3006</v>
      </c>
      <c r="B1940" s="149">
        <v>45055</v>
      </c>
      <c r="C1940" s="149" t="s">
        <v>188</v>
      </c>
      <c r="D1940" s="149" t="s">
        <v>163</v>
      </c>
      <c r="E1940" s="132" t="s">
        <v>1852</v>
      </c>
      <c r="F1940" s="140">
        <v>110972</v>
      </c>
      <c r="G1940" s="146" t="s">
        <v>1853</v>
      </c>
      <c r="H1940" s="146" t="s">
        <v>1853</v>
      </c>
      <c r="I1940" s="146" t="s">
        <v>1854</v>
      </c>
      <c r="J1940" s="146" t="s">
        <v>1855</v>
      </c>
      <c r="K1940" s="146" t="s">
        <v>1856</v>
      </c>
      <c r="L1940" s="22" t="s">
        <v>62</v>
      </c>
      <c r="M1940" s="19">
        <v>1</v>
      </c>
      <c r="N1940" s="19">
        <f>IFERROR(VLOOKUP(L1940,Data!K:M,3,0),"0")</f>
        <v>500</v>
      </c>
      <c r="O1940" s="19">
        <f t="shared" si="36"/>
        <v>500</v>
      </c>
      <c r="P1940" s="132">
        <f>SUM(O1940:O1941)</f>
        <v>500</v>
      </c>
      <c r="Q1940" s="140"/>
      <c r="R1940" s="60" t="s">
        <v>2727</v>
      </c>
    </row>
    <row r="1941" spans="1:18" x14ac:dyDescent="0.2">
      <c r="A1941" s="141"/>
      <c r="B1941" s="150"/>
      <c r="C1941" s="151"/>
      <c r="D1941" s="151"/>
      <c r="E1941" s="133"/>
      <c r="F1941" s="141"/>
      <c r="G1941" s="147"/>
      <c r="H1941" s="147"/>
      <c r="I1941" s="147"/>
      <c r="J1941" s="147"/>
      <c r="K1941" s="147"/>
      <c r="L1941" s="22"/>
      <c r="M1941" s="19"/>
      <c r="N1941" s="19" t="str">
        <f>IFERROR(VLOOKUP(L1941,Data!K:M,3,0),"0")</f>
        <v>0</v>
      </c>
      <c r="O1941" s="19">
        <f t="shared" si="36"/>
        <v>0</v>
      </c>
      <c r="P1941" s="133"/>
      <c r="Q1941" s="141"/>
      <c r="R1941" s="61"/>
    </row>
    <row r="1942" spans="1:18" x14ac:dyDescent="0.2">
      <c r="A1942" s="140" t="s">
        <v>3007</v>
      </c>
      <c r="B1942" s="149">
        <v>45055</v>
      </c>
      <c r="C1942" s="149" t="s">
        <v>160</v>
      </c>
      <c r="D1942" s="149" t="s">
        <v>163</v>
      </c>
      <c r="E1942" s="132" t="s">
        <v>1857</v>
      </c>
      <c r="F1942" s="140">
        <v>527439</v>
      </c>
      <c r="G1942" s="146" t="s">
        <v>1858</v>
      </c>
      <c r="H1942" s="146" t="s">
        <v>1858</v>
      </c>
      <c r="I1942" s="146" t="s">
        <v>1859</v>
      </c>
      <c r="J1942" s="146" t="s">
        <v>1860</v>
      </c>
      <c r="K1942" s="146" t="s">
        <v>1800</v>
      </c>
      <c r="L1942" s="22" t="s">
        <v>149</v>
      </c>
      <c r="M1942" s="19">
        <v>1</v>
      </c>
      <c r="N1942" s="19">
        <f>IFERROR(VLOOKUP(L1942,Data!K:M,3,0),"0")</f>
        <v>350</v>
      </c>
      <c r="O1942" s="19">
        <f t="shared" si="36"/>
        <v>350</v>
      </c>
      <c r="P1942" s="132">
        <f>SUM(O1942:O1943)</f>
        <v>850</v>
      </c>
      <c r="Q1942" s="140"/>
      <c r="R1942" s="60"/>
    </row>
    <row r="1943" spans="1:18" x14ac:dyDescent="0.2">
      <c r="A1943" s="141"/>
      <c r="B1943" s="150"/>
      <c r="C1943" s="151"/>
      <c r="D1943" s="151"/>
      <c r="E1943" s="133"/>
      <c r="F1943" s="141"/>
      <c r="G1943" s="147"/>
      <c r="H1943" s="147"/>
      <c r="I1943" s="147"/>
      <c r="J1943" s="147"/>
      <c r="K1943" s="147"/>
      <c r="L1943" s="22" t="s">
        <v>62</v>
      </c>
      <c r="M1943" s="19">
        <v>1</v>
      </c>
      <c r="N1943" s="19">
        <f>IFERROR(VLOOKUP(L1943,Data!K:M,3,0),"0")</f>
        <v>500</v>
      </c>
      <c r="O1943" s="19">
        <f t="shared" si="36"/>
        <v>500</v>
      </c>
      <c r="P1943" s="133"/>
      <c r="Q1943" s="141"/>
      <c r="R1943" s="61"/>
    </row>
    <row r="1944" spans="1:18" x14ac:dyDescent="0.2">
      <c r="A1944" s="140" t="s">
        <v>3008</v>
      </c>
      <c r="B1944" s="149">
        <v>45055</v>
      </c>
      <c r="C1944" s="149" t="s">
        <v>160</v>
      </c>
      <c r="D1944" s="149" t="s">
        <v>163</v>
      </c>
      <c r="E1944" s="132" t="s">
        <v>1861</v>
      </c>
      <c r="F1944" s="140" t="s">
        <v>1862</v>
      </c>
      <c r="G1944" s="146" t="s">
        <v>1863</v>
      </c>
      <c r="H1944" s="146" t="s">
        <v>1863</v>
      </c>
      <c r="I1944" s="146" t="s">
        <v>1864</v>
      </c>
      <c r="J1944" s="146" t="s">
        <v>1865</v>
      </c>
      <c r="K1944" s="146" t="s">
        <v>987</v>
      </c>
      <c r="L1944" s="22" t="s">
        <v>2698</v>
      </c>
      <c r="M1944" s="19">
        <v>1</v>
      </c>
      <c r="N1944" s="19">
        <f>IFERROR(VLOOKUP(L1944,Data!K:M,3,0),"0")</f>
        <v>400</v>
      </c>
      <c r="O1944" s="19">
        <f t="shared" si="36"/>
        <v>400</v>
      </c>
      <c r="P1944" s="132">
        <f>SUM(O1944:O1945)</f>
        <v>900</v>
      </c>
      <c r="Q1944" s="140"/>
      <c r="R1944" s="60"/>
    </row>
    <row r="1945" spans="1:18" x14ac:dyDescent="0.2">
      <c r="A1945" s="141"/>
      <c r="B1945" s="150"/>
      <c r="C1945" s="151"/>
      <c r="D1945" s="151"/>
      <c r="E1945" s="133"/>
      <c r="F1945" s="141"/>
      <c r="G1945" s="147"/>
      <c r="H1945" s="147"/>
      <c r="I1945" s="147"/>
      <c r="J1945" s="147"/>
      <c r="K1945" s="147"/>
      <c r="L1945" s="22" t="s">
        <v>62</v>
      </c>
      <c r="M1945" s="19">
        <v>1</v>
      </c>
      <c r="N1945" s="19">
        <f>IFERROR(VLOOKUP(L1945,Data!K:M,3,0),"0")</f>
        <v>500</v>
      </c>
      <c r="O1945" s="19">
        <f t="shared" si="36"/>
        <v>500</v>
      </c>
      <c r="P1945" s="133"/>
      <c r="Q1945" s="141"/>
      <c r="R1945" s="61"/>
    </row>
    <row r="1946" spans="1:18" x14ac:dyDescent="0.2">
      <c r="A1946" s="140" t="s">
        <v>3009</v>
      </c>
      <c r="B1946" s="149">
        <v>45055</v>
      </c>
      <c r="C1946" s="149" t="s">
        <v>188</v>
      </c>
      <c r="D1946" s="149" t="s">
        <v>163</v>
      </c>
      <c r="E1946" s="132" t="s">
        <v>1867</v>
      </c>
      <c r="F1946" s="140">
        <v>433290</v>
      </c>
      <c r="G1946" s="146" t="s">
        <v>1868</v>
      </c>
      <c r="H1946" s="146" t="s">
        <v>1868</v>
      </c>
      <c r="I1946" s="146" t="s">
        <v>1869</v>
      </c>
      <c r="J1946" s="146" t="s">
        <v>1870</v>
      </c>
      <c r="K1946" s="146" t="s">
        <v>1866</v>
      </c>
      <c r="L1946" s="22" t="s">
        <v>149</v>
      </c>
      <c r="M1946" s="19">
        <v>1</v>
      </c>
      <c r="N1946" s="19">
        <f>IFERROR(VLOOKUP(L1946,Data!K:M,3,0),"0")</f>
        <v>350</v>
      </c>
      <c r="O1946" s="19">
        <f t="shared" si="36"/>
        <v>350</v>
      </c>
      <c r="P1946" s="132">
        <f>SUM(O1946:O1947)</f>
        <v>850</v>
      </c>
      <c r="Q1946" s="140"/>
      <c r="R1946" s="60"/>
    </row>
    <row r="1947" spans="1:18" x14ac:dyDescent="0.2">
      <c r="A1947" s="141"/>
      <c r="B1947" s="150"/>
      <c r="C1947" s="151"/>
      <c r="D1947" s="151"/>
      <c r="E1947" s="133"/>
      <c r="F1947" s="141"/>
      <c r="G1947" s="147"/>
      <c r="H1947" s="147"/>
      <c r="I1947" s="147"/>
      <c r="J1947" s="147"/>
      <c r="K1947" s="147"/>
      <c r="L1947" s="22" t="s">
        <v>62</v>
      </c>
      <c r="M1947" s="19">
        <v>1</v>
      </c>
      <c r="N1947" s="19">
        <f>IFERROR(VLOOKUP(L1947,Data!K:M,3,0),"0")</f>
        <v>500</v>
      </c>
      <c r="O1947" s="19">
        <f t="shared" si="36"/>
        <v>500</v>
      </c>
      <c r="P1947" s="133"/>
      <c r="Q1947" s="141"/>
      <c r="R1947" s="61"/>
    </row>
    <row r="1948" spans="1:18" x14ac:dyDescent="0.2">
      <c r="A1948" s="140" t="s">
        <v>3010</v>
      </c>
      <c r="B1948" s="149">
        <v>45055</v>
      </c>
      <c r="C1948" s="149" t="s">
        <v>160</v>
      </c>
      <c r="D1948" s="149" t="s">
        <v>163</v>
      </c>
      <c r="E1948" s="132" t="s">
        <v>1871</v>
      </c>
      <c r="F1948" s="140">
        <v>399945</v>
      </c>
      <c r="G1948" s="146" t="s">
        <v>1872</v>
      </c>
      <c r="H1948" s="146" t="s">
        <v>1872</v>
      </c>
      <c r="I1948" s="146" t="s">
        <v>1873</v>
      </c>
      <c r="J1948" s="146" t="s">
        <v>1874</v>
      </c>
      <c r="K1948" s="146" t="s">
        <v>1875</v>
      </c>
      <c r="L1948" s="22" t="s">
        <v>149</v>
      </c>
      <c r="M1948" s="19">
        <v>1</v>
      </c>
      <c r="N1948" s="19">
        <f>IFERROR(VLOOKUP(L1948,Data!K:M,3,0),"0")</f>
        <v>350</v>
      </c>
      <c r="O1948" s="19">
        <f t="shared" si="36"/>
        <v>350</v>
      </c>
      <c r="P1948" s="132">
        <f>SUM(O1948:O1949)</f>
        <v>850</v>
      </c>
      <c r="Q1948" s="140"/>
      <c r="R1948" s="60"/>
    </row>
    <row r="1949" spans="1:18" x14ac:dyDescent="0.2">
      <c r="A1949" s="141"/>
      <c r="B1949" s="150"/>
      <c r="C1949" s="151"/>
      <c r="D1949" s="151"/>
      <c r="E1949" s="133"/>
      <c r="F1949" s="141"/>
      <c r="G1949" s="147"/>
      <c r="H1949" s="147"/>
      <c r="I1949" s="147"/>
      <c r="J1949" s="147"/>
      <c r="K1949" s="147"/>
      <c r="L1949" s="22" t="s">
        <v>62</v>
      </c>
      <c r="M1949" s="19">
        <v>1</v>
      </c>
      <c r="N1949" s="19">
        <f>IFERROR(VLOOKUP(L1949,Data!K:M,3,0),"0")</f>
        <v>500</v>
      </c>
      <c r="O1949" s="19">
        <f t="shared" si="36"/>
        <v>500</v>
      </c>
      <c r="P1949" s="133"/>
      <c r="Q1949" s="141"/>
      <c r="R1949" s="61"/>
    </row>
    <row r="1950" spans="1:18" x14ac:dyDescent="0.2">
      <c r="A1950" s="140" t="s">
        <v>3011</v>
      </c>
      <c r="B1950" s="149">
        <v>45055</v>
      </c>
      <c r="C1950" s="149" t="s">
        <v>160</v>
      </c>
      <c r="D1950" s="149" t="s">
        <v>161</v>
      </c>
      <c r="E1950" s="132" t="s">
        <v>1877</v>
      </c>
      <c r="F1950" s="140" t="s">
        <v>1878</v>
      </c>
      <c r="G1950" s="146" t="s">
        <v>1879</v>
      </c>
      <c r="H1950" s="146" t="s">
        <v>1879</v>
      </c>
      <c r="I1950" s="146" t="s">
        <v>1880</v>
      </c>
      <c r="J1950" s="146" t="s">
        <v>1881</v>
      </c>
      <c r="K1950" s="146" t="s">
        <v>1866</v>
      </c>
      <c r="L1950" s="22" t="s">
        <v>149</v>
      </c>
      <c r="M1950" s="19">
        <v>1</v>
      </c>
      <c r="N1950" s="19">
        <f>IFERROR(VLOOKUP(L1950,Data!K:M,3,0),"0")</f>
        <v>350</v>
      </c>
      <c r="O1950" s="19">
        <f t="shared" si="36"/>
        <v>350</v>
      </c>
      <c r="P1950" s="132">
        <f>SUM(O1950:O1951)</f>
        <v>850</v>
      </c>
      <c r="Q1950" s="140"/>
      <c r="R1950" s="60" t="s">
        <v>2798</v>
      </c>
    </row>
    <row r="1951" spans="1:18" x14ac:dyDescent="0.2">
      <c r="A1951" s="141"/>
      <c r="B1951" s="150"/>
      <c r="C1951" s="151"/>
      <c r="D1951" s="151"/>
      <c r="E1951" s="133"/>
      <c r="F1951" s="141"/>
      <c r="G1951" s="147"/>
      <c r="H1951" s="147"/>
      <c r="I1951" s="147"/>
      <c r="J1951" s="147"/>
      <c r="K1951" s="147"/>
      <c r="L1951" s="22" t="s">
        <v>62</v>
      </c>
      <c r="M1951" s="19">
        <v>1</v>
      </c>
      <c r="N1951" s="19">
        <f>IFERROR(VLOOKUP(L1951,Data!K:M,3,0),"0")</f>
        <v>500</v>
      </c>
      <c r="O1951" s="19">
        <f t="shared" si="36"/>
        <v>500</v>
      </c>
      <c r="P1951" s="133"/>
      <c r="Q1951" s="141"/>
      <c r="R1951" s="61"/>
    </row>
    <row r="1952" spans="1:18" ht="12.75" customHeight="1" x14ac:dyDescent="0.2">
      <c r="A1952" s="31" t="s">
        <v>3012</v>
      </c>
      <c r="B1952" s="33">
        <v>45055</v>
      </c>
      <c r="C1952" s="33" t="s">
        <v>188</v>
      </c>
      <c r="D1952" s="33" t="s">
        <v>163</v>
      </c>
      <c r="E1952" s="21" t="s">
        <v>1882</v>
      </c>
      <c r="F1952" s="31" t="s">
        <v>1883</v>
      </c>
      <c r="G1952" s="32" t="s">
        <v>1884</v>
      </c>
      <c r="H1952" s="32" t="s">
        <v>1884</v>
      </c>
      <c r="I1952" s="32" t="s">
        <v>1885</v>
      </c>
      <c r="J1952" s="32" t="s">
        <v>1886</v>
      </c>
      <c r="K1952" s="32" t="s">
        <v>271</v>
      </c>
      <c r="L1952" s="22" t="s">
        <v>62</v>
      </c>
      <c r="M1952" s="19">
        <v>1</v>
      </c>
      <c r="N1952" s="19">
        <f>IFERROR(VLOOKUP(L1952,Data!K:M,3,0),"0")</f>
        <v>500</v>
      </c>
      <c r="O1952" s="19">
        <f t="shared" si="36"/>
        <v>500</v>
      </c>
      <c r="P1952" s="21">
        <f>SUM(O1952:O1952)</f>
        <v>500</v>
      </c>
      <c r="Q1952" s="31"/>
      <c r="R1952" s="60" t="s">
        <v>2798</v>
      </c>
    </row>
    <row r="1953" spans="1:18" x14ac:dyDescent="0.2">
      <c r="A1953" s="140" t="s">
        <v>3013</v>
      </c>
      <c r="B1953" s="149">
        <v>45055</v>
      </c>
      <c r="C1953" s="149" t="s">
        <v>160</v>
      </c>
      <c r="D1953" s="149" t="s">
        <v>8</v>
      </c>
      <c r="E1953" s="132" t="s">
        <v>1887</v>
      </c>
      <c r="F1953" s="140" t="s">
        <v>1888</v>
      </c>
      <c r="G1953" s="146" t="s">
        <v>1889</v>
      </c>
      <c r="H1953" s="146" t="s">
        <v>1889</v>
      </c>
      <c r="I1953" s="146" t="s">
        <v>1890</v>
      </c>
      <c r="J1953" s="146" t="s">
        <v>1891</v>
      </c>
      <c r="K1953" s="146" t="s">
        <v>414</v>
      </c>
      <c r="L1953" s="22" t="s">
        <v>2915</v>
      </c>
      <c r="M1953" s="19">
        <v>1</v>
      </c>
      <c r="N1953" s="19">
        <f>IFERROR(VLOOKUP(L1953,Data!K:M,3,0),"0")</f>
        <v>1000</v>
      </c>
      <c r="O1953" s="19">
        <f t="shared" si="36"/>
        <v>1000</v>
      </c>
      <c r="P1953" s="132">
        <f>SUM(O1953:O1957)</f>
        <v>3150</v>
      </c>
      <c r="Q1953" s="140" t="s">
        <v>2844</v>
      </c>
      <c r="R1953" s="60" t="s">
        <v>2872</v>
      </c>
    </row>
    <row r="1954" spans="1:18" x14ac:dyDescent="0.2">
      <c r="A1954" s="141"/>
      <c r="B1954" s="150"/>
      <c r="C1954" s="151"/>
      <c r="D1954" s="151"/>
      <c r="E1954" s="133"/>
      <c r="F1954" s="141"/>
      <c r="G1954" s="147"/>
      <c r="H1954" s="147"/>
      <c r="I1954" s="147"/>
      <c r="J1954" s="147"/>
      <c r="K1954" s="147"/>
      <c r="L1954" s="22" t="s">
        <v>138</v>
      </c>
      <c r="M1954" s="19">
        <v>1</v>
      </c>
      <c r="N1954" s="19">
        <f>IFERROR(VLOOKUP(L1954,Data!K:M,3,0),"0")</f>
        <v>70</v>
      </c>
      <c r="O1954" s="19">
        <f t="shared" si="36"/>
        <v>70</v>
      </c>
      <c r="P1954" s="133"/>
      <c r="Q1954" s="141"/>
      <c r="R1954" s="61" t="s">
        <v>2762</v>
      </c>
    </row>
    <row r="1955" spans="1:18" x14ac:dyDescent="0.2">
      <c r="A1955" s="141"/>
      <c r="B1955" s="150"/>
      <c r="C1955" s="151"/>
      <c r="D1955" s="151"/>
      <c r="E1955" s="133"/>
      <c r="F1955" s="141"/>
      <c r="G1955" s="147"/>
      <c r="H1955" s="147"/>
      <c r="I1955" s="147"/>
      <c r="J1955" s="147"/>
      <c r="K1955" s="147"/>
      <c r="L1955" s="22" t="s">
        <v>2702</v>
      </c>
      <c r="M1955" s="19">
        <v>1</v>
      </c>
      <c r="N1955" s="19">
        <f>IFERROR(VLOOKUP(L1955,Data!K:M,3,0),"0")</f>
        <v>200</v>
      </c>
      <c r="O1955" s="19">
        <f t="shared" si="36"/>
        <v>200</v>
      </c>
      <c r="P1955" s="133"/>
      <c r="Q1955" s="141"/>
      <c r="R1955" s="61"/>
    </row>
    <row r="1956" spans="1:18" x14ac:dyDescent="0.2">
      <c r="A1956" s="141"/>
      <c r="B1956" s="150"/>
      <c r="C1956" s="151"/>
      <c r="D1956" s="151"/>
      <c r="E1956" s="133"/>
      <c r="F1956" s="141"/>
      <c r="G1956" s="147"/>
      <c r="H1956" s="147"/>
      <c r="I1956" s="147"/>
      <c r="J1956" s="147"/>
      <c r="K1956" s="147"/>
      <c r="L1956" s="22" t="s">
        <v>145</v>
      </c>
      <c r="M1956" s="19">
        <v>1</v>
      </c>
      <c r="N1956" s="19">
        <v>1380</v>
      </c>
      <c r="O1956" s="19">
        <f t="shared" si="36"/>
        <v>1380</v>
      </c>
      <c r="P1956" s="133"/>
      <c r="Q1956" s="141"/>
      <c r="R1956" s="127" t="s">
        <v>2950</v>
      </c>
    </row>
    <row r="1957" spans="1:18" x14ac:dyDescent="0.2">
      <c r="A1957" s="141"/>
      <c r="B1957" s="150"/>
      <c r="C1957" s="151"/>
      <c r="D1957" s="151"/>
      <c r="E1957" s="133"/>
      <c r="F1957" s="141"/>
      <c r="G1957" s="147"/>
      <c r="H1957" s="147"/>
      <c r="I1957" s="147"/>
      <c r="J1957" s="147"/>
      <c r="K1957" s="147"/>
      <c r="L1957" s="22" t="s">
        <v>62</v>
      </c>
      <c r="M1957" s="19">
        <v>1</v>
      </c>
      <c r="N1957" s="19">
        <f>IFERROR(VLOOKUP(L1957,Data!K:M,3,0),"0")</f>
        <v>500</v>
      </c>
      <c r="O1957" s="19">
        <f t="shared" si="36"/>
        <v>500</v>
      </c>
      <c r="P1957" s="133"/>
      <c r="Q1957" s="141"/>
      <c r="R1957" s="128"/>
    </row>
    <row r="1958" spans="1:18" x14ac:dyDescent="0.2">
      <c r="A1958" s="140" t="s">
        <v>3014</v>
      </c>
      <c r="B1958" s="149">
        <v>45055</v>
      </c>
      <c r="C1958" s="149" t="s">
        <v>53</v>
      </c>
      <c r="D1958" s="149" t="s">
        <v>77</v>
      </c>
      <c r="E1958" s="132" t="s">
        <v>1892</v>
      </c>
      <c r="F1958" s="140" t="s">
        <v>1893</v>
      </c>
      <c r="G1958" s="146" t="s">
        <v>1894</v>
      </c>
      <c r="H1958" s="146" t="s">
        <v>1894</v>
      </c>
      <c r="I1958" s="146" t="s">
        <v>1895</v>
      </c>
      <c r="J1958" s="146" t="s">
        <v>1896</v>
      </c>
      <c r="K1958" s="146" t="s">
        <v>173</v>
      </c>
      <c r="L1958" s="22" t="s">
        <v>62</v>
      </c>
      <c r="M1958" s="19">
        <v>1</v>
      </c>
      <c r="N1958" s="19">
        <f>IFERROR(VLOOKUP(L1958,Data!K:M,3,0),"0")</f>
        <v>500</v>
      </c>
      <c r="O1958" s="19">
        <f t="shared" si="36"/>
        <v>500</v>
      </c>
      <c r="P1958" s="132">
        <f>SUM(O1958:O1959)</f>
        <v>500</v>
      </c>
      <c r="Q1958" s="140"/>
      <c r="R1958" s="60" t="s">
        <v>2725</v>
      </c>
    </row>
    <row r="1959" spans="1:18" x14ac:dyDescent="0.2">
      <c r="A1959" s="141"/>
      <c r="B1959" s="150"/>
      <c r="C1959" s="151"/>
      <c r="D1959" s="151"/>
      <c r="E1959" s="133"/>
      <c r="F1959" s="141"/>
      <c r="G1959" s="147"/>
      <c r="H1959" s="147"/>
      <c r="I1959" s="147"/>
      <c r="J1959" s="147"/>
      <c r="K1959" s="147"/>
      <c r="L1959" s="22"/>
      <c r="M1959" s="19"/>
      <c r="N1959" s="19" t="str">
        <f>IFERROR(VLOOKUP(L1959,Data!K:M,3,0),"0")</f>
        <v>0</v>
      </c>
      <c r="O1959" s="19">
        <f t="shared" si="36"/>
        <v>0</v>
      </c>
      <c r="P1959" s="133"/>
      <c r="Q1959" s="141"/>
      <c r="R1959" s="61"/>
    </row>
    <row r="1960" spans="1:18" x14ac:dyDescent="0.2">
      <c r="A1960" s="140" t="s">
        <v>3015</v>
      </c>
      <c r="B1960" s="149">
        <v>45055</v>
      </c>
      <c r="C1960" s="149" t="s">
        <v>54</v>
      </c>
      <c r="D1960" s="149" t="s">
        <v>77</v>
      </c>
      <c r="E1960" s="132" t="s">
        <v>1897</v>
      </c>
      <c r="F1960" s="140" t="s">
        <v>1898</v>
      </c>
      <c r="G1960" s="146" t="s">
        <v>1899</v>
      </c>
      <c r="H1960" s="146" t="s">
        <v>1899</v>
      </c>
      <c r="I1960" s="146" t="s">
        <v>1900</v>
      </c>
      <c r="J1960" s="146" t="s">
        <v>1901</v>
      </c>
      <c r="K1960" s="146" t="s">
        <v>187</v>
      </c>
      <c r="L1960" s="22" t="s">
        <v>62</v>
      </c>
      <c r="M1960" s="19">
        <v>1</v>
      </c>
      <c r="N1960" s="19">
        <f>IFERROR(VLOOKUP(L1960,Data!K:M,3,0),"0")</f>
        <v>500</v>
      </c>
      <c r="O1960" s="19">
        <f t="shared" si="36"/>
        <v>500</v>
      </c>
      <c r="P1960" s="132">
        <f>SUM(O1960:O1961)</f>
        <v>500</v>
      </c>
      <c r="Q1960" s="140"/>
      <c r="R1960" s="60" t="s">
        <v>2725</v>
      </c>
    </row>
    <row r="1961" spans="1:18" x14ac:dyDescent="0.2">
      <c r="A1961" s="141"/>
      <c r="B1961" s="150"/>
      <c r="C1961" s="151"/>
      <c r="D1961" s="151"/>
      <c r="E1961" s="133"/>
      <c r="F1961" s="141"/>
      <c r="G1961" s="147"/>
      <c r="H1961" s="147"/>
      <c r="I1961" s="147"/>
      <c r="J1961" s="147"/>
      <c r="K1961" s="147"/>
      <c r="L1961" s="22"/>
      <c r="M1961" s="19"/>
      <c r="N1961" s="19" t="str">
        <f>IFERROR(VLOOKUP(L1961,Data!K:M,3,0),"0")</f>
        <v>0</v>
      </c>
      <c r="O1961" s="19">
        <f t="shared" si="36"/>
        <v>0</v>
      </c>
      <c r="P1961" s="133"/>
      <c r="Q1961" s="141"/>
      <c r="R1961" s="61"/>
    </row>
    <row r="1962" spans="1:18" x14ac:dyDescent="0.2">
      <c r="A1962" s="140" t="s">
        <v>3016</v>
      </c>
      <c r="B1962" s="149">
        <v>45055</v>
      </c>
      <c r="C1962" s="149" t="s">
        <v>188</v>
      </c>
      <c r="D1962" s="149" t="s">
        <v>163</v>
      </c>
      <c r="E1962" s="132" t="s">
        <v>1902</v>
      </c>
      <c r="F1962" s="140" t="s">
        <v>1903</v>
      </c>
      <c r="G1962" s="146" t="s">
        <v>1904</v>
      </c>
      <c r="H1962" s="146" t="s">
        <v>1904</v>
      </c>
      <c r="I1962" s="146" t="s">
        <v>1905</v>
      </c>
      <c r="J1962" s="146" t="s">
        <v>1906</v>
      </c>
      <c r="K1962" s="146" t="s">
        <v>218</v>
      </c>
      <c r="L1962" s="22" t="s">
        <v>62</v>
      </c>
      <c r="M1962" s="19">
        <v>1</v>
      </c>
      <c r="N1962" s="19">
        <f>IFERROR(VLOOKUP(L1962,Data!K:M,3,0),"0")</f>
        <v>500</v>
      </c>
      <c r="O1962" s="19">
        <f t="shared" si="36"/>
        <v>500</v>
      </c>
      <c r="P1962" s="132">
        <f>SUM(O1962:O1963)</f>
        <v>500</v>
      </c>
      <c r="Q1962" s="140"/>
      <c r="R1962" s="60" t="s">
        <v>2798</v>
      </c>
    </row>
    <row r="1963" spans="1:18" x14ac:dyDescent="0.2">
      <c r="A1963" s="141"/>
      <c r="B1963" s="150"/>
      <c r="C1963" s="151"/>
      <c r="D1963" s="151"/>
      <c r="E1963" s="133"/>
      <c r="F1963" s="141"/>
      <c r="G1963" s="147"/>
      <c r="H1963" s="147"/>
      <c r="I1963" s="147"/>
      <c r="J1963" s="147"/>
      <c r="K1963" s="147"/>
      <c r="L1963" s="22"/>
      <c r="M1963" s="19"/>
      <c r="N1963" s="19" t="str">
        <f>IFERROR(VLOOKUP(L1963,Data!K:M,3,0),"0")</f>
        <v>0</v>
      </c>
      <c r="O1963" s="19">
        <f t="shared" si="36"/>
        <v>0</v>
      </c>
      <c r="P1963" s="133"/>
      <c r="Q1963" s="141"/>
      <c r="R1963" s="61"/>
    </row>
    <row r="1964" spans="1:18" x14ac:dyDescent="0.2">
      <c r="A1964" s="140" t="s">
        <v>3017</v>
      </c>
      <c r="B1964" s="149">
        <v>45055</v>
      </c>
      <c r="C1964" s="149" t="s">
        <v>448</v>
      </c>
      <c r="D1964" s="149" t="s">
        <v>163</v>
      </c>
      <c r="E1964" s="132" t="s">
        <v>1907</v>
      </c>
      <c r="F1964" s="140">
        <v>404023</v>
      </c>
      <c r="G1964" s="146" t="s">
        <v>1908</v>
      </c>
      <c r="H1964" s="146" t="s">
        <v>1908</v>
      </c>
      <c r="I1964" s="146" t="s">
        <v>1909</v>
      </c>
      <c r="J1964" s="146" t="s">
        <v>1910</v>
      </c>
      <c r="K1964" s="146" t="s">
        <v>650</v>
      </c>
      <c r="L1964" s="22" t="s">
        <v>62</v>
      </c>
      <c r="M1964" s="19">
        <v>1</v>
      </c>
      <c r="N1964" s="19">
        <f>IFERROR(VLOOKUP(L1964,Data!K:M,3,0),"0")</f>
        <v>500</v>
      </c>
      <c r="O1964" s="19">
        <f t="shared" si="36"/>
        <v>500</v>
      </c>
      <c r="P1964" s="132">
        <f>SUM(O1964:O1965)</f>
        <v>500</v>
      </c>
      <c r="Q1964" s="140"/>
      <c r="R1964" s="60" t="s">
        <v>2727</v>
      </c>
    </row>
    <row r="1965" spans="1:18" x14ac:dyDescent="0.2">
      <c r="A1965" s="141"/>
      <c r="B1965" s="150"/>
      <c r="C1965" s="151"/>
      <c r="D1965" s="151"/>
      <c r="E1965" s="133"/>
      <c r="F1965" s="141"/>
      <c r="G1965" s="147"/>
      <c r="H1965" s="147"/>
      <c r="I1965" s="147"/>
      <c r="J1965" s="147"/>
      <c r="K1965" s="147"/>
      <c r="L1965" s="22"/>
      <c r="M1965" s="19"/>
      <c r="N1965" s="19" t="str">
        <f>IFERROR(VLOOKUP(L1965,Data!K:M,3,0),"0")</f>
        <v>0</v>
      </c>
      <c r="O1965" s="19">
        <f t="shared" si="36"/>
        <v>0</v>
      </c>
      <c r="P1965" s="133"/>
      <c r="Q1965" s="141"/>
      <c r="R1965" s="61"/>
    </row>
    <row r="1966" spans="1:18" x14ac:dyDescent="0.2">
      <c r="A1966" s="140" t="s">
        <v>3018</v>
      </c>
      <c r="B1966" s="149">
        <v>45055</v>
      </c>
      <c r="C1966" s="149" t="s">
        <v>448</v>
      </c>
      <c r="D1966" s="149" t="s">
        <v>163</v>
      </c>
      <c r="E1966" s="132" t="s">
        <v>1911</v>
      </c>
      <c r="F1966" s="140" t="s">
        <v>1912</v>
      </c>
      <c r="G1966" s="146" t="s">
        <v>1913</v>
      </c>
      <c r="H1966" s="146" t="s">
        <v>1913</v>
      </c>
      <c r="I1966" s="146" t="s">
        <v>1914</v>
      </c>
      <c r="J1966" s="146" t="s">
        <v>1915</v>
      </c>
      <c r="K1966" s="146" t="s">
        <v>667</v>
      </c>
      <c r="L1966" s="22" t="s">
        <v>149</v>
      </c>
      <c r="M1966" s="19">
        <v>1</v>
      </c>
      <c r="N1966" s="19">
        <f>IFERROR(VLOOKUP(L1966,Data!K:M,3,0),"0")</f>
        <v>350</v>
      </c>
      <c r="O1966" s="19">
        <f t="shared" si="36"/>
        <v>350</v>
      </c>
      <c r="P1966" s="132">
        <f>SUM(O1966:O1967)</f>
        <v>850</v>
      </c>
      <c r="Q1966" s="140"/>
      <c r="R1966" s="131" t="s">
        <v>2951</v>
      </c>
    </row>
    <row r="1967" spans="1:18" x14ac:dyDescent="0.2">
      <c r="A1967" s="141"/>
      <c r="B1967" s="150"/>
      <c r="C1967" s="151"/>
      <c r="D1967" s="151"/>
      <c r="E1967" s="133"/>
      <c r="F1967" s="141"/>
      <c r="G1967" s="147"/>
      <c r="H1967" s="147"/>
      <c r="I1967" s="147"/>
      <c r="J1967" s="147"/>
      <c r="K1967" s="147"/>
      <c r="L1967" s="22" t="s">
        <v>62</v>
      </c>
      <c r="M1967" s="19">
        <v>1</v>
      </c>
      <c r="N1967" s="19">
        <f>IFERROR(VLOOKUP(L1967,Data!K:M,3,0),"0")</f>
        <v>500</v>
      </c>
      <c r="O1967" s="19">
        <f t="shared" si="36"/>
        <v>500</v>
      </c>
      <c r="P1967" s="133"/>
      <c r="Q1967" s="141"/>
      <c r="R1967" s="128"/>
    </row>
    <row r="1968" spans="1:18" x14ac:dyDescent="0.2">
      <c r="A1968" s="140" t="s">
        <v>3019</v>
      </c>
      <c r="B1968" s="149">
        <v>45055</v>
      </c>
      <c r="C1968" s="149" t="s">
        <v>448</v>
      </c>
      <c r="D1968" s="149" t="s">
        <v>163</v>
      </c>
      <c r="E1968" s="132" t="s">
        <v>1916</v>
      </c>
      <c r="F1968" s="140" t="s">
        <v>1912</v>
      </c>
      <c r="G1968" s="146" t="s">
        <v>1913</v>
      </c>
      <c r="H1968" s="146" t="s">
        <v>1913</v>
      </c>
      <c r="I1968" s="146" t="s">
        <v>1914</v>
      </c>
      <c r="J1968" s="146" t="s">
        <v>1915</v>
      </c>
      <c r="K1968" s="146" t="s">
        <v>667</v>
      </c>
      <c r="L1968" s="22" t="s">
        <v>149</v>
      </c>
      <c r="M1968" s="19">
        <v>1</v>
      </c>
      <c r="N1968" s="19">
        <f>IFERROR(VLOOKUP(L1968,Data!K:M,3,0),"0")</f>
        <v>350</v>
      </c>
      <c r="O1968" s="19">
        <f t="shared" si="36"/>
        <v>350</v>
      </c>
      <c r="P1968" s="132">
        <f>SUM(O1968:O1969)</f>
        <v>850</v>
      </c>
      <c r="Q1968" s="140"/>
      <c r="R1968" s="60"/>
    </row>
    <row r="1969" spans="1:18" x14ac:dyDescent="0.2">
      <c r="A1969" s="141"/>
      <c r="B1969" s="150"/>
      <c r="C1969" s="151"/>
      <c r="D1969" s="151"/>
      <c r="E1969" s="133"/>
      <c r="F1969" s="141"/>
      <c r="G1969" s="147"/>
      <c r="H1969" s="147"/>
      <c r="I1969" s="147"/>
      <c r="J1969" s="147"/>
      <c r="K1969" s="147"/>
      <c r="L1969" s="22" t="s">
        <v>62</v>
      </c>
      <c r="M1969" s="19">
        <v>1</v>
      </c>
      <c r="N1969" s="19">
        <f>IFERROR(VLOOKUP(L1969,Data!K:M,3,0),"0")</f>
        <v>500</v>
      </c>
      <c r="O1969" s="19">
        <f t="shared" si="36"/>
        <v>500</v>
      </c>
      <c r="P1969" s="133"/>
      <c r="Q1969" s="141"/>
      <c r="R1969" s="61"/>
    </row>
    <row r="1970" spans="1:18" x14ac:dyDescent="0.2">
      <c r="A1970" s="140" t="s">
        <v>3020</v>
      </c>
      <c r="B1970" s="149">
        <v>45055</v>
      </c>
      <c r="C1970" s="149" t="s">
        <v>188</v>
      </c>
      <c r="D1970" s="149" t="s">
        <v>163</v>
      </c>
      <c r="E1970" s="132" t="s">
        <v>1917</v>
      </c>
      <c r="F1970" s="140" t="s">
        <v>1918</v>
      </c>
      <c r="G1970" s="146" t="s">
        <v>1919</v>
      </c>
      <c r="H1970" s="146" t="s">
        <v>1919</v>
      </c>
      <c r="I1970" s="146" t="s">
        <v>1920</v>
      </c>
      <c r="J1970" s="146" t="s">
        <v>1921</v>
      </c>
      <c r="K1970" s="146" t="s">
        <v>1922</v>
      </c>
      <c r="L1970" s="22" t="s">
        <v>149</v>
      </c>
      <c r="M1970" s="19">
        <v>1</v>
      </c>
      <c r="N1970" s="19">
        <f>IFERROR(VLOOKUP(L1970,Data!K:M,3,0),"0")</f>
        <v>350</v>
      </c>
      <c r="O1970" s="19">
        <f t="shared" si="36"/>
        <v>350</v>
      </c>
      <c r="P1970" s="132">
        <f>SUM(O1970:O1971)</f>
        <v>850</v>
      </c>
      <c r="Q1970" s="140"/>
      <c r="R1970" s="60" t="s">
        <v>2873</v>
      </c>
    </row>
    <row r="1971" spans="1:18" x14ac:dyDescent="0.2">
      <c r="A1971" s="141"/>
      <c r="B1971" s="150"/>
      <c r="C1971" s="151"/>
      <c r="D1971" s="151"/>
      <c r="E1971" s="133"/>
      <c r="F1971" s="141"/>
      <c r="G1971" s="147"/>
      <c r="H1971" s="147"/>
      <c r="I1971" s="147"/>
      <c r="J1971" s="147"/>
      <c r="K1971" s="147"/>
      <c r="L1971" s="22" t="s">
        <v>62</v>
      </c>
      <c r="M1971" s="19">
        <v>1</v>
      </c>
      <c r="N1971" s="19">
        <f>IFERROR(VLOOKUP(L1971,Data!K:M,3,0),"0")</f>
        <v>500</v>
      </c>
      <c r="O1971" s="19">
        <f t="shared" si="36"/>
        <v>500</v>
      </c>
      <c r="P1971" s="133"/>
      <c r="Q1971" s="141"/>
      <c r="R1971" s="61"/>
    </row>
    <row r="1972" spans="1:18" x14ac:dyDescent="0.2">
      <c r="A1972" s="140" t="s">
        <v>3021</v>
      </c>
      <c r="B1972" s="149">
        <v>45055</v>
      </c>
      <c r="C1972" s="149" t="s">
        <v>448</v>
      </c>
      <c r="D1972" s="149" t="s">
        <v>336</v>
      </c>
      <c r="E1972" s="132" t="s">
        <v>1923</v>
      </c>
      <c r="F1972" s="140" t="s">
        <v>1924</v>
      </c>
      <c r="G1972" s="146" t="s">
        <v>1925</v>
      </c>
      <c r="H1972" s="146" t="s">
        <v>1925</v>
      </c>
      <c r="I1972" s="146" t="s">
        <v>1926</v>
      </c>
      <c r="J1972" s="146" t="s">
        <v>1927</v>
      </c>
      <c r="K1972" s="146" t="s">
        <v>271</v>
      </c>
      <c r="L1972" s="22" t="s">
        <v>2915</v>
      </c>
      <c r="M1972" s="19">
        <v>1</v>
      </c>
      <c r="N1972" s="19">
        <f>IFERROR(VLOOKUP(L1972,Data!K:M,3,0),"0")</f>
        <v>1000</v>
      </c>
      <c r="O1972" s="19">
        <f t="shared" si="36"/>
        <v>1000</v>
      </c>
      <c r="P1972" s="132">
        <f>SUM(O1972:O1977)</f>
        <v>3530</v>
      </c>
      <c r="Q1972" s="140" t="s">
        <v>2781</v>
      </c>
      <c r="R1972" s="60"/>
    </row>
    <row r="1973" spans="1:18" x14ac:dyDescent="0.2">
      <c r="A1973" s="141"/>
      <c r="B1973" s="150"/>
      <c r="C1973" s="151"/>
      <c r="D1973" s="151"/>
      <c r="E1973" s="133"/>
      <c r="F1973" s="141"/>
      <c r="G1973" s="147"/>
      <c r="H1973" s="147"/>
      <c r="I1973" s="147"/>
      <c r="J1973" s="147"/>
      <c r="K1973" s="147"/>
      <c r="L1973" s="22" t="s">
        <v>138</v>
      </c>
      <c r="M1973" s="19">
        <v>1</v>
      </c>
      <c r="N1973" s="19">
        <f>IFERROR(VLOOKUP(L1973,Data!K:M,3,0),"0")</f>
        <v>70</v>
      </c>
      <c r="O1973" s="19">
        <f t="shared" si="36"/>
        <v>70</v>
      </c>
      <c r="P1973" s="133"/>
      <c r="Q1973" s="141"/>
      <c r="R1973" s="61"/>
    </row>
    <row r="1974" spans="1:18" x14ac:dyDescent="0.2">
      <c r="A1974" s="141"/>
      <c r="B1974" s="150"/>
      <c r="C1974" s="151"/>
      <c r="D1974" s="151"/>
      <c r="E1974" s="133"/>
      <c r="F1974" s="141"/>
      <c r="G1974" s="147"/>
      <c r="H1974" s="147"/>
      <c r="I1974" s="147"/>
      <c r="J1974" s="147"/>
      <c r="K1974" s="147"/>
      <c r="L1974" s="22" t="s">
        <v>89</v>
      </c>
      <c r="M1974" s="19">
        <v>18</v>
      </c>
      <c r="N1974" s="19">
        <f>IFERROR(VLOOKUP(L1974,Data!K:M,3,0),"0")</f>
        <v>35</v>
      </c>
      <c r="O1974" s="19">
        <f t="shared" si="36"/>
        <v>630</v>
      </c>
      <c r="P1974" s="133"/>
      <c r="Q1974" s="141"/>
      <c r="R1974" s="61"/>
    </row>
    <row r="1975" spans="1:18" x14ac:dyDescent="0.2">
      <c r="A1975" s="141"/>
      <c r="B1975" s="150"/>
      <c r="C1975" s="151"/>
      <c r="D1975" s="151"/>
      <c r="E1975" s="133"/>
      <c r="F1975" s="141"/>
      <c r="G1975" s="147"/>
      <c r="H1975" s="147"/>
      <c r="I1975" s="147"/>
      <c r="J1975" s="147"/>
      <c r="K1975" s="147"/>
      <c r="L1975" s="22" t="s">
        <v>135</v>
      </c>
      <c r="M1975" s="19">
        <v>2</v>
      </c>
      <c r="N1975" s="19">
        <f>IFERROR(VLOOKUP(L1975,Data!K:M,3,0),"0")</f>
        <v>140</v>
      </c>
      <c r="O1975" s="19">
        <f t="shared" si="36"/>
        <v>280</v>
      </c>
      <c r="P1975" s="133"/>
      <c r="Q1975" s="141"/>
      <c r="R1975" s="61" t="s">
        <v>2722</v>
      </c>
    </row>
    <row r="1976" spans="1:18" x14ac:dyDescent="0.2">
      <c r="A1976" s="141"/>
      <c r="B1976" s="150"/>
      <c r="C1976" s="151"/>
      <c r="D1976" s="151"/>
      <c r="E1976" s="133"/>
      <c r="F1976" s="141"/>
      <c r="G1976" s="147"/>
      <c r="H1976" s="147"/>
      <c r="I1976" s="147"/>
      <c r="J1976" s="147"/>
      <c r="K1976" s="147"/>
      <c r="L1976" s="22" t="s">
        <v>145</v>
      </c>
      <c r="M1976" s="19">
        <v>1</v>
      </c>
      <c r="N1976" s="19">
        <v>1050</v>
      </c>
      <c r="O1976" s="19">
        <f t="shared" si="36"/>
        <v>1050</v>
      </c>
      <c r="P1976" s="133"/>
      <c r="Q1976" s="141"/>
      <c r="R1976" s="61"/>
    </row>
    <row r="1977" spans="1:18" x14ac:dyDescent="0.2">
      <c r="A1977" s="141"/>
      <c r="B1977" s="150"/>
      <c r="C1977" s="151"/>
      <c r="D1977" s="151"/>
      <c r="E1977" s="133"/>
      <c r="F1977" s="141"/>
      <c r="G1977" s="147"/>
      <c r="H1977" s="147"/>
      <c r="I1977" s="147"/>
      <c r="J1977" s="147"/>
      <c r="K1977" s="147"/>
      <c r="L1977" s="22" t="s">
        <v>62</v>
      </c>
      <c r="M1977" s="19">
        <v>1</v>
      </c>
      <c r="N1977" s="19">
        <f>IFERROR(VLOOKUP(L1977,Data!K:M,3,0),"0")</f>
        <v>500</v>
      </c>
      <c r="O1977" s="19">
        <f t="shared" si="36"/>
        <v>500</v>
      </c>
      <c r="P1977" s="133"/>
      <c r="Q1977" s="141"/>
      <c r="R1977" s="61"/>
    </row>
    <row r="1978" spans="1:18" x14ac:dyDescent="0.2">
      <c r="A1978" s="140" t="s">
        <v>3022</v>
      </c>
      <c r="B1978" s="149">
        <v>45055</v>
      </c>
      <c r="C1978" s="149" t="s">
        <v>53</v>
      </c>
      <c r="D1978" s="149" t="s">
        <v>61</v>
      </c>
      <c r="E1978" s="132" t="s">
        <v>1928</v>
      </c>
      <c r="F1978" s="140" t="s">
        <v>1929</v>
      </c>
      <c r="G1978" s="146" t="s">
        <v>1930</v>
      </c>
      <c r="H1978" s="146" t="s">
        <v>1930</v>
      </c>
      <c r="I1978" s="146" t="s">
        <v>1931</v>
      </c>
      <c r="J1978" s="146" t="s">
        <v>1932</v>
      </c>
      <c r="K1978" s="146" t="s">
        <v>291</v>
      </c>
      <c r="L1978" s="22" t="s">
        <v>2705</v>
      </c>
      <c r="M1978" s="19">
        <v>1</v>
      </c>
      <c r="N1978" s="19">
        <f>IFERROR(VLOOKUP(L1978,Data!K:M,3,0),"0")</f>
        <v>380</v>
      </c>
      <c r="O1978" s="19">
        <f t="shared" si="36"/>
        <v>380</v>
      </c>
      <c r="P1978" s="132">
        <f>SUM(O1978:O1979)</f>
        <v>880</v>
      </c>
      <c r="Q1978" s="140"/>
      <c r="R1978" s="60"/>
    </row>
    <row r="1979" spans="1:18" x14ac:dyDescent="0.2">
      <c r="A1979" s="141"/>
      <c r="B1979" s="150"/>
      <c r="C1979" s="151"/>
      <c r="D1979" s="151"/>
      <c r="E1979" s="133"/>
      <c r="F1979" s="141"/>
      <c r="G1979" s="147"/>
      <c r="H1979" s="147"/>
      <c r="I1979" s="147"/>
      <c r="J1979" s="147"/>
      <c r="K1979" s="147"/>
      <c r="L1979" s="22" t="s">
        <v>62</v>
      </c>
      <c r="M1979" s="19">
        <v>1</v>
      </c>
      <c r="N1979" s="19">
        <f>IFERROR(VLOOKUP(L1979,Data!K:M,3,0),"0")</f>
        <v>500</v>
      </c>
      <c r="O1979" s="19">
        <f t="shared" si="36"/>
        <v>500</v>
      </c>
      <c r="P1979" s="133"/>
      <c r="Q1979" s="141"/>
      <c r="R1979" s="61"/>
    </row>
    <row r="1980" spans="1:18" x14ac:dyDescent="0.2">
      <c r="A1980" s="140" t="s">
        <v>3023</v>
      </c>
      <c r="B1980" s="149">
        <v>45055</v>
      </c>
      <c r="C1980" s="149" t="s">
        <v>188</v>
      </c>
      <c r="D1980" s="149" t="s">
        <v>163</v>
      </c>
      <c r="E1980" s="132" t="s">
        <v>1933</v>
      </c>
      <c r="F1980" s="140">
        <v>489535</v>
      </c>
      <c r="G1980" s="146" t="s">
        <v>1934</v>
      </c>
      <c r="H1980" s="146" t="s">
        <v>1934</v>
      </c>
      <c r="I1980" s="146" t="s">
        <v>1935</v>
      </c>
      <c r="J1980" s="146" t="s">
        <v>1936</v>
      </c>
      <c r="K1980" s="146" t="s">
        <v>1791</v>
      </c>
      <c r="L1980" s="22" t="s">
        <v>62</v>
      </c>
      <c r="M1980" s="19">
        <v>1</v>
      </c>
      <c r="N1980" s="19">
        <f>IFERROR(VLOOKUP(L1980,Data!K:M,3,0),"0")</f>
        <v>500</v>
      </c>
      <c r="O1980" s="19">
        <f t="shared" si="36"/>
        <v>500</v>
      </c>
      <c r="P1980" s="132">
        <f>SUM(O1980:O1981)</f>
        <v>500</v>
      </c>
      <c r="Q1980" s="140"/>
      <c r="R1980" s="60" t="s">
        <v>2727</v>
      </c>
    </row>
    <row r="1981" spans="1:18" x14ac:dyDescent="0.2">
      <c r="A1981" s="141"/>
      <c r="B1981" s="150"/>
      <c r="C1981" s="151"/>
      <c r="D1981" s="151"/>
      <c r="E1981" s="133"/>
      <c r="F1981" s="141"/>
      <c r="G1981" s="147"/>
      <c r="H1981" s="147"/>
      <c r="I1981" s="147"/>
      <c r="J1981" s="147"/>
      <c r="K1981" s="147"/>
      <c r="L1981" s="22"/>
      <c r="M1981" s="19"/>
      <c r="N1981" s="19" t="str">
        <f>IFERROR(VLOOKUP(L1981,Data!K:M,3,0),"0")</f>
        <v>0</v>
      </c>
      <c r="O1981" s="19">
        <f t="shared" si="36"/>
        <v>0</v>
      </c>
      <c r="P1981" s="133"/>
      <c r="Q1981" s="141"/>
      <c r="R1981" s="61"/>
    </row>
    <row r="1982" spans="1:18" x14ac:dyDescent="0.2">
      <c r="A1982" s="140" t="s">
        <v>3024</v>
      </c>
      <c r="B1982" s="149">
        <v>45055</v>
      </c>
      <c r="C1982" s="149" t="s">
        <v>160</v>
      </c>
      <c r="D1982" s="149" t="s">
        <v>163</v>
      </c>
      <c r="E1982" s="132" t="s">
        <v>1937</v>
      </c>
      <c r="F1982" s="140">
        <v>192512</v>
      </c>
      <c r="G1982" s="146" t="s">
        <v>1938</v>
      </c>
      <c r="H1982" s="146" t="s">
        <v>1938</v>
      </c>
      <c r="I1982" s="146" t="s">
        <v>1939</v>
      </c>
      <c r="J1982" s="146" t="s">
        <v>1940</v>
      </c>
      <c r="K1982" s="146" t="s">
        <v>1941</v>
      </c>
      <c r="L1982" s="22" t="s">
        <v>62</v>
      </c>
      <c r="M1982" s="19">
        <v>1</v>
      </c>
      <c r="N1982" s="19">
        <f>IFERROR(VLOOKUP(L1982,Data!K:M,3,0),"0")</f>
        <v>500</v>
      </c>
      <c r="O1982" s="19">
        <f t="shared" si="36"/>
        <v>500</v>
      </c>
      <c r="P1982" s="132">
        <f>SUM(O1982:O1983)</f>
        <v>500</v>
      </c>
      <c r="Q1982" s="140"/>
      <c r="R1982" s="60" t="s">
        <v>2727</v>
      </c>
    </row>
    <row r="1983" spans="1:18" x14ac:dyDescent="0.2">
      <c r="A1983" s="141"/>
      <c r="B1983" s="150"/>
      <c r="C1983" s="151"/>
      <c r="D1983" s="151"/>
      <c r="E1983" s="133"/>
      <c r="F1983" s="141"/>
      <c r="G1983" s="147"/>
      <c r="H1983" s="147"/>
      <c r="I1983" s="147"/>
      <c r="J1983" s="147"/>
      <c r="K1983" s="147"/>
      <c r="L1983" s="22"/>
      <c r="M1983" s="19"/>
      <c r="N1983" s="19" t="str">
        <f>IFERROR(VLOOKUP(L1983,Data!K:M,3,0),"0")</f>
        <v>0</v>
      </c>
      <c r="O1983" s="19">
        <f t="shared" si="36"/>
        <v>0</v>
      </c>
      <c r="P1983" s="133"/>
      <c r="Q1983" s="141"/>
      <c r="R1983" s="61"/>
    </row>
    <row r="1984" spans="1:18" x14ac:dyDescent="0.2">
      <c r="A1984" s="140" t="s">
        <v>3025</v>
      </c>
      <c r="B1984" s="149">
        <v>45055</v>
      </c>
      <c r="C1984" s="149" t="s">
        <v>160</v>
      </c>
      <c r="D1984" s="149" t="s">
        <v>202</v>
      </c>
      <c r="E1984" s="132" t="s">
        <v>1942</v>
      </c>
      <c r="F1984" s="140">
        <v>549846</v>
      </c>
      <c r="G1984" s="146" t="s">
        <v>1943</v>
      </c>
      <c r="H1984" s="146" t="s">
        <v>1943</v>
      </c>
      <c r="I1984" s="146" t="s">
        <v>1944</v>
      </c>
      <c r="J1984" s="146" t="s">
        <v>1945</v>
      </c>
      <c r="K1984" s="146" t="s">
        <v>1946</v>
      </c>
      <c r="L1984" s="22" t="s">
        <v>62</v>
      </c>
      <c r="M1984" s="19">
        <v>1</v>
      </c>
      <c r="N1984" s="19">
        <f>IFERROR(VLOOKUP(L1984,Data!K:M,3,0),"0")</f>
        <v>500</v>
      </c>
      <c r="O1984" s="19">
        <f t="shared" si="36"/>
        <v>500</v>
      </c>
      <c r="P1984" s="132">
        <f>SUM(O1984:O1985)</f>
        <v>500</v>
      </c>
      <c r="Q1984" s="140"/>
      <c r="R1984" s="60" t="s">
        <v>2734</v>
      </c>
    </row>
    <row r="1985" spans="1:18" x14ac:dyDescent="0.2">
      <c r="A1985" s="141"/>
      <c r="B1985" s="150"/>
      <c r="C1985" s="151"/>
      <c r="D1985" s="151"/>
      <c r="E1985" s="133"/>
      <c r="F1985" s="141"/>
      <c r="G1985" s="147"/>
      <c r="H1985" s="147"/>
      <c r="I1985" s="147"/>
      <c r="J1985" s="147"/>
      <c r="K1985" s="147"/>
      <c r="L1985" s="22"/>
      <c r="M1985" s="19"/>
      <c r="N1985" s="19" t="str">
        <f>IFERROR(VLOOKUP(L1985,Data!K:M,3,0),"0")</f>
        <v>0</v>
      </c>
      <c r="O1985" s="19">
        <f t="shared" si="36"/>
        <v>0</v>
      </c>
      <c r="P1985" s="133"/>
      <c r="Q1985" s="141"/>
      <c r="R1985" s="61"/>
    </row>
    <row r="1986" spans="1:18" x14ac:dyDescent="0.2">
      <c r="A1986" s="140" t="s">
        <v>3026</v>
      </c>
      <c r="B1986" s="149">
        <v>45055</v>
      </c>
      <c r="C1986" s="149" t="s">
        <v>448</v>
      </c>
      <c r="D1986" s="149" t="s">
        <v>163</v>
      </c>
      <c r="E1986" s="132" t="s">
        <v>1947</v>
      </c>
      <c r="F1986" s="140" t="s">
        <v>1948</v>
      </c>
      <c r="G1986" s="146" t="s">
        <v>1949</v>
      </c>
      <c r="H1986" s="146" t="s">
        <v>1949</v>
      </c>
      <c r="I1986" s="146" t="s">
        <v>1950</v>
      </c>
      <c r="J1986" s="146" t="s">
        <v>1951</v>
      </c>
      <c r="K1986" s="146" t="s">
        <v>527</v>
      </c>
      <c r="L1986" s="22" t="s">
        <v>2915</v>
      </c>
      <c r="M1986" s="19">
        <v>1</v>
      </c>
      <c r="N1986" s="19">
        <f>IFERROR(VLOOKUP(L1986,Data!K:M,3,0),"0")</f>
        <v>1000</v>
      </c>
      <c r="O1986" s="19">
        <f t="shared" si="36"/>
        <v>1000</v>
      </c>
      <c r="P1986" s="132">
        <f>SUM(O1986:O1990)</f>
        <v>2970</v>
      </c>
      <c r="Q1986" s="140" t="s">
        <v>2832</v>
      </c>
      <c r="R1986" s="60"/>
    </row>
    <row r="1987" spans="1:18" x14ac:dyDescent="0.2">
      <c r="A1987" s="141"/>
      <c r="B1987" s="150"/>
      <c r="C1987" s="151"/>
      <c r="D1987" s="151"/>
      <c r="E1987" s="133"/>
      <c r="F1987" s="141"/>
      <c r="G1987" s="147"/>
      <c r="H1987" s="147"/>
      <c r="I1987" s="147"/>
      <c r="J1987" s="147"/>
      <c r="K1987" s="147"/>
      <c r="L1987" s="22" t="s">
        <v>138</v>
      </c>
      <c r="M1987" s="19">
        <v>1</v>
      </c>
      <c r="N1987" s="19">
        <f>IFERROR(VLOOKUP(L1987,Data!K:M,3,0),"0")</f>
        <v>70</v>
      </c>
      <c r="O1987" s="19">
        <f t="shared" si="36"/>
        <v>70</v>
      </c>
      <c r="P1987" s="133"/>
      <c r="Q1987" s="141"/>
      <c r="R1987" s="61"/>
    </row>
    <row r="1988" spans="1:18" x14ac:dyDescent="0.2">
      <c r="A1988" s="141"/>
      <c r="B1988" s="150"/>
      <c r="C1988" s="151"/>
      <c r="D1988" s="151"/>
      <c r="E1988" s="133"/>
      <c r="F1988" s="141"/>
      <c r="G1988" s="147"/>
      <c r="H1988" s="147"/>
      <c r="I1988" s="147"/>
      <c r="J1988" s="147"/>
      <c r="K1988" s="147"/>
      <c r="L1988" s="22" t="s">
        <v>2699</v>
      </c>
      <c r="M1988" s="19">
        <v>2</v>
      </c>
      <c r="N1988" s="19">
        <f>IFERROR(VLOOKUP(L1988,Data!K:M,3,0),"0")</f>
        <v>10</v>
      </c>
      <c r="O1988" s="19">
        <f t="shared" si="36"/>
        <v>20</v>
      </c>
      <c r="P1988" s="133"/>
      <c r="Q1988" s="141"/>
      <c r="R1988" s="61"/>
    </row>
    <row r="1989" spans="1:18" x14ac:dyDescent="0.2">
      <c r="A1989" s="141"/>
      <c r="B1989" s="150"/>
      <c r="C1989" s="151"/>
      <c r="D1989" s="151"/>
      <c r="E1989" s="133"/>
      <c r="F1989" s="141"/>
      <c r="G1989" s="147"/>
      <c r="H1989" s="147"/>
      <c r="I1989" s="147"/>
      <c r="J1989" s="147"/>
      <c r="K1989" s="147"/>
      <c r="L1989" s="22" t="s">
        <v>145</v>
      </c>
      <c r="M1989" s="19">
        <v>1</v>
      </c>
      <c r="N1989" s="19">
        <v>1380</v>
      </c>
      <c r="O1989" s="19">
        <f t="shared" si="36"/>
        <v>1380</v>
      </c>
      <c r="P1989" s="133"/>
      <c r="Q1989" s="141"/>
      <c r="R1989" s="61"/>
    </row>
    <row r="1990" spans="1:18" x14ac:dyDescent="0.2">
      <c r="A1990" s="141"/>
      <c r="B1990" s="150"/>
      <c r="C1990" s="151"/>
      <c r="D1990" s="151"/>
      <c r="E1990" s="133"/>
      <c r="F1990" s="141"/>
      <c r="G1990" s="147"/>
      <c r="H1990" s="147"/>
      <c r="I1990" s="147"/>
      <c r="J1990" s="147"/>
      <c r="K1990" s="147"/>
      <c r="L1990" s="22" t="s">
        <v>62</v>
      </c>
      <c r="M1990" s="19">
        <v>1</v>
      </c>
      <c r="N1990" s="19">
        <f>IFERROR(VLOOKUP(L1990,Data!K:M,3,0),"0")</f>
        <v>500</v>
      </c>
      <c r="O1990" s="19">
        <f t="shared" si="36"/>
        <v>500</v>
      </c>
      <c r="P1990" s="133"/>
      <c r="Q1990" s="141"/>
      <c r="R1990" s="61"/>
    </row>
    <row r="1991" spans="1:18" x14ac:dyDescent="0.2">
      <c r="A1991" s="140" t="s">
        <v>3027</v>
      </c>
      <c r="B1991" s="149">
        <v>45055</v>
      </c>
      <c r="C1991" s="149" t="s">
        <v>160</v>
      </c>
      <c r="D1991" s="149" t="s">
        <v>163</v>
      </c>
      <c r="E1991" s="132" t="s">
        <v>1952</v>
      </c>
      <c r="F1991" s="140" t="s">
        <v>1953</v>
      </c>
      <c r="G1991" s="146" t="s">
        <v>1954</v>
      </c>
      <c r="H1991" s="146" t="s">
        <v>1954</v>
      </c>
      <c r="I1991" s="146" t="s">
        <v>1955</v>
      </c>
      <c r="J1991" s="146" t="s">
        <v>697</v>
      </c>
      <c r="K1991" s="146" t="s">
        <v>650</v>
      </c>
      <c r="L1991" s="22" t="s">
        <v>2915</v>
      </c>
      <c r="M1991" s="19">
        <v>1</v>
      </c>
      <c r="N1991" s="19">
        <f>IFERROR(VLOOKUP(L1991,Data!K:M,3,0),"0")</f>
        <v>1000</v>
      </c>
      <c r="O1991" s="19">
        <f t="shared" si="36"/>
        <v>1000</v>
      </c>
      <c r="P1991" s="132">
        <f>SUM(O1991:O1995)</f>
        <v>2470</v>
      </c>
      <c r="Q1991" s="140" t="s">
        <v>2775</v>
      </c>
      <c r="R1991" s="60" t="s">
        <v>2874</v>
      </c>
    </row>
    <row r="1992" spans="1:18" x14ac:dyDescent="0.2">
      <c r="A1992" s="141"/>
      <c r="B1992" s="150"/>
      <c r="C1992" s="151"/>
      <c r="D1992" s="151"/>
      <c r="E1992" s="133"/>
      <c r="F1992" s="141"/>
      <c r="G1992" s="147"/>
      <c r="H1992" s="147"/>
      <c r="I1992" s="147"/>
      <c r="J1992" s="147"/>
      <c r="K1992" s="147"/>
      <c r="L1992" s="22" t="s">
        <v>138</v>
      </c>
      <c r="M1992" s="19">
        <v>1</v>
      </c>
      <c r="N1992" s="19">
        <f>IFERROR(VLOOKUP(L1992,Data!K:M,3,0),"0")</f>
        <v>70</v>
      </c>
      <c r="O1992" s="19">
        <f t="shared" si="36"/>
        <v>70</v>
      </c>
      <c r="P1992" s="133"/>
      <c r="Q1992" s="141"/>
      <c r="R1992" s="61" t="s">
        <v>2714</v>
      </c>
    </row>
    <row r="1993" spans="1:18" x14ac:dyDescent="0.2">
      <c r="A1993" s="141"/>
      <c r="B1993" s="150"/>
      <c r="C1993" s="151"/>
      <c r="D1993" s="151"/>
      <c r="E1993" s="133"/>
      <c r="F1993" s="141"/>
      <c r="G1993" s="147"/>
      <c r="H1993" s="147"/>
      <c r="I1993" s="147"/>
      <c r="J1993" s="147"/>
      <c r="K1993" s="147"/>
      <c r="L1993" s="22" t="s">
        <v>2699</v>
      </c>
      <c r="M1993" s="19">
        <v>2</v>
      </c>
      <c r="N1993" s="19">
        <f>IFERROR(VLOOKUP(L1993,Data!K:M,3,0),"0")</f>
        <v>10</v>
      </c>
      <c r="O1993" s="19">
        <f t="shared" si="36"/>
        <v>20</v>
      </c>
      <c r="P1993" s="133"/>
      <c r="Q1993" s="141"/>
      <c r="R1993" s="61"/>
    </row>
    <row r="1994" spans="1:18" x14ac:dyDescent="0.2">
      <c r="A1994" s="141"/>
      <c r="B1994" s="150"/>
      <c r="C1994" s="151"/>
      <c r="D1994" s="151"/>
      <c r="E1994" s="133"/>
      <c r="F1994" s="141"/>
      <c r="G1994" s="147"/>
      <c r="H1994" s="147"/>
      <c r="I1994" s="147"/>
      <c r="J1994" s="147"/>
      <c r="K1994" s="147"/>
      <c r="L1994" s="22" t="s">
        <v>145</v>
      </c>
      <c r="M1994" s="19">
        <v>1</v>
      </c>
      <c r="N1994" s="19">
        <v>880</v>
      </c>
      <c r="O1994" s="19">
        <f t="shared" si="36"/>
        <v>880</v>
      </c>
      <c r="P1994" s="133"/>
      <c r="Q1994" s="141"/>
      <c r="R1994" s="61"/>
    </row>
    <row r="1995" spans="1:18" x14ac:dyDescent="0.2">
      <c r="A1995" s="141"/>
      <c r="B1995" s="150"/>
      <c r="C1995" s="151"/>
      <c r="D1995" s="151"/>
      <c r="E1995" s="133"/>
      <c r="F1995" s="141"/>
      <c r="G1995" s="147"/>
      <c r="H1995" s="147"/>
      <c r="I1995" s="147"/>
      <c r="J1995" s="147"/>
      <c r="K1995" s="147"/>
      <c r="L1995" s="22" t="s">
        <v>62</v>
      </c>
      <c r="M1995" s="19">
        <v>1</v>
      </c>
      <c r="N1995" s="19">
        <f>IFERROR(VLOOKUP(L1995,Data!K:M,3,0),"0")</f>
        <v>500</v>
      </c>
      <c r="O1995" s="19">
        <f t="shared" si="36"/>
        <v>500</v>
      </c>
      <c r="P1995" s="133"/>
      <c r="Q1995" s="141"/>
      <c r="R1995" s="61"/>
    </row>
    <row r="1996" spans="1:18" x14ac:dyDescent="0.2">
      <c r="A1996" s="140" t="s">
        <v>3028</v>
      </c>
      <c r="B1996" s="149">
        <v>45055</v>
      </c>
      <c r="C1996" s="149" t="s">
        <v>160</v>
      </c>
      <c r="D1996" s="149" t="s">
        <v>163</v>
      </c>
      <c r="E1996" s="132" t="s">
        <v>1956</v>
      </c>
      <c r="F1996" s="140">
        <v>456505</v>
      </c>
      <c r="G1996" s="146" t="s">
        <v>1957</v>
      </c>
      <c r="H1996" s="146" t="s">
        <v>1957</v>
      </c>
      <c r="I1996" s="146" t="s">
        <v>1958</v>
      </c>
      <c r="J1996" s="146" t="s">
        <v>1959</v>
      </c>
      <c r="K1996" s="146" t="s">
        <v>179</v>
      </c>
      <c r="L1996" s="22" t="s">
        <v>99</v>
      </c>
      <c r="M1996" s="19">
        <v>1</v>
      </c>
      <c r="N1996" s="19">
        <f>IFERROR(VLOOKUP(L1996,Data!K:M,3,0),"0")</f>
        <v>900</v>
      </c>
      <c r="O1996" s="19">
        <f t="shared" si="36"/>
        <v>900</v>
      </c>
      <c r="P1996" s="132">
        <f>SUM(O1996:O1998)</f>
        <v>1400</v>
      </c>
      <c r="Q1996" s="140"/>
      <c r="R1996" s="60"/>
    </row>
    <row r="1997" spans="1:18" x14ac:dyDescent="0.2">
      <c r="A1997" s="141"/>
      <c r="B1997" s="151"/>
      <c r="C1997" s="151"/>
      <c r="D1997" s="151"/>
      <c r="E1997" s="133"/>
      <c r="F1997" s="141"/>
      <c r="G1997" s="147"/>
      <c r="H1997" s="147"/>
      <c r="I1997" s="147"/>
      <c r="J1997" s="147"/>
      <c r="K1997" s="147"/>
      <c r="L1997" s="22" t="s">
        <v>62</v>
      </c>
      <c r="M1997" s="19">
        <v>1</v>
      </c>
      <c r="N1997" s="19">
        <f>IFERROR(VLOOKUP(L1997,Data!K:M,3,0),"0")</f>
        <v>500</v>
      </c>
      <c r="O1997" s="19">
        <f>PRODUCT(M1997:N1997)</f>
        <v>500</v>
      </c>
      <c r="P1997" s="133"/>
      <c r="Q1997" s="141"/>
      <c r="R1997" s="61"/>
    </row>
    <row r="1998" spans="1:18" x14ac:dyDescent="0.2">
      <c r="A1998" s="141"/>
      <c r="B1998" s="150"/>
      <c r="C1998" s="151"/>
      <c r="D1998" s="151"/>
      <c r="E1998" s="133"/>
      <c r="F1998" s="141"/>
      <c r="G1998" s="147"/>
      <c r="H1998" s="147"/>
      <c r="I1998" s="147"/>
      <c r="J1998" s="147"/>
      <c r="K1998" s="147"/>
      <c r="L1998" s="22"/>
      <c r="M1998" s="19"/>
      <c r="N1998" s="19"/>
      <c r="O1998" s="19"/>
      <c r="P1998" s="133"/>
      <c r="Q1998" s="141"/>
      <c r="R1998" s="61"/>
    </row>
    <row r="1999" spans="1:18" x14ac:dyDescent="0.2">
      <c r="A1999" s="140" t="s">
        <v>3029</v>
      </c>
      <c r="B1999" s="149">
        <v>45055</v>
      </c>
      <c r="C1999" s="149" t="s">
        <v>160</v>
      </c>
      <c r="D1999" s="149" t="s">
        <v>163</v>
      </c>
      <c r="E1999" s="132" t="s">
        <v>1960</v>
      </c>
      <c r="F1999" s="140">
        <v>522615</v>
      </c>
      <c r="G1999" s="146" t="s">
        <v>1961</v>
      </c>
      <c r="H1999" s="146" t="s">
        <v>1961</v>
      </c>
      <c r="I1999" s="146" t="s">
        <v>1962</v>
      </c>
      <c r="J1999" s="146" t="s">
        <v>1963</v>
      </c>
      <c r="K1999" s="146" t="s">
        <v>1964</v>
      </c>
      <c r="L1999" s="22" t="s">
        <v>62</v>
      </c>
      <c r="M1999" s="19">
        <v>1</v>
      </c>
      <c r="N1999" s="19">
        <f>IFERROR(VLOOKUP(L1999,Data!K:M,3,0),"0")</f>
        <v>500</v>
      </c>
      <c r="O1999" s="19">
        <f t="shared" si="36"/>
        <v>500</v>
      </c>
      <c r="P1999" s="132">
        <f>SUM(O1999:O2000)</f>
        <v>500</v>
      </c>
      <c r="Q1999" s="140"/>
      <c r="R1999" s="60" t="s">
        <v>2712</v>
      </c>
    </row>
    <row r="2000" spans="1:18" x14ac:dyDescent="0.2">
      <c r="A2000" s="141"/>
      <c r="B2000" s="150"/>
      <c r="C2000" s="151"/>
      <c r="D2000" s="151"/>
      <c r="E2000" s="133"/>
      <c r="F2000" s="141"/>
      <c r="G2000" s="147"/>
      <c r="H2000" s="147"/>
      <c r="I2000" s="147"/>
      <c r="J2000" s="147"/>
      <c r="K2000" s="147"/>
      <c r="L2000" s="22"/>
      <c r="M2000" s="19"/>
      <c r="N2000" s="19" t="str">
        <f>IFERROR(VLOOKUP(L2000,Data!K:M,3,0),"0")</f>
        <v>0</v>
      </c>
      <c r="O2000" s="19">
        <f t="shared" si="36"/>
        <v>0</v>
      </c>
      <c r="P2000" s="133"/>
      <c r="Q2000" s="141"/>
      <c r="R2000" s="61"/>
    </row>
    <row r="2001" spans="1:18" x14ac:dyDescent="0.2">
      <c r="A2001" s="140" t="s">
        <v>3030</v>
      </c>
      <c r="B2001" s="149">
        <v>45055</v>
      </c>
      <c r="C2001" s="149" t="s">
        <v>54</v>
      </c>
      <c r="D2001" s="149" t="s">
        <v>77</v>
      </c>
      <c r="E2001" s="132" t="s">
        <v>1965</v>
      </c>
      <c r="F2001" s="140" t="s">
        <v>1966</v>
      </c>
      <c r="G2001" s="146" t="s">
        <v>1967</v>
      </c>
      <c r="H2001" s="146" t="s">
        <v>1967</v>
      </c>
      <c r="I2001" s="146" t="s">
        <v>1968</v>
      </c>
      <c r="J2001" s="146" t="s">
        <v>1969</v>
      </c>
      <c r="K2001" s="146" t="s">
        <v>241</v>
      </c>
      <c r="L2001" s="22" t="s">
        <v>2915</v>
      </c>
      <c r="M2001" s="19">
        <v>1</v>
      </c>
      <c r="N2001" s="19">
        <f>IFERROR(VLOOKUP(L2001,Data!K:M,3,0),"0")</f>
        <v>1000</v>
      </c>
      <c r="O2001" s="19">
        <f t="shared" ref="O2001:O2071" si="37">PRODUCT(M2001:N2001)</f>
        <v>1000</v>
      </c>
      <c r="P2001" s="132">
        <f>SUM(O2001:O2004)</f>
        <v>3050</v>
      </c>
      <c r="Q2001" s="140" t="s">
        <v>2750</v>
      </c>
      <c r="R2001" s="60"/>
    </row>
    <row r="2002" spans="1:18" x14ac:dyDescent="0.2">
      <c r="A2002" s="141"/>
      <c r="B2002" s="150"/>
      <c r="C2002" s="151"/>
      <c r="D2002" s="151"/>
      <c r="E2002" s="133"/>
      <c r="F2002" s="141"/>
      <c r="G2002" s="147"/>
      <c r="H2002" s="147"/>
      <c r="I2002" s="147"/>
      <c r="J2002" s="147"/>
      <c r="K2002" s="147"/>
      <c r="L2002" s="22" t="s">
        <v>138</v>
      </c>
      <c r="M2002" s="19">
        <v>1</v>
      </c>
      <c r="N2002" s="19">
        <f>IFERROR(VLOOKUP(L2002,Data!K:M,3,0),"0")</f>
        <v>70</v>
      </c>
      <c r="O2002" s="19">
        <f t="shared" si="37"/>
        <v>70</v>
      </c>
      <c r="P2002" s="133"/>
      <c r="Q2002" s="141"/>
      <c r="R2002" s="61"/>
    </row>
    <row r="2003" spans="1:18" x14ac:dyDescent="0.2">
      <c r="A2003" s="141"/>
      <c r="B2003" s="150"/>
      <c r="C2003" s="151"/>
      <c r="D2003" s="151"/>
      <c r="E2003" s="133"/>
      <c r="F2003" s="141"/>
      <c r="G2003" s="147"/>
      <c r="H2003" s="147"/>
      <c r="I2003" s="147"/>
      <c r="J2003" s="147"/>
      <c r="K2003" s="147"/>
      <c r="L2003" s="22" t="s">
        <v>145</v>
      </c>
      <c r="M2003" s="19">
        <v>1</v>
      </c>
      <c r="N2003" s="19">
        <v>1480</v>
      </c>
      <c r="O2003" s="19">
        <f t="shared" si="37"/>
        <v>1480</v>
      </c>
      <c r="P2003" s="133"/>
      <c r="Q2003" s="141"/>
      <c r="R2003" s="61"/>
    </row>
    <row r="2004" spans="1:18" x14ac:dyDescent="0.2">
      <c r="A2004" s="141"/>
      <c r="B2004" s="150"/>
      <c r="C2004" s="151"/>
      <c r="D2004" s="151"/>
      <c r="E2004" s="133"/>
      <c r="F2004" s="141"/>
      <c r="G2004" s="147"/>
      <c r="H2004" s="147"/>
      <c r="I2004" s="147"/>
      <c r="J2004" s="147"/>
      <c r="K2004" s="147"/>
      <c r="L2004" s="22" t="s">
        <v>62</v>
      </c>
      <c r="M2004" s="19">
        <v>1</v>
      </c>
      <c r="N2004" s="19">
        <f>IFERROR(VLOOKUP(L2004,Data!K:M,3,0),"0")</f>
        <v>500</v>
      </c>
      <c r="O2004" s="19">
        <f t="shared" si="37"/>
        <v>500</v>
      </c>
      <c r="P2004" s="133"/>
      <c r="Q2004" s="141"/>
      <c r="R2004" s="61"/>
    </row>
    <row r="2005" spans="1:18" x14ac:dyDescent="0.2">
      <c r="A2005" s="140" t="s">
        <v>3031</v>
      </c>
      <c r="B2005" s="149">
        <v>45055</v>
      </c>
      <c r="C2005" s="149" t="s">
        <v>53</v>
      </c>
      <c r="D2005" s="149" t="s">
        <v>61</v>
      </c>
      <c r="E2005" s="132" t="s">
        <v>1970</v>
      </c>
      <c r="F2005" s="140">
        <v>296726</v>
      </c>
      <c r="G2005" s="146" t="s">
        <v>1971</v>
      </c>
      <c r="H2005" s="146" t="s">
        <v>1971</v>
      </c>
      <c r="I2005" s="146" t="s">
        <v>1972</v>
      </c>
      <c r="J2005" s="146" t="s">
        <v>1973</v>
      </c>
      <c r="K2005" s="146" t="s">
        <v>196</v>
      </c>
      <c r="L2005" s="22" t="s">
        <v>149</v>
      </c>
      <c r="M2005" s="19">
        <v>1</v>
      </c>
      <c r="N2005" s="19">
        <f>IFERROR(VLOOKUP(L2005,Data!K:M,3,0),"0")</f>
        <v>350</v>
      </c>
      <c r="O2005" s="19">
        <f t="shared" si="37"/>
        <v>350</v>
      </c>
      <c r="P2005" s="132">
        <f>SUM(O2005:O2006)</f>
        <v>850</v>
      </c>
      <c r="Q2005" s="140"/>
      <c r="R2005" s="60"/>
    </row>
    <row r="2006" spans="1:18" x14ac:dyDescent="0.2">
      <c r="A2006" s="141"/>
      <c r="B2006" s="150"/>
      <c r="C2006" s="151"/>
      <c r="D2006" s="151"/>
      <c r="E2006" s="133"/>
      <c r="F2006" s="141"/>
      <c r="G2006" s="147"/>
      <c r="H2006" s="147"/>
      <c r="I2006" s="147"/>
      <c r="J2006" s="147"/>
      <c r="K2006" s="147"/>
      <c r="L2006" s="22" t="s">
        <v>62</v>
      </c>
      <c r="M2006" s="19">
        <v>1</v>
      </c>
      <c r="N2006" s="19">
        <f>IFERROR(VLOOKUP(L2006,Data!K:M,3,0),"0")</f>
        <v>500</v>
      </c>
      <c r="O2006" s="19">
        <f t="shared" si="37"/>
        <v>500</v>
      </c>
      <c r="P2006" s="133"/>
      <c r="Q2006" s="141"/>
      <c r="R2006" s="61"/>
    </row>
    <row r="2007" spans="1:18" x14ac:dyDescent="0.2">
      <c r="A2007" s="140" t="s">
        <v>3032</v>
      </c>
      <c r="B2007" s="149">
        <v>45055</v>
      </c>
      <c r="C2007" s="149" t="s">
        <v>448</v>
      </c>
      <c r="D2007" s="149" t="s">
        <v>163</v>
      </c>
      <c r="E2007" s="132" t="s">
        <v>1974</v>
      </c>
      <c r="F2007" s="140">
        <v>321944</v>
      </c>
      <c r="G2007" s="146" t="s">
        <v>1975</v>
      </c>
      <c r="H2007" s="146" t="s">
        <v>1975</v>
      </c>
      <c r="I2007" s="146" t="s">
        <v>1976</v>
      </c>
      <c r="J2007" s="146" t="s">
        <v>1977</v>
      </c>
      <c r="K2007" s="146" t="s">
        <v>1800</v>
      </c>
      <c r="L2007" s="22" t="s">
        <v>62</v>
      </c>
      <c r="M2007" s="19">
        <v>1</v>
      </c>
      <c r="N2007" s="19">
        <f>IFERROR(VLOOKUP(L2007,Data!K:M,3,0),"0")</f>
        <v>500</v>
      </c>
      <c r="O2007" s="19">
        <f t="shared" si="37"/>
        <v>500</v>
      </c>
      <c r="P2007" s="132">
        <f>SUM(O2007:O2008)</f>
        <v>500</v>
      </c>
      <c r="Q2007" s="140"/>
      <c r="R2007" s="60" t="s">
        <v>2710</v>
      </c>
    </row>
    <row r="2008" spans="1:18" x14ac:dyDescent="0.2">
      <c r="A2008" s="141"/>
      <c r="B2008" s="150"/>
      <c r="C2008" s="151"/>
      <c r="D2008" s="151"/>
      <c r="E2008" s="133"/>
      <c r="F2008" s="141"/>
      <c r="G2008" s="147"/>
      <c r="H2008" s="147"/>
      <c r="I2008" s="147"/>
      <c r="J2008" s="147"/>
      <c r="K2008" s="147"/>
      <c r="L2008" s="22"/>
      <c r="M2008" s="19"/>
      <c r="N2008" s="19" t="str">
        <f>IFERROR(VLOOKUP(L2008,Data!K:M,3,0),"0")</f>
        <v>0</v>
      </c>
      <c r="O2008" s="19">
        <f t="shared" si="37"/>
        <v>0</v>
      </c>
      <c r="P2008" s="133"/>
      <c r="Q2008" s="141"/>
      <c r="R2008" s="61"/>
    </row>
    <row r="2009" spans="1:18" x14ac:dyDescent="0.2">
      <c r="A2009" s="140" t="s">
        <v>3033</v>
      </c>
      <c r="B2009" s="149">
        <v>45055</v>
      </c>
      <c r="C2009" s="149" t="s">
        <v>160</v>
      </c>
      <c r="D2009" s="149" t="s">
        <v>163</v>
      </c>
      <c r="E2009" s="132" t="s">
        <v>1983</v>
      </c>
      <c r="F2009" s="140" t="s">
        <v>1984</v>
      </c>
      <c r="G2009" s="146" t="s">
        <v>1985</v>
      </c>
      <c r="H2009" s="146" t="s">
        <v>1985</v>
      </c>
      <c r="I2009" s="146" t="s">
        <v>1986</v>
      </c>
      <c r="J2009" s="146" t="s">
        <v>1987</v>
      </c>
      <c r="K2009" s="146" t="s">
        <v>1180</v>
      </c>
      <c r="L2009" s="22" t="s">
        <v>2915</v>
      </c>
      <c r="M2009" s="19">
        <v>1</v>
      </c>
      <c r="N2009" s="19">
        <f>IFERROR(VLOOKUP(L2009,Data!K:M,3,0),"0")</f>
        <v>1000</v>
      </c>
      <c r="O2009" s="19">
        <f t="shared" si="37"/>
        <v>1000</v>
      </c>
      <c r="P2009" s="132">
        <f>SUM(O2009:O2016)</f>
        <v>4550</v>
      </c>
      <c r="Q2009" s="140" t="s">
        <v>2781</v>
      </c>
      <c r="R2009" s="60"/>
    </row>
    <row r="2010" spans="1:18" x14ac:dyDescent="0.2">
      <c r="A2010" s="141"/>
      <c r="B2010" s="150"/>
      <c r="C2010" s="151"/>
      <c r="D2010" s="151"/>
      <c r="E2010" s="133"/>
      <c r="F2010" s="141"/>
      <c r="G2010" s="147"/>
      <c r="H2010" s="147"/>
      <c r="I2010" s="147"/>
      <c r="J2010" s="147"/>
      <c r="K2010" s="147"/>
      <c r="L2010" s="22" t="s">
        <v>138</v>
      </c>
      <c r="M2010" s="19">
        <v>1</v>
      </c>
      <c r="N2010" s="19">
        <f>IFERROR(VLOOKUP(L2010,Data!K:M,3,0),"0")</f>
        <v>70</v>
      </c>
      <c r="O2010" s="19">
        <f t="shared" si="37"/>
        <v>70</v>
      </c>
      <c r="P2010" s="133"/>
      <c r="Q2010" s="141"/>
      <c r="R2010" s="61"/>
    </row>
    <row r="2011" spans="1:18" x14ac:dyDescent="0.2">
      <c r="A2011" s="141"/>
      <c r="B2011" s="150"/>
      <c r="C2011" s="151"/>
      <c r="D2011" s="151"/>
      <c r="E2011" s="133"/>
      <c r="F2011" s="141"/>
      <c r="G2011" s="147"/>
      <c r="H2011" s="147"/>
      <c r="I2011" s="147"/>
      <c r="J2011" s="147"/>
      <c r="K2011" s="147"/>
      <c r="L2011" s="22" t="s">
        <v>107</v>
      </c>
      <c r="M2011" s="19">
        <v>1</v>
      </c>
      <c r="N2011" s="19">
        <f>IFERROR(VLOOKUP(L2011,Data!K:M,3,0),"0")</f>
        <v>300</v>
      </c>
      <c r="O2011" s="19">
        <f t="shared" si="37"/>
        <v>300</v>
      </c>
      <c r="P2011" s="133"/>
      <c r="Q2011" s="141"/>
      <c r="R2011" s="61"/>
    </row>
    <row r="2012" spans="1:18" x14ac:dyDescent="0.2">
      <c r="A2012" s="141"/>
      <c r="B2012" s="150"/>
      <c r="C2012" s="151"/>
      <c r="D2012" s="151"/>
      <c r="E2012" s="133"/>
      <c r="F2012" s="141"/>
      <c r="G2012" s="147"/>
      <c r="H2012" s="147"/>
      <c r="I2012" s="147"/>
      <c r="J2012" s="147"/>
      <c r="K2012" s="147"/>
      <c r="L2012" s="22" t="s">
        <v>99</v>
      </c>
      <c r="M2012" s="19">
        <v>1</v>
      </c>
      <c r="N2012" s="19">
        <f>IFERROR(VLOOKUP(L2012,Data!K:M,3,0),"0")</f>
        <v>900</v>
      </c>
      <c r="O2012" s="19">
        <f t="shared" si="37"/>
        <v>900</v>
      </c>
      <c r="P2012" s="133"/>
      <c r="Q2012" s="141"/>
      <c r="R2012" s="61"/>
    </row>
    <row r="2013" spans="1:18" x14ac:dyDescent="0.2">
      <c r="A2013" s="141"/>
      <c r="B2013" s="150"/>
      <c r="C2013" s="151"/>
      <c r="D2013" s="151"/>
      <c r="E2013" s="133"/>
      <c r="F2013" s="141"/>
      <c r="G2013" s="147"/>
      <c r="H2013" s="147"/>
      <c r="I2013" s="147"/>
      <c r="J2013" s="147"/>
      <c r="K2013" s="147"/>
      <c r="L2013" s="22" t="s">
        <v>2699</v>
      </c>
      <c r="M2013" s="19">
        <v>2</v>
      </c>
      <c r="N2013" s="19">
        <f>IFERROR(VLOOKUP(L2013,Data!K:M,3,0),"0")</f>
        <v>10</v>
      </c>
      <c r="O2013" s="19">
        <f t="shared" si="37"/>
        <v>20</v>
      </c>
      <c r="P2013" s="133"/>
      <c r="Q2013" s="141"/>
      <c r="R2013" s="61"/>
    </row>
    <row r="2014" spans="1:18" x14ac:dyDescent="0.2">
      <c r="A2014" s="141"/>
      <c r="B2014" s="150"/>
      <c r="C2014" s="151"/>
      <c r="D2014" s="151"/>
      <c r="E2014" s="133"/>
      <c r="F2014" s="141"/>
      <c r="G2014" s="147"/>
      <c r="H2014" s="147"/>
      <c r="I2014" s="147"/>
      <c r="J2014" s="147"/>
      <c r="K2014" s="147"/>
      <c r="L2014" s="22" t="s">
        <v>135</v>
      </c>
      <c r="M2014" s="19">
        <v>2</v>
      </c>
      <c r="N2014" s="19">
        <f>IFERROR(VLOOKUP(L2014,Data!K:M,3,0),"0")</f>
        <v>140</v>
      </c>
      <c r="O2014" s="19">
        <f t="shared" si="37"/>
        <v>280</v>
      </c>
      <c r="P2014" s="133"/>
      <c r="Q2014" s="141"/>
      <c r="R2014" s="61" t="s">
        <v>2722</v>
      </c>
    </row>
    <row r="2015" spans="1:18" x14ac:dyDescent="0.2">
      <c r="A2015" s="141"/>
      <c r="B2015" s="150"/>
      <c r="C2015" s="151"/>
      <c r="D2015" s="151"/>
      <c r="E2015" s="133"/>
      <c r="F2015" s="141"/>
      <c r="G2015" s="147"/>
      <c r="H2015" s="147"/>
      <c r="I2015" s="147"/>
      <c r="J2015" s="147"/>
      <c r="K2015" s="147"/>
      <c r="L2015" s="22" t="s">
        <v>145</v>
      </c>
      <c r="M2015" s="19">
        <v>1</v>
      </c>
      <c r="N2015" s="19">
        <v>1480</v>
      </c>
      <c r="O2015" s="19">
        <f t="shared" si="37"/>
        <v>1480</v>
      </c>
      <c r="P2015" s="133"/>
      <c r="Q2015" s="141"/>
      <c r="R2015" s="61"/>
    </row>
    <row r="2016" spans="1:18" x14ac:dyDescent="0.2">
      <c r="A2016" s="141"/>
      <c r="B2016" s="150"/>
      <c r="C2016" s="151"/>
      <c r="D2016" s="151"/>
      <c r="E2016" s="133"/>
      <c r="F2016" s="141"/>
      <c r="G2016" s="147"/>
      <c r="H2016" s="147"/>
      <c r="I2016" s="147"/>
      <c r="J2016" s="147"/>
      <c r="K2016" s="147"/>
      <c r="L2016" s="22" t="s">
        <v>62</v>
      </c>
      <c r="M2016" s="19">
        <v>1</v>
      </c>
      <c r="N2016" s="19">
        <f>IFERROR(VLOOKUP(L2016,Data!K:M,3,0),"0")</f>
        <v>500</v>
      </c>
      <c r="O2016" s="19">
        <f t="shared" si="37"/>
        <v>500</v>
      </c>
      <c r="P2016" s="133"/>
      <c r="Q2016" s="141"/>
      <c r="R2016" s="61"/>
    </row>
    <row r="2017" spans="1:18" s="43" customFormat="1" ht="18" customHeight="1" x14ac:dyDescent="0.25">
      <c r="A2017" s="116" t="s">
        <v>3193</v>
      </c>
      <c r="B2017" s="117"/>
      <c r="C2017" s="117"/>
      <c r="D2017" s="117"/>
      <c r="E2017" s="117"/>
      <c r="F2017" s="117"/>
      <c r="G2017" s="117"/>
      <c r="H2017" s="117"/>
      <c r="I2017" s="117"/>
      <c r="J2017" s="117"/>
      <c r="K2017" s="117"/>
      <c r="L2017" s="117"/>
      <c r="M2017" s="117"/>
      <c r="N2017" s="117"/>
      <c r="O2017" s="118"/>
      <c r="P2017" s="119">
        <f>SUM(P1938:P2016)</f>
        <v>35700</v>
      </c>
      <c r="Q2017" s="120"/>
      <c r="R2017" s="121"/>
    </row>
    <row r="2018" spans="1:18" s="47" customFormat="1" ht="18" customHeight="1" x14ac:dyDescent="0.25">
      <c r="A2018" s="122" t="s">
        <v>3194</v>
      </c>
      <c r="B2018" s="122"/>
      <c r="C2018" s="44" t="e">
        <f ca="1">[3]!NumberToWordEN(P2017)</f>
        <v>#NAME?</v>
      </c>
      <c r="D2018" s="44"/>
      <c r="E2018" s="45"/>
      <c r="F2018" s="45"/>
      <c r="G2018" s="44"/>
      <c r="H2018" s="44"/>
      <c r="I2018" s="44"/>
      <c r="J2018" s="44"/>
      <c r="K2018" s="44"/>
      <c r="L2018" s="44"/>
      <c r="M2018" s="44"/>
      <c r="N2018" s="44"/>
      <c r="O2018" s="44"/>
      <c r="P2018" s="44"/>
      <c r="Q2018" s="46"/>
      <c r="R2018" s="62"/>
    </row>
    <row r="2019" spans="1:18" s="47" customFormat="1" ht="18" customHeight="1" x14ac:dyDescent="0.25">
      <c r="A2019" s="48"/>
      <c r="B2019" s="49"/>
      <c r="C2019" s="50"/>
      <c r="D2019" s="48"/>
      <c r="E2019" s="48"/>
      <c r="F2019" s="48"/>
      <c r="G2019" s="48"/>
      <c r="H2019" s="48"/>
      <c r="I2019" s="48"/>
      <c r="J2019" s="50"/>
      <c r="K2019" s="48"/>
      <c r="M2019" s="51"/>
      <c r="P2019" s="48"/>
      <c r="Q2019" s="52"/>
      <c r="R2019" s="62"/>
    </row>
    <row r="2020" spans="1:18" s="47" customFormat="1" ht="18" customHeight="1" x14ac:dyDescent="0.25">
      <c r="A2020" s="48"/>
      <c r="B2020" s="49"/>
      <c r="C2020" s="50"/>
      <c r="D2020" s="48"/>
      <c r="E2020" s="48"/>
      <c r="F2020" s="48"/>
      <c r="G2020" s="48"/>
      <c r="H2020" s="48"/>
      <c r="I2020" s="48"/>
      <c r="J2020" s="50"/>
      <c r="K2020" s="48"/>
      <c r="M2020" s="51"/>
      <c r="P2020" s="48"/>
      <c r="Q2020" s="52"/>
      <c r="R2020" s="62"/>
    </row>
    <row r="2021" spans="1:18" s="47" customFormat="1" ht="18" customHeight="1" x14ac:dyDescent="0.25">
      <c r="A2021" s="48"/>
      <c r="B2021" s="49"/>
      <c r="C2021" s="50"/>
      <c r="D2021" s="48"/>
      <c r="E2021" s="48"/>
      <c r="F2021" s="48"/>
      <c r="G2021" s="48"/>
      <c r="H2021" s="48"/>
      <c r="I2021" s="48"/>
      <c r="J2021" s="50"/>
      <c r="K2021" s="48"/>
      <c r="M2021" s="51"/>
      <c r="P2021" s="48"/>
      <c r="Q2021" s="52"/>
      <c r="R2021" s="62"/>
    </row>
    <row r="2022" spans="1:18" s="57" customFormat="1" ht="18" customHeight="1" x14ac:dyDescent="0.25">
      <c r="A2022" s="53"/>
      <c r="B2022" s="53"/>
      <c r="C2022" s="54"/>
      <c r="D2022" s="54"/>
      <c r="E2022" s="53"/>
      <c r="F2022" s="53"/>
      <c r="G2022" s="53"/>
      <c r="H2022" s="53"/>
      <c r="I2022" s="53"/>
      <c r="J2022" s="54"/>
      <c r="K2022" s="54"/>
      <c r="L2022" s="54"/>
      <c r="M2022" s="55"/>
      <c r="N2022" s="55"/>
      <c r="O2022" s="55"/>
      <c r="P2022" s="55"/>
      <c r="Q2022" s="56"/>
      <c r="R2022" s="63"/>
    </row>
    <row r="2023" spans="1:18" s="57" customFormat="1" ht="18" customHeight="1" x14ac:dyDescent="0.25">
      <c r="A2023" s="53"/>
      <c r="B2023" s="53"/>
      <c r="C2023" s="54"/>
      <c r="D2023" s="54"/>
      <c r="E2023" s="53"/>
      <c r="F2023" s="53"/>
      <c r="G2023" s="53"/>
      <c r="H2023" s="53"/>
      <c r="I2023" s="53"/>
      <c r="J2023" s="54"/>
      <c r="K2023" s="54"/>
      <c r="L2023" s="54"/>
      <c r="M2023" s="55"/>
      <c r="N2023" s="55"/>
      <c r="O2023" s="55"/>
      <c r="P2023" s="123" t="s">
        <v>3195</v>
      </c>
      <c r="Q2023" s="123"/>
      <c r="R2023" s="63"/>
    </row>
    <row r="2024" spans="1:18" s="41" customFormat="1" ht="24" customHeight="1" x14ac:dyDescent="0.25">
      <c r="A2024" s="124" t="s">
        <v>3221</v>
      </c>
      <c r="B2024" s="125"/>
      <c r="C2024" s="124" t="s">
        <v>21</v>
      </c>
      <c r="D2024" s="126"/>
      <c r="E2024" s="125"/>
      <c r="F2024" s="124" t="s">
        <v>3192</v>
      </c>
      <c r="G2024" s="126"/>
      <c r="H2024" s="126"/>
      <c r="I2024" s="126"/>
      <c r="J2024" s="126"/>
      <c r="K2024" s="126"/>
      <c r="L2024" s="126"/>
      <c r="M2024" s="126"/>
      <c r="N2024" s="126"/>
      <c r="O2024" s="126"/>
      <c r="P2024" s="126"/>
      <c r="Q2024" s="126"/>
      <c r="R2024" s="125"/>
    </row>
    <row r="2025" spans="1:18" s="40" customFormat="1" ht="41.25" customHeight="1" x14ac:dyDescent="0.3">
      <c r="A2025" s="34" t="s">
        <v>3197</v>
      </c>
      <c r="B2025" s="35" t="s">
        <v>81</v>
      </c>
      <c r="C2025" s="35" t="s">
        <v>10</v>
      </c>
      <c r="D2025" s="36" t="s">
        <v>11</v>
      </c>
      <c r="E2025" s="34" t="s">
        <v>12</v>
      </c>
      <c r="F2025" s="34" t="s">
        <v>0</v>
      </c>
      <c r="G2025" s="34"/>
      <c r="H2025" s="34" t="s">
        <v>1</v>
      </c>
      <c r="I2025" s="37"/>
      <c r="J2025" s="35" t="s">
        <v>13</v>
      </c>
      <c r="K2025" s="38" t="s">
        <v>148</v>
      </c>
      <c r="L2025" s="37" t="s">
        <v>82</v>
      </c>
      <c r="M2025" s="34" t="s">
        <v>14</v>
      </c>
      <c r="N2025" s="34" t="s">
        <v>2</v>
      </c>
      <c r="O2025" s="34" t="s">
        <v>83</v>
      </c>
      <c r="P2025" s="34" t="s">
        <v>3198</v>
      </c>
      <c r="Q2025" s="39" t="s">
        <v>84</v>
      </c>
      <c r="R2025" s="59" t="s">
        <v>5</v>
      </c>
    </row>
    <row r="2026" spans="1:18" x14ac:dyDescent="0.2">
      <c r="A2026" s="140" t="s">
        <v>3034</v>
      </c>
      <c r="B2026" s="149">
        <v>45055</v>
      </c>
      <c r="C2026" s="149" t="s">
        <v>160</v>
      </c>
      <c r="D2026" s="149" t="s">
        <v>163</v>
      </c>
      <c r="E2026" s="132" t="s">
        <v>1978</v>
      </c>
      <c r="F2026" s="140">
        <v>451457</v>
      </c>
      <c r="G2026" s="146" t="s">
        <v>1979</v>
      </c>
      <c r="H2026" s="146" t="s">
        <v>1979</v>
      </c>
      <c r="I2026" s="146" t="s">
        <v>1980</v>
      </c>
      <c r="J2026" s="146" t="s">
        <v>1981</v>
      </c>
      <c r="K2026" s="146" t="s">
        <v>1982</v>
      </c>
      <c r="L2026" s="22" t="s">
        <v>62</v>
      </c>
      <c r="M2026" s="19">
        <v>1</v>
      </c>
      <c r="N2026" s="19">
        <f>IFERROR(VLOOKUP(L2026,Data!K:M,3,0),"0")</f>
        <v>500</v>
      </c>
      <c r="O2026" s="19">
        <f>PRODUCT(M2026:N2026)</f>
        <v>500</v>
      </c>
      <c r="P2026" s="132">
        <f>SUM(O2026:O2027)</f>
        <v>500</v>
      </c>
      <c r="Q2026" s="140"/>
      <c r="R2026" s="60" t="s">
        <v>2727</v>
      </c>
    </row>
    <row r="2027" spans="1:18" x14ac:dyDescent="0.2">
      <c r="A2027" s="141"/>
      <c r="B2027" s="150"/>
      <c r="C2027" s="151"/>
      <c r="D2027" s="151"/>
      <c r="E2027" s="133"/>
      <c r="F2027" s="141"/>
      <c r="G2027" s="147"/>
      <c r="H2027" s="147"/>
      <c r="I2027" s="147"/>
      <c r="J2027" s="147"/>
      <c r="K2027" s="147"/>
      <c r="L2027" s="22"/>
      <c r="M2027" s="19"/>
      <c r="N2027" s="19" t="str">
        <f>IFERROR(VLOOKUP(L2027,Data!K:M,3,0),"0")</f>
        <v>0</v>
      </c>
      <c r="O2027" s="19">
        <f>PRODUCT(M2027:N2027)</f>
        <v>0</v>
      </c>
      <c r="P2027" s="133"/>
      <c r="Q2027" s="141"/>
      <c r="R2027" s="61"/>
    </row>
    <row r="2028" spans="1:18" x14ac:dyDescent="0.2">
      <c r="A2028" s="140" t="s">
        <v>3035</v>
      </c>
      <c r="B2028" s="149">
        <v>45055</v>
      </c>
      <c r="C2028" s="149" t="s">
        <v>188</v>
      </c>
      <c r="D2028" s="149" t="s">
        <v>163</v>
      </c>
      <c r="E2028" s="132" t="s">
        <v>1988</v>
      </c>
      <c r="F2028" s="140">
        <v>345065</v>
      </c>
      <c r="G2028" s="146" t="s">
        <v>1989</v>
      </c>
      <c r="H2028" s="146" t="s">
        <v>1989</v>
      </c>
      <c r="I2028" s="146" t="s">
        <v>1990</v>
      </c>
      <c r="J2028" s="146" t="s">
        <v>1991</v>
      </c>
      <c r="K2028" s="146" t="s">
        <v>1180</v>
      </c>
      <c r="L2028" s="22" t="s">
        <v>149</v>
      </c>
      <c r="M2028" s="19">
        <v>1</v>
      </c>
      <c r="N2028" s="19">
        <f>IFERROR(VLOOKUP(L2028,Data!K:M,3,0),"0")</f>
        <v>350</v>
      </c>
      <c r="O2028" s="19">
        <f t="shared" si="37"/>
        <v>350</v>
      </c>
      <c r="P2028" s="132">
        <f>SUM(O2028:O2029)</f>
        <v>850</v>
      </c>
      <c r="Q2028" s="140"/>
      <c r="R2028" s="60" t="s">
        <v>2717</v>
      </c>
    </row>
    <row r="2029" spans="1:18" x14ac:dyDescent="0.2">
      <c r="A2029" s="141"/>
      <c r="B2029" s="150"/>
      <c r="C2029" s="151"/>
      <c r="D2029" s="151"/>
      <c r="E2029" s="133"/>
      <c r="F2029" s="141"/>
      <c r="G2029" s="147"/>
      <c r="H2029" s="147"/>
      <c r="I2029" s="147"/>
      <c r="J2029" s="147"/>
      <c r="K2029" s="147"/>
      <c r="L2029" s="22" t="s">
        <v>62</v>
      </c>
      <c r="M2029" s="19">
        <v>1</v>
      </c>
      <c r="N2029" s="19">
        <f>IFERROR(VLOOKUP(L2029,Data!K:M,3,0),"0")</f>
        <v>500</v>
      </c>
      <c r="O2029" s="19">
        <f t="shared" si="37"/>
        <v>500</v>
      </c>
      <c r="P2029" s="133"/>
      <c r="Q2029" s="141"/>
      <c r="R2029" s="61"/>
    </row>
    <row r="2030" spans="1:18" x14ac:dyDescent="0.2">
      <c r="A2030" s="140" t="s">
        <v>3036</v>
      </c>
      <c r="B2030" s="149">
        <v>45055</v>
      </c>
      <c r="C2030" s="149" t="s">
        <v>160</v>
      </c>
      <c r="D2030" s="149" t="s">
        <v>163</v>
      </c>
      <c r="E2030" s="132" t="s">
        <v>1992</v>
      </c>
      <c r="F2030" s="140" t="s">
        <v>1993</v>
      </c>
      <c r="G2030" s="146" t="s">
        <v>1994</v>
      </c>
      <c r="H2030" s="146" t="s">
        <v>1994</v>
      </c>
      <c r="I2030" s="146" t="s">
        <v>1995</v>
      </c>
      <c r="J2030" s="146" t="s">
        <v>1996</v>
      </c>
      <c r="K2030" s="146" t="s">
        <v>1922</v>
      </c>
      <c r="L2030" s="22" t="s">
        <v>2915</v>
      </c>
      <c r="M2030" s="19">
        <v>1</v>
      </c>
      <c r="N2030" s="19">
        <f>IFERROR(VLOOKUP(L2030,Data!K:M,3,0),"0")</f>
        <v>1000</v>
      </c>
      <c r="O2030" s="19">
        <f t="shared" si="37"/>
        <v>1000</v>
      </c>
      <c r="P2030" s="132">
        <f>SUM(O2030:O2036)</f>
        <v>4090</v>
      </c>
      <c r="Q2030" s="140" t="s">
        <v>2795</v>
      </c>
      <c r="R2030" s="60"/>
    </row>
    <row r="2031" spans="1:18" x14ac:dyDescent="0.2">
      <c r="A2031" s="141"/>
      <c r="B2031" s="150"/>
      <c r="C2031" s="151"/>
      <c r="D2031" s="151"/>
      <c r="E2031" s="133"/>
      <c r="F2031" s="141"/>
      <c r="G2031" s="147"/>
      <c r="H2031" s="147"/>
      <c r="I2031" s="147"/>
      <c r="J2031" s="147"/>
      <c r="K2031" s="147"/>
      <c r="L2031" s="22" t="s">
        <v>138</v>
      </c>
      <c r="M2031" s="19">
        <v>1</v>
      </c>
      <c r="N2031" s="19">
        <f>IFERROR(VLOOKUP(L2031,Data!K:M,3,0),"0")</f>
        <v>70</v>
      </c>
      <c r="O2031" s="19">
        <f t="shared" si="37"/>
        <v>70</v>
      </c>
      <c r="P2031" s="133"/>
      <c r="Q2031" s="141"/>
      <c r="R2031" s="61"/>
    </row>
    <row r="2032" spans="1:18" x14ac:dyDescent="0.2">
      <c r="A2032" s="141"/>
      <c r="B2032" s="150"/>
      <c r="C2032" s="151"/>
      <c r="D2032" s="151"/>
      <c r="E2032" s="133"/>
      <c r="F2032" s="141"/>
      <c r="G2032" s="147"/>
      <c r="H2032" s="147"/>
      <c r="I2032" s="147"/>
      <c r="J2032" s="147"/>
      <c r="K2032" s="147"/>
      <c r="L2032" s="22" t="s">
        <v>89</v>
      </c>
      <c r="M2032" s="19">
        <v>8</v>
      </c>
      <c r="N2032" s="19">
        <f>IFERROR(VLOOKUP(L2032,Data!K:M,3,0),"0")</f>
        <v>35</v>
      </c>
      <c r="O2032" s="19">
        <f t="shared" si="37"/>
        <v>280</v>
      </c>
      <c r="P2032" s="133"/>
      <c r="Q2032" s="141"/>
      <c r="R2032" s="61"/>
    </row>
    <row r="2033" spans="1:18" x14ac:dyDescent="0.2">
      <c r="A2033" s="141"/>
      <c r="B2033" s="150"/>
      <c r="C2033" s="151"/>
      <c r="D2033" s="151"/>
      <c r="E2033" s="133"/>
      <c r="F2033" s="141"/>
      <c r="G2033" s="147"/>
      <c r="H2033" s="147"/>
      <c r="I2033" s="147"/>
      <c r="J2033" s="147"/>
      <c r="K2033" s="147"/>
      <c r="L2033" s="22" t="s">
        <v>113</v>
      </c>
      <c r="M2033" s="19">
        <v>1</v>
      </c>
      <c r="N2033" s="19">
        <f>IFERROR(VLOOKUP(L2033,Data!K:M,3,0),"0")</f>
        <v>800</v>
      </c>
      <c r="O2033" s="19">
        <f t="shared" si="37"/>
        <v>800</v>
      </c>
      <c r="P2033" s="133"/>
      <c r="Q2033" s="141"/>
      <c r="R2033" s="61"/>
    </row>
    <row r="2034" spans="1:18" x14ac:dyDescent="0.2">
      <c r="A2034" s="141"/>
      <c r="B2034" s="150"/>
      <c r="C2034" s="151"/>
      <c r="D2034" s="151"/>
      <c r="E2034" s="133"/>
      <c r="F2034" s="141"/>
      <c r="G2034" s="147"/>
      <c r="H2034" s="147"/>
      <c r="I2034" s="147"/>
      <c r="J2034" s="147"/>
      <c r="K2034" s="147"/>
      <c r="L2034" s="22" t="s">
        <v>135</v>
      </c>
      <c r="M2034" s="19">
        <v>4</v>
      </c>
      <c r="N2034" s="19">
        <f>IFERROR(VLOOKUP(L2034,Data!K:M,3,0),"0")</f>
        <v>140</v>
      </c>
      <c r="O2034" s="19">
        <f t="shared" si="37"/>
        <v>560</v>
      </c>
      <c r="P2034" s="133"/>
      <c r="Q2034" s="141"/>
      <c r="R2034" s="61" t="s">
        <v>2737</v>
      </c>
    </row>
    <row r="2035" spans="1:18" x14ac:dyDescent="0.2">
      <c r="A2035" s="141"/>
      <c r="B2035" s="150"/>
      <c r="C2035" s="151"/>
      <c r="D2035" s="151"/>
      <c r="E2035" s="133"/>
      <c r="F2035" s="141"/>
      <c r="G2035" s="147"/>
      <c r="H2035" s="147"/>
      <c r="I2035" s="147"/>
      <c r="J2035" s="147"/>
      <c r="K2035" s="147"/>
      <c r="L2035" s="22" t="s">
        <v>145</v>
      </c>
      <c r="M2035" s="19">
        <v>1</v>
      </c>
      <c r="N2035" s="19">
        <v>880</v>
      </c>
      <c r="O2035" s="19">
        <f t="shared" si="37"/>
        <v>880</v>
      </c>
      <c r="P2035" s="133"/>
      <c r="Q2035" s="141"/>
      <c r="R2035" s="61"/>
    </row>
    <row r="2036" spans="1:18" x14ac:dyDescent="0.2">
      <c r="A2036" s="141"/>
      <c r="B2036" s="150"/>
      <c r="C2036" s="151"/>
      <c r="D2036" s="151"/>
      <c r="E2036" s="133"/>
      <c r="F2036" s="141"/>
      <c r="G2036" s="147"/>
      <c r="H2036" s="147"/>
      <c r="I2036" s="147"/>
      <c r="J2036" s="147"/>
      <c r="K2036" s="147"/>
      <c r="L2036" s="22" t="s">
        <v>62</v>
      </c>
      <c r="M2036" s="19">
        <v>1</v>
      </c>
      <c r="N2036" s="19">
        <f>IFERROR(VLOOKUP(L2036,Data!K:M,3,0),"0")</f>
        <v>500</v>
      </c>
      <c r="O2036" s="19">
        <f t="shared" si="37"/>
        <v>500</v>
      </c>
      <c r="P2036" s="133"/>
      <c r="Q2036" s="141"/>
      <c r="R2036" s="61"/>
    </row>
    <row r="2037" spans="1:18" x14ac:dyDescent="0.2">
      <c r="A2037" s="140" t="s">
        <v>3037</v>
      </c>
      <c r="B2037" s="149">
        <v>45055</v>
      </c>
      <c r="C2037" s="149" t="s">
        <v>160</v>
      </c>
      <c r="D2037" s="149" t="s">
        <v>163</v>
      </c>
      <c r="E2037" s="132" t="s">
        <v>1997</v>
      </c>
      <c r="F2037" s="140">
        <v>440460</v>
      </c>
      <c r="G2037" s="146" t="s">
        <v>1998</v>
      </c>
      <c r="H2037" s="146" t="s">
        <v>1998</v>
      </c>
      <c r="I2037" s="146" t="s">
        <v>1999</v>
      </c>
      <c r="J2037" s="146" t="s">
        <v>2000</v>
      </c>
      <c r="K2037" s="146" t="s">
        <v>1875</v>
      </c>
      <c r="L2037" s="22" t="s">
        <v>149</v>
      </c>
      <c r="M2037" s="19">
        <v>1</v>
      </c>
      <c r="N2037" s="19">
        <f>IFERROR(VLOOKUP(L2037,Data!K:M,3,0),"0")</f>
        <v>350</v>
      </c>
      <c r="O2037" s="19">
        <f t="shared" si="37"/>
        <v>350</v>
      </c>
      <c r="P2037" s="132">
        <f>SUM(O2037:O2038)</f>
        <v>850</v>
      </c>
      <c r="Q2037" s="140"/>
      <c r="R2037" s="60"/>
    </row>
    <row r="2038" spans="1:18" x14ac:dyDescent="0.2">
      <c r="A2038" s="141"/>
      <c r="B2038" s="150"/>
      <c r="C2038" s="151"/>
      <c r="D2038" s="151"/>
      <c r="E2038" s="133"/>
      <c r="F2038" s="141"/>
      <c r="G2038" s="147"/>
      <c r="H2038" s="147"/>
      <c r="I2038" s="147"/>
      <c r="J2038" s="147"/>
      <c r="K2038" s="147"/>
      <c r="L2038" s="22" t="s">
        <v>62</v>
      </c>
      <c r="M2038" s="19">
        <v>1</v>
      </c>
      <c r="N2038" s="19">
        <f>IFERROR(VLOOKUP(L2038,Data!K:M,3,0),"0")</f>
        <v>500</v>
      </c>
      <c r="O2038" s="19">
        <f t="shared" si="37"/>
        <v>500</v>
      </c>
      <c r="P2038" s="133"/>
      <c r="Q2038" s="141"/>
      <c r="R2038" s="61"/>
    </row>
    <row r="2039" spans="1:18" x14ac:dyDescent="0.2">
      <c r="A2039" s="140" t="s">
        <v>3038</v>
      </c>
      <c r="B2039" s="149">
        <v>45055</v>
      </c>
      <c r="C2039" s="149" t="s">
        <v>160</v>
      </c>
      <c r="D2039" s="149" t="s">
        <v>163</v>
      </c>
      <c r="E2039" s="132" t="s">
        <v>2001</v>
      </c>
      <c r="F2039" s="140">
        <v>6100954</v>
      </c>
      <c r="G2039" s="146" t="s">
        <v>2002</v>
      </c>
      <c r="H2039" s="146" t="s">
        <v>2002</v>
      </c>
      <c r="I2039" s="146" t="s">
        <v>2003</v>
      </c>
      <c r="J2039" s="146" t="s">
        <v>2004</v>
      </c>
      <c r="K2039" s="146" t="s">
        <v>291</v>
      </c>
      <c r="L2039" s="22" t="s">
        <v>62</v>
      </c>
      <c r="M2039" s="19">
        <v>1</v>
      </c>
      <c r="N2039" s="19">
        <f>IFERROR(VLOOKUP(L2039,Data!K:M,3,0),"0")</f>
        <v>500</v>
      </c>
      <c r="O2039" s="19">
        <f t="shared" si="37"/>
        <v>500</v>
      </c>
      <c r="P2039" s="132">
        <f>SUM(O2039:O2040)</f>
        <v>500</v>
      </c>
      <c r="Q2039" s="140"/>
      <c r="R2039" s="60"/>
    </row>
    <row r="2040" spans="1:18" x14ac:dyDescent="0.2">
      <c r="A2040" s="141"/>
      <c r="B2040" s="150"/>
      <c r="C2040" s="151"/>
      <c r="D2040" s="151"/>
      <c r="E2040" s="133"/>
      <c r="F2040" s="141"/>
      <c r="G2040" s="147"/>
      <c r="H2040" s="147"/>
      <c r="I2040" s="147"/>
      <c r="J2040" s="147"/>
      <c r="K2040" s="147"/>
      <c r="L2040" s="22"/>
      <c r="M2040" s="19"/>
      <c r="N2040" s="19" t="str">
        <f>IFERROR(VLOOKUP(L2040,Data!K:M,3,0),"0")</f>
        <v>0</v>
      </c>
      <c r="O2040" s="19">
        <f t="shared" si="37"/>
        <v>0</v>
      </c>
      <c r="P2040" s="133"/>
      <c r="Q2040" s="141"/>
      <c r="R2040" s="61"/>
    </row>
    <row r="2041" spans="1:18" x14ac:dyDescent="0.2">
      <c r="A2041" s="140" t="s">
        <v>3039</v>
      </c>
      <c r="B2041" s="149">
        <v>45055</v>
      </c>
      <c r="C2041" s="149" t="s">
        <v>188</v>
      </c>
      <c r="D2041" s="149" t="s">
        <v>163</v>
      </c>
      <c r="E2041" s="132" t="s">
        <v>2005</v>
      </c>
      <c r="F2041" s="140">
        <v>447415</v>
      </c>
      <c r="G2041" s="146" t="s">
        <v>2006</v>
      </c>
      <c r="H2041" s="146" t="s">
        <v>2006</v>
      </c>
      <c r="I2041" s="146" t="s">
        <v>2007</v>
      </c>
      <c r="J2041" s="146" t="s">
        <v>2008</v>
      </c>
      <c r="K2041" s="146" t="s">
        <v>271</v>
      </c>
      <c r="L2041" s="22" t="s">
        <v>62</v>
      </c>
      <c r="M2041" s="19">
        <v>1</v>
      </c>
      <c r="N2041" s="19">
        <f>IFERROR(VLOOKUP(L2041,Data!K:M,3,0),"0")</f>
        <v>500</v>
      </c>
      <c r="O2041" s="19">
        <f t="shared" si="37"/>
        <v>500</v>
      </c>
      <c r="P2041" s="132">
        <f>SUM(O2041:O2042)</f>
        <v>500</v>
      </c>
      <c r="Q2041" s="140"/>
      <c r="R2041" s="60" t="s">
        <v>2875</v>
      </c>
    </row>
    <row r="2042" spans="1:18" x14ac:dyDescent="0.2">
      <c r="A2042" s="141"/>
      <c r="B2042" s="150"/>
      <c r="C2042" s="151"/>
      <c r="D2042" s="151"/>
      <c r="E2042" s="133"/>
      <c r="F2042" s="141"/>
      <c r="G2042" s="147"/>
      <c r="H2042" s="147"/>
      <c r="I2042" s="147"/>
      <c r="J2042" s="147"/>
      <c r="K2042" s="147"/>
      <c r="L2042" s="22"/>
      <c r="M2042" s="19"/>
      <c r="N2042" s="19" t="str">
        <f>IFERROR(VLOOKUP(L2042,Data!K:M,3,0),"0")</f>
        <v>0</v>
      </c>
      <c r="O2042" s="19">
        <f t="shared" si="37"/>
        <v>0</v>
      </c>
      <c r="P2042" s="133"/>
      <c r="Q2042" s="141"/>
      <c r="R2042" s="61" t="s">
        <v>2798</v>
      </c>
    </row>
    <row r="2043" spans="1:18" x14ac:dyDescent="0.2">
      <c r="A2043" s="140" t="s">
        <v>3040</v>
      </c>
      <c r="B2043" s="149">
        <v>45055</v>
      </c>
      <c r="C2043" s="149" t="s">
        <v>188</v>
      </c>
      <c r="D2043" s="149" t="s">
        <v>163</v>
      </c>
      <c r="E2043" s="132" t="s">
        <v>2009</v>
      </c>
      <c r="F2043" s="140">
        <v>520761</v>
      </c>
      <c r="G2043" s="146" t="s">
        <v>2010</v>
      </c>
      <c r="H2043" s="146" t="s">
        <v>2010</v>
      </c>
      <c r="I2043" s="146" t="s">
        <v>2011</v>
      </c>
      <c r="J2043" s="146" t="s">
        <v>2012</v>
      </c>
      <c r="K2043" s="146" t="s">
        <v>200</v>
      </c>
      <c r="L2043" s="22" t="s">
        <v>149</v>
      </c>
      <c r="M2043" s="19">
        <v>1</v>
      </c>
      <c r="N2043" s="19">
        <f>IFERROR(VLOOKUP(L2043,Data!K:M,3,0),"0")</f>
        <v>350</v>
      </c>
      <c r="O2043" s="19">
        <f t="shared" si="37"/>
        <v>350</v>
      </c>
      <c r="P2043" s="132">
        <f>SUM(O2043:O2044)</f>
        <v>850</v>
      </c>
      <c r="Q2043" s="140"/>
      <c r="R2043" s="60"/>
    </row>
    <row r="2044" spans="1:18" x14ac:dyDescent="0.2">
      <c r="A2044" s="141"/>
      <c r="B2044" s="150"/>
      <c r="C2044" s="151"/>
      <c r="D2044" s="151"/>
      <c r="E2044" s="133"/>
      <c r="F2044" s="141"/>
      <c r="G2044" s="147"/>
      <c r="H2044" s="147"/>
      <c r="I2044" s="147"/>
      <c r="J2044" s="147"/>
      <c r="K2044" s="147"/>
      <c r="L2044" s="22" t="s">
        <v>62</v>
      </c>
      <c r="M2044" s="19">
        <v>1</v>
      </c>
      <c r="N2044" s="19">
        <f>IFERROR(VLOOKUP(L2044,Data!K:M,3,0),"0")</f>
        <v>500</v>
      </c>
      <c r="O2044" s="19">
        <f t="shared" si="37"/>
        <v>500</v>
      </c>
      <c r="P2044" s="133"/>
      <c r="Q2044" s="141"/>
      <c r="R2044" s="61"/>
    </row>
    <row r="2045" spans="1:18" x14ac:dyDescent="0.2">
      <c r="A2045" s="140" t="s">
        <v>3041</v>
      </c>
      <c r="B2045" s="149">
        <v>45055</v>
      </c>
      <c r="C2045" s="149" t="s">
        <v>160</v>
      </c>
      <c r="D2045" s="149" t="s">
        <v>202</v>
      </c>
      <c r="E2045" s="132" t="s">
        <v>2013</v>
      </c>
      <c r="F2045" s="140">
        <v>268869</v>
      </c>
      <c r="G2045" s="146" t="s">
        <v>516</v>
      </c>
      <c r="H2045" s="146" t="s">
        <v>516</v>
      </c>
      <c r="I2045" s="146" t="s">
        <v>2014</v>
      </c>
      <c r="J2045" s="146" t="s">
        <v>2015</v>
      </c>
      <c r="K2045" s="146" t="s">
        <v>200</v>
      </c>
      <c r="L2045" s="22" t="s">
        <v>62</v>
      </c>
      <c r="M2045" s="19">
        <v>1</v>
      </c>
      <c r="N2045" s="19">
        <f>IFERROR(VLOOKUP(L2045,Data!K:M,3,0),"0")</f>
        <v>500</v>
      </c>
      <c r="O2045" s="19">
        <f t="shared" si="37"/>
        <v>500</v>
      </c>
      <c r="P2045" s="132">
        <f>SUM(O2045:O2046)</f>
        <v>500</v>
      </c>
      <c r="Q2045" s="140"/>
      <c r="R2045" s="60" t="s">
        <v>2734</v>
      </c>
    </row>
    <row r="2046" spans="1:18" x14ac:dyDescent="0.2">
      <c r="A2046" s="141"/>
      <c r="B2046" s="150"/>
      <c r="C2046" s="151"/>
      <c r="D2046" s="151"/>
      <c r="E2046" s="133"/>
      <c r="F2046" s="141"/>
      <c r="G2046" s="147"/>
      <c r="H2046" s="147"/>
      <c r="I2046" s="147"/>
      <c r="J2046" s="147"/>
      <c r="K2046" s="147"/>
      <c r="L2046" s="22"/>
      <c r="M2046" s="19"/>
      <c r="N2046" s="19" t="str">
        <f>IFERROR(VLOOKUP(L2046,Data!K:M,3,0),"0")</f>
        <v>0</v>
      </c>
      <c r="O2046" s="19">
        <f t="shared" si="37"/>
        <v>0</v>
      </c>
      <c r="P2046" s="133"/>
      <c r="Q2046" s="141"/>
      <c r="R2046" s="61"/>
    </row>
    <row r="2047" spans="1:18" x14ac:dyDescent="0.2">
      <c r="A2047" s="140" t="s">
        <v>3042</v>
      </c>
      <c r="B2047" s="149">
        <v>45055</v>
      </c>
      <c r="C2047" s="149" t="s">
        <v>160</v>
      </c>
      <c r="D2047" s="149" t="s">
        <v>163</v>
      </c>
      <c r="E2047" s="132" t="s">
        <v>2016</v>
      </c>
      <c r="F2047" s="140" t="s">
        <v>2017</v>
      </c>
      <c r="G2047" s="146" t="s">
        <v>2018</v>
      </c>
      <c r="H2047" s="146" t="s">
        <v>2018</v>
      </c>
      <c r="I2047" s="146" t="s">
        <v>2019</v>
      </c>
      <c r="J2047" s="146" t="s">
        <v>2020</v>
      </c>
      <c r="K2047" s="146" t="s">
        <v>1822</v>
      </c>
      <c r="L2047" s="22" t="s">
        <v>2915</v>
      </c>
      <c r="M2047" s="19">
        <v>1</v>
      </c>
      <c r="N2047" s="19">
        <f>IFERROR(VLOOKUP(L2047,Data!K:M,3,0),"0")</f>
        <v>1000</v>
      </c>
      <c r="O2047" s="19">
        <f t="shared" si="37"/>
        <v>1000</v>
      </c>
      <c r="P2047" s="132">
        <f>SUM(O2047:O2052)</f>
        <v>2670</v>
      </c>
      <c r="Q2047" s="140" t="s">
        <v>2876</v>
      </c>
      <c r="R2047" s="60"/>
    </row>
    <row r="2048" spans="1:18" x14ac:dyDescent="0.2">
      <c r="A2048" s="141"/>
      <c r="B2048" s="150"/>
      <c r="C2048" s="151"/>
      <c r="D2048" s="151"/>
      <c r="E2048" s="133"/>
      <c r="F2048" s="141"/>
      <c r="G2048" s="147"/>
      <c r="H2048" s="147"/>
      <c r="I2048" s="147"/>
      <c r="J2048" s="147"/>
      <c r="K2048" s="147"/>
      <c r="L2048" s="22" t="s">
        <v>138</v>
      </c>
      <c r="M2048" s="19">
        <v>1</v>
      </c>
      <c r="N2048" s="19">
        <f>IFERROR(VLOOKUP(L2048,Data!K:M,3,0),"0")</f>
        <v>70</v>
      </c>
      <c r="O2048" s="19">
        <f t="shared" si="37"/>
        <v>70</v>
      </c>
      <c r="P2048" s="133"/>
      <c r="Q2048" s="141"/>
      <c r="R2048" s="61"/>
    </row>
    <row r="2049" spans="1:18" x14ac:dyDescent="0.2">
      <c r="A2049" s="141"/>
      <c r="B2049" s="150"/>
      <c r="C2049" s="151"/>
      <c r="D2049" s="151"/>
      <c r="E2049" s="133"/>
      <c r="F2049" s="141"/>
      <c r="G2049" s="147"/>
      <c r="H2049" s="147"/>
      <c r="I2049" s="147"/>
      <c r="J2049" s="147"/>
      <c r="K2049" s="147"/>
      <c r="L2049" s="22" t="s">
        <v>2702</v>
      </c>
      <c r="M2049" s="19">
        <v>1</v>
      </c>
      <c r="N2049" s="19">
        <f>IFERROR(VLOOKUP(L2049,Data!K:M,3,0),"0")</f>
        <v>200</v>
      </c>
      <c r="O2049" s="19">
        <f t="shared" si="37"/>
        <v>200</v>
      </c>
      <c r="P2049" s="133"/>
      <c r="Q2049" s="141"/>
      <c r="R2049" s="61"/>
    </row>
    <row r="2050" spans="1:18" x14ac:dyDescent="0.2">
      <c r="A2050" s="141"/>
      <c r="B2050" s="150"/>
      <c r="C2050" s="151"/>
      <c r="D2050" s="151"/>
      <c r="E2050" s="133"/>
      <c r="F2050" s="141"/>
      <c r="G2050" s="147"/>
      <c r="H2050" s="147"/>
      <c r="I2050" s="147"/>
      <c r="J2050" s="147"/>
      <c r="K2050" s="147"/>
      <c r="L2050" s="22" t="s">
        <v>2699</v>
      </c>
      <c r="M2050" s="19">
        <v>2</v>
      </c>
      <c r="N2050" s="19">
        <f>IFERROR(VLOOKUP(L2050,Data!K:M,3,0),"0")</f>
        <v>10</v>
      </c>
      <c r="O2050" s="19">
        <f t="shared" si="37"/>
        <v>20</v>
      </c>
      <c r="P2050" s="133"/>
      <c r="Q2050" s="141"/>
      <c r="R2050" s="61"/>
    </row>
    <row r="2051" spans="1:18" x14ac:dyDescent="0.2">
      <c r="A2051" s="141"/>
      <c r="B2051" s="150"/>
      <c r="C2051" s="151"/>
      <c r="D2051" s="151"/>
      <c r="E2051" s="133"/>
      <c r="F2051" s="141"/>
      <c r="G2051" s="147"/>
      <c r="H2051" s="147"/>
      <c r="I2051" s="147"/>
      <c r="J2051" s="147"/>
      <c r="K2051" s="147"/>
      <c r="L2051" s="22" t="s">
        <v>145</v>
      </c>
      <c r="M2051" s="19">
        <v>1</v>
      </c>
      <c r="N2051" s="19">
        <v>880</v>
      </c>
      <c r="O2051" s="19">
        <f t="shared" si="37"/>
        <v>880</v>
      </c>
      <c r="P2051" s="133"/>
      <c r="Q2051" s="141"/>
      <c r="R2051" s="61"/>
    </row>
    <row r="2052" spans="1:18" x14ac:dyDescent="0.2">
      <c r="A2052" s="141"/>
      <c r="B2052" s="150"/>
      <c r="C2052" s="151"/>
      <c r="D2052" s="151"/>
      <c r="E2052" s="133"/>
      <c r="F2052" s="141"/>
      <c r="G2052" s="147"/>
      <c r="H2052" s="147"/>
      <c r="I2052" s="147"/>
      <c r="J2052" s="147"/>
      <c r="K2052" s="147"/>
      <c r="L2052" s="22" t="s">
        <v>62</v>
      </c>
      <c r="M2052" s="19">
        <v>1</v>
      </c>
      <c r="N2052" s="19">
        <f>IFERROR(VLOOKUP(L2052,Data!K:M,3,0),"0")</f>
        <v>500</v>
      </c>
      <c r="O2052" s="19">
        <f t="shared" si="37"/>
        <v>500</v>
      </c>
      <c r="P2052" s="133"/>
      <c r="Q2052" s="141"/>
      <c r="R2052" s="61"/>
    </row>
    <row r="2053" spans="1:18" x14ac:dyDescent="0.2">
      <c r="A2053" s="140" t="s">
        <v>3043</v>
      </c>
      <c r="B2053" s="149">
        <v>45055</v>
      </c>
      <c r="C2053" s="149" t="s">
        <v>160</v>
      </c>
      <c r="D2053" s="149" t="s">
        <v>163</v>
      </c>
      <c r="E2053" s="132" t="s">
        <v>2021</v>
      </c>
      <c r="F2053" s="140">
        <v>528194</v>
      </c>
      <c r="G2053" s="146" t="s">
        <v>2022</v>
      </c>
      <c r="H2053" s="146" t="s">
        <v>2022</v>
      </c>
      <c r="I2053" s="146" t="s">
        <v>2023</v>
      </c>
      <c r="J2053" s="146" t="s">
        <v>2024</v>
      </c>
      <c r="K2053" s="146" t="s">
        <v>1866</v>
      </c>
      <c r="L2053" s="22" t="s">
        <v>2698</v>
      </c>
      <c r="M2053" s="19">
        <v>1</v>
      </c>
      <c r="N2053" s="19">
        <f>IFERROR(VLOOKUP(L2053,Data!K:M,3,0),"0")</f>
        <v>400</v>
      </c>
      <c r="O2053" s="19">
        <f t="shared" si="37"/>
        <v>400</v>
      </c>
      <c r="P2053" s="132">
        <f>SUM(O2053:O2054)</f>
        <v>900</v>
      </c>
      <c r="Q2053" s="140"/>
      <c r="R2053" s="60"/>
    </row>
    <row r="2054" spans="1:18" x14ac:dyDescent="0.2">
      <c r="A2054" s="141"/>
      <c r="B2054" s="150"/>
      <c r="C2054" s="151"/>
      <c r="D2054" s="151"/>
      <c r="E2054" s="133"/>
      <c r="F2054" s="141"/>
      <c r="G2054" s="147"/>
      <c r="H2054" s="147"/>
      <c r="I2054" s="147"/>
      <c r="J2054" s="147"/>
      <c r="K2054" s="147"/>
      <c r="L2054" s="22" t="s">
        <v>62</v>
      </c>
      <c r="M2054" s="19">
        <v>1</v>
      </c>
      <c r="N2054" s="19">
        <f>IFERROR(VLOOKUP(L2054,Data!K:M,3,0),"0")</f>
        <v>500</v>
      </c>
      <c r="O2054" s="19">
        <f t="shared" si="37"/>
        <v>500</v>
      </c>
      <c r="P2054" s="133"/>
      <c r="Q2054" s="141"/>
      <c r="R2054" s="61"/>
    </row>
    <row r="2055" spans="1:18" x14ac:dyDescent="0.2">
      <c r="A2055" s="140" t="s">
        <v>3044</v>
      </c>
      <c r="B2055" s="149">
        <v>45055</v>
      </c>
      <c r="C2055" s="149" t="s">
        <v>448</v>
      </c>
      <c r="D2055" s="149" t="s">
        <v>163</v>
      </c>
      <c r="E2055" s="132" t="s">
        <v>2025</v>
      </c>
      <c r="F2055" s="140">
        <v>468852</v>
      </c>
      <c r="G2055" s="146" t="s">
        <v>2026</v>
      </c>
      <c r="H2055" s="146" t="s">
        <v>2026</v>
      </c>
      <c r="I2055" s="146" t="s">
        <v>2027</v>
      </c>
      <c r="J2055" s="146" t="s">
        <v>2028</v>
      </c>
      <c r="K2055" s="146" t="s">
        <v>2029</v>
      </c>
      <c r="L2055" s="22" t="s">
        <v>2699</v>
      </c>
      <c r="M2055" s="19">
        <v>2</v>
      </c>
      <c r="N2055" s="19">
        <f>IFERROR(VLOOKUP(L2055,Data!K:M,3,0),"0")</f>
        <v>10</v>
      </c>
      <c r="O2055" s="19">
        <f t="shared" si="37"/>
        <v>20</v>
      </c>
      <c r="P2055" s="132">
        <f>SUM(O2055:O2056)</f>
        <v>520</v>
      </c>
      <c r="Q2055" s="140"/>
      <c r="R2055" s="60" t="s">
        <v>2768</v>
      </c>
    </row>
    <row r="2056" spans="1:18" x14ac:dyDescent="0.2">
      <c r="A2056" s="141"/>
      <c r="B2056" s="150"/>
      <c r="C2056" s="151"/>
      <c r="D2056" s="151"/>
      <c r="E2056" s="133"/>
      <c r="F2056" s="141"/>
      <c r="G2056" s="147"/>
      <c r="H2056" s="147"/>
      <c r="I2056" s="147"/>
      <c r="J2056" s="147"/>
      <c r="K2056" s="147"/>
      <c r="L2056" s="22" t="s">
        <v>62</v>
      </c>
      <c r="M2056" s="19">
        <v>1</v>
      </c>
      <c r="N2056" s="19">
        <f>IFERROR(VLOOKUP(L2056,Data!K:M,3,0),"0")</f>
        <v>500</v>
      </c>
      <c r="O2056" s="19">
        <f t="shared" si="37"/>
        <v>500</v>
      </c>
      <c r="P2056" s="133"/>
      <c r="Q2056" s="141"/>
      <c r="R2056" s="61"/>
    </row>
    <row r="2057" spans="1:18" x14ac:dyDescent="0.2">
      <c r="A2057" s="140" t="s">
        <v>3045</v>
      </c>
      <c r="B2057" s="149">
        <v>45055</v>
      </c>
      <c r="C2057" s="149" t="s">
        <v>54</v>
      </c>
      <c r="D2057" s="149" t="s">
        <v>77</v>
      </c>
      <c r="E2057" s="132" t="s">
        <v>2030</v>
      </c>
      <c r="F2057" s="140" t="s">
        <v>2031</v>
      </c>
      <c r="G2057" s="146" t="s">
        <v>2032</v>
      </c>
      <c r="H2057" s="146" t="s">
        <v>2032</v>
      </c>
      <c r="I2057" s="146" t="s">
        <v>2033</v>
      </c>
      <c r="J2057" s="146" t="s">
        <v>2034</v>
      </c>
      <c r="K2057" s="146" t="s">
        <v>302</v>
      </c>
      <c r="L2057" s="22" t="s">
        <v>2699</v>
      </c>
      <c r="M2057" s="19">
        <v>2</v>
      </c>
      <c r="N2057" s="19">
        <f>IFERROR(VLOOKUP(L2057,Data!K:M,3,0),"0")</f>
        <v>10</v>
      </c>
      <c r="O2057" s="19">
        <f t="shared" si="37"/>
        <v>20</v>
      </c>
      <c r="P2057" s="132">
        <f>SUM(O2057:O2059)</f>
        <v>870</v>
      </c>
      <c r="Q2057" s="140"/>
      <c r="R2057" s="60" t="s">
        <v>2877</v>
      </c>
    </row>
    <row r="2058" spans="1:18" x14ac:dyDescent="0.2">
      <c r="A2058" s="141"/>
      <c r="B2058" s="150"/>
      <c r="C2058" s="151"/>
      <c r="D2058" s="151"/>
      <c r="E2058" s="133"/>
      <c r="F2058" s="141"/>
      <c r="G2058" s="147"/>
      <c r="H2058" s="147"/>
      <c r="I2058" s="147"/>
      <c r="J2058" s="147"/>
      <c r="K2058" s="147"/>
      <c r="L2058" s="22" t="s">
        <v>149</v>
      </c>
      <c r="M2058" s="19">
        <v>1</v>
      </c>
      <c r="N2058" s="19">
        <f>IFERROR(VLOOKUP(L2058,Data!K:M,3,0),"0")</f>
        <v>350</v>
      </c>
      <c r="O2058" s="19">
        <f t="shared" si="37"/>
        <v>350</v>
      </c>
      <c r="P2058" s="133"/>
      <c r="Q2058" s="141"/>
      <c r="R2058" s="61" t="s">
        <v>2878</v>
      </c>
    </row>
    <row r="2059" spans="1:18" x14ac:dyDescent="0.2">
      <c r="A2059" s="141"/>
      <c r="B2059" s="150"/>
      <c r="C2059" s="151"/>
      <c r="D2059" s="151"/>
      <c r="E2059" s="133"/>
      <c r="F2059" s="141"/>
      <c r="G2059" s="147"/>
      <c r="H2059" s="147"/>
      <c r="I2059" s="147"/>
      <c r="J2059" s="147"/>
      <c r="K2059" s="147"/>
      <c r="L2059" s="22" t="s">
        <v>62</v>
      </c>
      <c r="M2059" s="19">
        <v>1</v>
      </c>
      <c r="N2059" s="19">
        <f>IFERROR(VLOOKUP(L2059,Data!K:M,3,0),"0")</f>
        <v>500</v>
      </c>
      <c r="O2059" s="19">
        <f t="shared" si="37"/>
        <v>500</v>
      </c>
      <c r="P2059" s="133"/>
      <c r="Q2059" s="141"/>
      <c r="R2059" s="61" t="s">
        <v>2879</v>
      </c>
    </row>
    <row r="2060" spans="1:18" x14ac:dyDescent="0.2">
      <c r="A2060" s="140" t="s">
        <v>3046</v>
      </c>
      <c r="B2060" s="149">
        <v>45055</v>
      </c>
      <c r="C2060" s="149" t="s">
        <v>53</v>
      </c>
      <c r="D2060" s="149" t="s">
        <v>77</v>
      </c>
      <c r="E2060" s="132" t="s">
        <v>2035</v>
      </c>
      <c r="F2060" s="140" t="s">
        <v>2036</v>
      </c>
      <c r="G2060" s="146" t="s">
        <v>2026</v>
      </c>
      <c r="H2060" s="146" t="s">
        <v>2026</v>
      </c>
      <c r="I2060" s="146" t="s">
        <v>2037</v>
      </c>
      <c r="J2060" s="146" t="s">
        <v>2038</v>
      </c>
      <c r="K2060" s="146" t="s">
        <v>511</v>
      </c>
      <c r="L2060" s="22" t="s">
        <v>2705</v>
      </c>
      <c r="M2060" s="19">
        <v>1</v>
      </c>
      <c r="N2060" s="19">
        <f>IFERROR(VLOOKUP(L2060,Data!K:M,3,0),"0")</f>
        <v>380</v>
      </c>
      <c r="O2060" s="19">
        <f t="shared" si="37"/>
        <v>380</v>
      </c>
      <c r="P2060" s="132">
        <f>SUM(O2060:O2061)</f>
        <v>880</v>
      </c>
      <c r="Q2060" s="140"/>
      <c r="R2060" s="60"/>
    </row>
    <row r="2061" spans="1:18" x14ac:dyDescent="0.2">
      <c r="A2061" s="141"/>
      <c r="B2061" s="150"/>
      <c r="C2061" s="151"/>
      <c r="D2061" s="151"/>
      <c r="E2061" s="133"/>
      <c r="F2061" s="141"/>
      <c r="G2061" s="147"/>
      <c r="H2061" s="147"/>
      <c r="I2061" s="147"/>
      <c r="J2061" s="147"/>
      <c r="K2061" s="147"/>
      <c r="L2061" s="22" t="s">
        <v>62</v>
      </c>
      <c r="M2061" s="19">
        <v>1</v>
      </c>
      <c r="N2061" s="19">
        <f>IFERROR(VLOOKUP(L2061,Data!K:M,3,0),"0")</f>
        <v>500</v>
      </c>
      <c r="O2061" s="19">
        <f t="shared" si="37"/>
        <v>500</v>
      </c>
      <c r="P2061" s="133"/>
      <c r="Q2061" s="141"/>
      <c r="R2061" s="61"/>
    </row>
    <row r="2062" spans="1:18" x14ac:dyDescent="0.2">
      <c r="A2062" s="140" t="s">
        <v>3047</v>
      </c>
      <c r="B2062" s="149">
        <v>45055</v>
      </c>
      <c r="C2062" s="149" t="s">
        <v>448</v>
      </c>
      <c r="D2062" s="149" t="s">
        <v>163</v>
      </c>
      <c r="E2062" s="132" t="s">
        <v>2039</v>
      </c>
      <c r="F2062" s="140">
        <v>448087</v>
      </c>
      <c r="G2062" s="146" t="s">
        <v>2040</v>
      </c>
      <c r="H2062" s="146" t="s">
        <v>2040</v>
      </c>
      <c r="I2062" s="146" t="s">
        <v>2041</v>
      </c>
      <c r="J2062" s="146" t="s">
        <v>2042</v>
      </c>
      <c r="K2062" s="146" t="s">
        <v>551</v>
      </c>
      <c r="L2062" s="22" t="s">
        <v>62</v>
      </c>
      <c r="M2062" s="19">
        <v>1</v>
      </c>
      <c r="N2062" s="19">
        <f>IFERROR(VLOOKUP(L2062,Data!K:M,3,0),"0")</f>
        <v>500</v>
      </c>
      <c r="O2062" s="19">
        <f t="shared" si="37"/>
        <v>500</v>
      </c>
      <c r="P2062" s="132">
        <f>SUM(O2062:O2063)</f>
        <v>500</v>
      </c>
      <c r="Q2062" s="140"/>
      <c r="R2062" s="60" t="s">
        <v>2880</v>
      </c>
    </row>
    <row r="2063" spans="1:18" x14ac:dyDescent="0.2">
      <c r="A2063" s="141"/>
      <c r="B2063" s="150"/>
      <c r="C2063" s="151"/>
      <c r="D2063" s="151"/>
      <c r="E2063" s="133"/>
      <c r="F2063" s="141"/>
      <c r="G2063" s="147"/>
      <c r="H2063" s="147"/>
      <c r="I2063" s="147"/>
      <c r="J2063" s="147"/>
      <c r="K2063" s="147"/>
      <c r="L2063" s="22"/>
      <c r="M2063" s="19"/>
      <c r="N2063" s="19" t="str">
        <f>IFERROR(VLOOKUP(L2063,Data!K:M,3,0),"0")</f>
        <v>0</v>
      </c>
      <c r="O2063" s="19">
        <f t="shared" si="37"/>
        <v>0</v>
      </c>
      <c r="P2063" s="133"/>
      <c r="Q2063" s="141"/>
      <c r="R2063" s="61"/>
    </row>
    <row r="2064" spans="1:18" x14ac:dyDescent="0.2">
      <c r="A2064" s="140" t="s">
        <v>3048</v>
      </c>
      <c r="B2064" s="149">
        <v>45055</v>
      </c>
      <c r="C2064" s="149" t="s">
        <v>188</v>
      </c>
      <c r="D2064" s="149" t="s">
        <v>163</v>
      </c>
      <c r="E2064" s="132" t="s">
        <v>2043</v>
      </c>
      <c r="F2064" s="140">
        <v>379365</v>
      </c>
      <c r="G2064" s="146" t="s">
        <v>2044</v>
      </c>
      <c r="H2064" s="146" t="s">
        <v>2044</v>
      </c>
      <c r="I2064" s="146" t="s">
        <v>2045</v>
      </c>
      <c r="J2064" s="146" t="s">
        <v>2046</v>
      </c>
      <c r="K2064" s="146" t="s">
        <v>1964</v>
      </c>
      <c r="L2064" s="22" t="s">
        <v>62</v>
      </c>
      <c r="M2064" s="19">
        <v>1</v>
      </c>
      <c r="N2064" s="19">
        <f>IFERROR(VLOOKUP(L2064,Data!K:M,3,0),"0")</f>
        <v>500</v>
      </c>
      <c r="O2064" s="19">
        <f t="shared" si="37"/>
        <v>500</v>
      </c>
      <c r="P2064" s="132">
        <f>SUM(O2064:O2065)</f>
        <v>500</v>
      </c>
      <c r="Q2064" s="140"/>
      <c r="R2064" s="60" t="s">
        <v>2798</v>
      </c>
    </row>
    <row r="2065" spans="1:18" x14ac:dyDescent="0.2">
      <c r="A2065" s="141"/>
      <c r="B2065" s="150"/>
      <c r="C2065" s="151"/>
      <c r="D2065" s="151"/>
      <c r="E2065" s="133"/>
      <c r="F2065" s="141"/>
      <c r="G2065" s="147"/>
      <c r="H2065" s="147"/>
      <c r="I2065" s="147"/>
      <c r="J2065" s="147"/>
      <c r="K2065" s="147"/>
      <c r="L2065" s="22"/>
      <c r="M2065" s="19"/>
      <c r="N2065" s="19" t="str">
        <f>IFERROR(VLOOKUP(L2065,Data!K:M,3,0),"0")</f>
        <v>0</v>
      </c>
      <c r="O2065" s="19">
        <f t="shared" si="37"/>
        <v>0</v>
      </c>
      <c r="P2065" s="133"/>
      <c r="Q2065" s="141"/>
      <c r="R2065" s="61"/>
    </row>
    <row r="2066" spans="1:18" x14ac:dyDescent="0.2">
      <c r="A2066" s="140" t="s">
        <v>3049</v>
      </c>
      <c r="B2066" s="149">
        <v>45056</v>
      </c>
      <c r="C2066" s="149" t="s">
        <v>160</v>
      </c>
      <c r="D2066" s="149" t="s">
        <v>163</v>
      </c>
      <c r="E2066" s="132" t="s">
        <v>2047</v>
      </c>
      <c r="F2066" s="140">
        <v>112990</v>
      </c>
      <c r="G2066" s="146" t="s">
        <v>2048</v>
      </c>
      <c r="H2066" s="146" t="s">
        <v>2048</v>
      </c>
      <c r="I2066" s="146" t="s">
        <v>2049</v>
      </c>
      <c r="J2066" s="146" t="s">
        <v>2050</v>
      </c>
      <c r="K2066" s="146" t="s">
        <v>187</v>
      </c>
      <c r="L2066" s="22" t="s">
        <v>2915</v>
      </c>
      <c r="M2066" s="19">
        <v>1</v>
      </c>
      <c r="N2066" s="19">
        <f>IFERROR(VLOOKUP(L2066,Data!K:M,3,0),"0")</f>
        <v>1000</v>
      </c>
      <c r="O2066" s="19">
        <f t="shared" si="37"/>
        <v>1000</v>
      </c>
      <c r="P2066" s="132">
        <f>SUM(O2066:O2069)</f>
        <v>3130</v>
      </c>
      <c r="Q2066" s="140" t="s">
        <v>2775</v>
      </c>
      <c r="R2066" s="60"/>
    </row>
    <row r="2067" spans="1:18" x14ac:dyDescent="0.2">
      <c r="A2067" s="141"/>
      <c r="B2067" s="150"/>
      <c r="C2067" s="151"/>
      <c r="D2067" s="151"/>
      <c r="E2067" s="133"/>
      <c r="F2067" s="141"/>
      <c r="G2067" s="147"/>
      <c r="H2067" s="147"/>
      <c r="I2067" s="147"/>
      <c r="J2067" s="147"/>
      <c r="K2067" s="147"/>
      <c r="L2067" s="22" t="s">
        <v>138</v>
      </c>
      <c r="M2067" s="19">
        <v>1</v>
      </c>
      <c r="N2067" s="19">
        <f>IFERROR(VLOOKUP(L2067,Data!K:M,3,0),"0")</f>
        <v>70</v>
      </c>
      <c r="O2067" s="19">
        <f t="shared" si="37"/>
        <v>70</v>
      </c>
      <c r="P2067" s="133"/>
      <c r="Q2067" s="141"/>
      <c r="R2067" s="61"/>
    </row>
    <row r="2068" spans="1:18" x14ac:dyDescent="0.2">
      <c r="A2068" s="141"/>
      <c r="B2068" s="150"/>
      <c r="C2068" s="151"/>
      <c r="D2068" s="151"/>
      <c r="E2068" s="133"/>
      <c r="F2068" s="141"/>
      <c r="G2068" s="147"/>
      <c r="H2068" s="147"/>
      <c r="I2068" s="147"/>
      <c r="J2068" s="147"/>
      <c r="K2068" s="147"/>
      <c r="L2068" s="22" t="s">
        <v>145</v>
      </c>
      <c r="M2068" s="19">
        <v>1</v>
      </c>
      <c r="N2068" s="19">
        <v>1560</v>
      </c>
      <c r="O2068" s="19">
        <f t="shared" si="37"/>
        <v>1560</v>
      </c>
      <c r="P2068" s="133"/>
      <c r="Q2068" s="141"/>
      <c r="R2068" s="61"/>
    </row>
    <row r="2069" spans="1:18" x14ac:dyDescent="0.2">
      <c r="A2069" s="142"/>
      <c r="B2069" s="161"/>
      <c r="C2069" s="162"/>
      <c r="D2069" s="162"/>
      <c r="E2069" s="136"/>
      <c r="F2069" s="142"/>
      <c r="G2069" s="148"/>
      <c r="H2069" s="148"/>
      <c r="I2069" s="148"/>
      <c r="J2069" s="148"/>
      <c r="K2069" s="148"/>
      <c r="L2069" s="22" t="s">
        <v>62</v>
      </c>
      <c r="M2069" s="19">
        <v>1</v>
      </c>
      <c r="N2069" s="19">
        <f>IFERROR(VLOOKUP(L2069,Data!K:M,3,0),"0")</f>
        <v>500</v>
      </c>
      <c r="O2069" s="19">
        <f t="shared" si="37"/>
        <v>500</v>
      </c>
      <c r="P2069" s="136"/>
      <c r="Q2069" s="142"/>
      <c r="R2069" s="64"/>
    </row>
    <row r="2070" spans="1:18" x14ac:dyDescent="0.2">
      <c r="A2070" s="140" t="s">
        <v>3050</v>
      </c>
      <c r="B2070" s="149">
        <v>45056</v>
      </c>
      <c r="C2070" s="149" t="s">
        <v>448</v>
      </c>
      <c r="D2070" s="149" t="s">
        <v>336</v>
      </c>
      <c r="E2070" s="132" t="s">
        <v>2051</v>
      </c>
      <c r="F2070" s="140">
        <v>268100</v>
      </c>
      <c r="G2070" s="146" t="s">
        <v>2052</v>
      </c>
      <c r="H2070" s="146" t="s">
        <v>2052</v>
      </c>
      <c r="I2070" s="146" t="s">
        <v>2053</v>
      </c>
      <c r="J2070" s="146" t="s">
        <v>2054</v>
      </c>
      <c r="K2070" s="146" t="s">
        <v>478</v>
      </c>
      <c r="L2070" s="22" t="s">
        <v>62</v>
      </c>
      <c r="M2070" s="19">
        <v>1</v>
      </c>
      <c r="N2070" s="19">
        <f>IFERROR(VLOOKUP(L2070,Data!K:M,3,0),"0")</f>
        <v>500</v>
      </c>
      <c r="O2070" s="19">
        <f t="shared" si="37"/>
        <v>500</v>
      </c>
      <c r="P2070" s="132">
        <f>SUM(O2070:O2071)</f>
        <v>500</v>
      </c>
      <c r="Q2070" s="140"/>
      <c r="R2070" s="60" t="s">
        <v>2734</v>
      </c>
    </row>
    <row r="2071" spans="1:18" x14ac:dyDescent="0.2">
      <c r="A2071" s="141"/>
      <c r="B2071" s="150"/>
      <c r="C2071" s="151"/>
      <c r="D2071" s="151"/>
      <c r="E2071" s="133"/>
      <c r="F2071" s="141"/>
      <c r="G2071" s="147"/>
      <c r="H2071" s="147"/>
      <c r="I2071" s="147"/>
      <c r="J2071" s="147"/>
      <c r="K2071" s="147"/>
      <c r="L2071" s="22"/>
      <c r="M2071" s="19"/>
      <c r="N2071" s="19" t="str">
        <f>IFERROR(VLOOKUP(L2071,Data!K:M,3,0),"0")</f>
        <v>0</v>
      </c>
      <c r="O2071" s="19">
        <f t="shared" si="37"/>
        <v>0</v>
      </c>
      <c r="P2071" s="133"/>
      <c r="Q2071" s="141"/>
      <c r="R2071" s="61"/>
    </row>
    <row r="2072" spans="1:18" x14ac:dyDescent="0.2">
      <c r="A2072" s="140" t="s">
        <v>3051</v>
      </c>
      <c r="B2072" s="149">
        <v>45056</v>
      </c>
      <c r="C2072" s="149" t="s">
        <v>160</v>
      </c>
      <c r="D2072" s="149" t="s">
        <v>202</v>
      </c>
      <c r="E2072" s="132" t="s">
        <v>2055</v>
      </c>
      <c r="F2072" s="140">
        <v>268100</v>
      </c>
      <c r="G2072" s="146" t="s">
        <v>2052</v>
      </c>
      <c r="H2072" s="146" t="s">
        <v>2052</v>
      </c>
      <c r="I2072" s="146" t="s">
        <v>2053</v>
      </c>
      <c r="J2072" s="146" t="s">
        <v>2054</v>
      </c>
      <c r="K2072" s="146" t="s">
        <v>478</v>
      </c>
      <c r="L2072" s="22" t="s">
        <v>2701</v>
      </c>
      <c r="M2072" s="19">
        <v>1</v>
      </c>
      <c r="N2072" s="19">
        <f>IFERROR(VLOOKUP(L2072,Data!K:M,3,0),"0")</f>
        <v>850</v>
      </c>
      <c r="O2072" s="19">
        <f t="shared" ref="O2072:O2138" si="38">PRODUCT(M2072:N2072)</f>
        <v>850</v>
      </c>
      <c r="P2072" s="132">
        <f>SUM(O2072:O2073)</f>
        <v>1350</v>
      </c>
      <c r="Q2072" s="140"/>
      <c r="R2072" s="60"/>
    </row>
    <row r="2073" spans="1:18" x14ac:dyDescent="0.2">
      <c r="A2073" s="141"/>
      <c r="B2073" s="150"/>
      <c r="C2073" s="151"/>
      <c r="D2073" s="151"/>
      <c r="E2073" s="133"/>
      <c r="F2073" s="141"/>
      <c r="G2073" s="147"/>
      <c r="H2073" s="147"/>
      <c r="I2073" s="147"/>
      <c r="J2073" s="147"/>
      <c r="K2073" s="147"/>
      <c r="L2073" s="22" t="s">
        <v>62</v>
      </c>
      <c r="M2073" s="19">
        <v>1</v>
      </c>
      <c r="N2073" s="19">
        <f>IFERROR(VLOOKUP(L2073,Data!K:M,3,0),"0")</f>
        <v>500</v>
      </c>
      <c r="O2073" s="19">
        <f t="shared" si="38"/>
        <v>500</v>
      </c>
      <c r="P2073" s="133"/>
      <c r="Q2073" s="141"/>
      <c r="R2073" s="61"/>
    </row>
    <row r="2074" spans="1:18" x14ac:dyDescent="0.2">
      <c r="A2074" s="140" t="s">
        <v>3052</v>
      </c>
      <c r="B2074" s="149">
        <v>45056</v>
      </c>
      <c r="C2074" s="149" t="s">
        <v>160</v>
      </c>
      <c r="D2074" s="149" t="s">
        <v>163</v>
      </c>
      <c r="E2074" s="132" t="s">
        <v>2056</v>
      </c>
      <c r="F2074" s="140" t="s">
        <v>2057</v>
      </c>
      <c r="G2074" s="146" t="s">
        <v>2058</v>
      </c>
      <c r="H2074" s="146" t="s">
        <v>2058</v>
      </c>
      <c r="I2074" s="146" t="s">
        <v>2059</v>
      </c>
      <c r="J2074" s="146" t="s">
        <v>2060</v>
      </c>
      <c r="K2074" s="146" t="s">
        <v>1767</v>
      </c>
      <c r="L2074" s="22" t="s">
        <v>2915</v>
      </c>
      <c r="M2074" s="19">
        <v>1</v>
      </c>
      <c r="N2074" s="19">
        <f>IFERROR(VLOOKUP(L2074,Data!K:M,3,0),"0")</f>
        <v>1000</v>
      </c>
      <c r="O2074" s="19">
        <f t="shared" si="38"/>
        <v>1000</v>
      </c>
      <c r="P2074" s="132">
        <f>SUM(O2074:O2080)</f>
        <v>3170</v>
      </c>
      <c r="Q2074" s="140" t="s">
        <v>2810</v>
      </c>
      <c r="R2074" s="60"/>
    </row>
    <row r="2075" spans="1:18" x14ac:dyDescent="0.2">
      <c r="A2075" s="141"/>
      <c r="B2075" s="150"/>
      <c r="C2075" s="151"/>
      <c r="D2075" s="151"/>
      <c r="E2075" s="133"/>
      <c r="F2075" s="141"/>
      <c r="G2075" s="147"/>
      <c r="H2075" s="147"/>
      <c r="I2075" s="147"/>
      <c r="J2075" s="147"/>
      <c r="K2075" s="147"/>
      <c r="L2075" s="22" t="s">
        <v>138</v>
      </c>
      <c r="M2075" s="19">
        <v>1</v>
      </c>
      <c r="N2075" s="19">
        <f>IFERROR(VLOOKUP(L2075,Data!K:M,3,0),"0")</f>
        <v>70</v>
      </c>
      <c r="O2075" s="19">
        <f t="shared" si="38"/>
        <v>70</v>
      </c>
      <c r="P2075" s="133"/>
      <c r="Q2075" s="141"/>
      <c r="R2075" s="61"/>
    </row>
    <row r="2076" spans="1:18" x14ac:dyDescent="0.2">
      <c r="A2076" s="141"/>
      <c r="B2076" s="150"/>
      <c r="C2076" s="151"/>
      <c r="D2076" s="151"/>
      <c r="E2076" s="133"/>
      <c r="F2076" s="141"/>
      <c r="G2076" s="147"/>
      <c r="H2076" s="147"/>
      <c r="I2076" s="147"/>
      <c r="J2076" s="147"/>
      <c r="K2076" s="147"/>
      <c r="L2076" s="22" t="s">
        <v>89</v>
      </c>
      <c r="M2076" s="19">
        <v>8</v>
      </c>
      <c r="N2076" s="19">
        <f>IFERROR(VLOOKUP(L2076,Data!K:M,3,0),"0")</f>
        <v>35</v>
      </c>
      <c r="O2076" s="19">
        <f t="shared" si="38"/>
        <v>280</v>
      </c>
      <c r="P2076" s="133"/>
      <c r="Q2076" s="141"/>
      <c r="R2076" s="61"/>
    </row>
    <row r="2077" spans="1:18" x14ac:dyDescent="0.2">
      <c r="A2077" s="141"/>
      <c r="B2077" s="150"/>
      <c r="C2077" s="151"/>
      <c r="D2077" s="151"/>
      <c r="E2077" s="133"/>
      <c r="F2077" s="141"/>
      <c r="G2077" s="147"/>
      <c r="H2077" s="147"/>
      <c r="I2077" s="147"/>
      <c r="J2077" s="147"/>
      <c r="K2077" s="147"/>
      <c r="L2077" s="22" t="s">
        <v>2702</v>
      </c>
      <c r="M2077" s="19">
        <v>1</v>
      </c>
      <c r="N2077" s="19">
        <f>IFERROR(VLOOKUP(L2077,Data!K:M,3,0),"0")</f>
        <v>200</v>
      </c>
      <c r="O2077" s="19">
        <f t="shared" si="38"/>
        <v>200</v>
      </c>
      <c r="P2077" s="133"/>
      <c r="Q2077" s="141"/>
      <c r="R2077" s="61"/>
    </row>
    <row r="2078" spans="1:18" x14ac:dyDescent="0.2">
      <c r="A2078" s="141"/>
      <c r="B2078" s="150"/>
      <c r="C2078" s="151"/>
      <c r="D2078" s="151"/>
      <c r="E2078" s="133"/>
      <c r="F2078" s="141"/>
      <c r="G2078" s="147"/>
      <c r="H2078" s="147"/>
      <c r="I2078" s="147"/>
      <c r="J2078" s="147"/>
      <c r="K2078" s="147"/>
      <c r="L2078" s="22" t="s">
        <v>135</v>
      </c>
      <c r="M2078" s="19">
        <v>1</v>
      </c>
      <c r="N2078" s="19">
        <f>IFERROR(VLOOKUP(L2078,Data!K:M,3,0),"0")</f>
        <v>140</v>
      </c>
      <c r="O2078" s="19">
        <f t="shared" si="38"/>
        <v>140</v>
      </c>
      <c r="P2078" s="133"/>
      <c r="Q2078" s="141"/>
      <c r="R2078" s="61" t="s">
        <v>2745</v>
      </c>
    </row>
    <row r="2079" spans="1:18" x14ac:dyDescent="0.2">
      <c r="A2079" s="141"/>
      <c r="B2079" s="150"/>
      <c r="C2079" s="151"/>
      <c r="D2079" s="151"/>
      <c r="E2079" s="133"/>
      <c r="F2079" s="141"/>
      <c r="G2079" s="147"/>
      <c r="H2079" s="147"/>
      <c r="I2079" s="147"/>
      <c r="J2079" s="147"/>
      <c r="K2079" s="147"/>
      <c r="L2079" s="22" t="s">
        <v>145</v>
      </c>
      <c r="M2079" s="19">
        <v>1</v>
      </c>
      <c r="N2079" s="19">
        <v>980</v>
      </c>
      <c r="O2079" s="19">
        <f t="shared" si="38"/>
        <v>980</v>
      </c>
      <c r="P2079" s="133"/>
      <c r="Q2079" s="141"/>
      <c r="R2079" s="61"/>
    </row>
    <row r="2080" spans="1:18" x14ac:dyDescent="0.2">
      <c r="A2080" s="141"/>
      <c r="B2080" s="150"/>
      <c r="C2080" s="151"/>
      <c r="D2080" s="151"/>
      <c r="E2080" s="133"/>
      <c r="F2080" s="141"/>
      <c r="G2080" s="147"/>
      <c r="H2080" s="147"/>
      <c r="I2080" s="147"/>
      <c r="J2080" s="147"/>
      <c r="K2080" s="147"/>
      <c r="L2080" s="22" t="s">
        <v>62</v>
      </c>
      <c r="M2080" s="19">
        <v>1</v>
      </c>
      <c r="N2080" s="19">
        <f>IFERROR(VLOOKUP(L2080,Data!K:M,3,0),"0")</f>
        <v>500</v>
      </c>
      <c r="O2080" s="19">
        <f t="shared" si="38"/>
        <v>500</v>
      </c>
      <c r="P2080" s="133"/>
      <c r="Q2080" s="141"/>
      <c r="R2080" s="61"/>
    </row>
    <row r="2081" spans="1:18" x14ac:dyDescent="0.2">
      <c r="A2081" s="140" t="s">
        <v>3053</v>
      </c>
      <c r="B2081" s="149">
        <v>45056</v>
      </c>
      <c r="C2081" s="149" t="s">
        <v>160</v>
      </c>
      <c r="D2081" s="149" t="s">
        <v>163</v>
      </c>
      <c r="E2081" s="132" t="s">
        <v>2061</v>
      </c>
      <c r="F2081" s="140" t="s">
        <v>2062</v>
      </c>
      <c r="G2081" s="146" t="s">
        <v>2063</v>
      </c>
      <c r="H2081" s="146" t="s">
        <v>2063</v>
      </c>
      <c r="I2081" s="146" t="s">
        <v>2064</v>
      </c>
      <c r="J2081" s="146" t="s">
        <v>2065</v>
      </c>
      <c r="K2081" s="146" t="s">
        <v>490</v>
      </c>
      <c r="L2081" s="22" t="s">
        <v>2915</v>
      </c>
      <c r="M2081" s="19">
        <v>1</v>
      </c>
      <c r="N2081" s="19">
        <f>IFERROR(VLOOKUP(L2081,Data!K:M,3,0),"0")</f>
        <v>1000</v>
      </c>
      <c r="O2081" s="19">
        <f t="shared" si="38"/>
        <v>1000</v>
      </c>
      <c r="P2081" s="132">
        <f>SUM(O2081:O2086)</f>
        <v>3210</v>
      </c>
      <c r="Q2081" s="140" t="s">
        <v>2815</v>
      </c>
      <c r="R2081" s="60"/>
    </row>
    <row r="2082" spans="1:18" x14ac:dyDescent="0.2">
      <c r="A2082" s="141"/>
      <c r="B2082" s="150"/>
      <c r="C2082" s="151"/>
      <c r="D2082" s="151"/>
      <c r="E2082" s="133"/>
      <c r="F2082" s="141"/>
      <c r="G2082" s="147"/>
      <c r="H2082" s="147"/>
      <c r="I2082" s="147"/>
      <c r="J2082" s="147"/>
      <c r="K2082" s="147"/>
      <c r="L2082" s="22" t="s">
        <v>138</v>
      </c>
      <c r="M2082" s="19">
        <v>1</v>
      </c>
      <c r="N2082" s="19">
        <f>IFERROR(VLOOKUP(L2082,Data!K:M,3,0),"0")</f>
        <v>70</v>
      </c>
      <c r="O2082" s="19">
        <f t="shared" si="38"/>
        <v>70</v>
      </c>
      <c r="P2082" s="133"/>
      <c r="Q2082" s="141"/>
      <c r="R2082" s="61"/>
    </row>
    <row r="2083" spans="1:18" x14ac:dyDescent="0.2">
      <c r="A2083" s="141"/>
      <c r="B2083" s="150"/>
      <c r="C2083" s="151"/>
      <c r="D2083" s="151"/>
      <c r="E2083" s="133"/>
      <c r="F2083" s="141"/>
      <c r="G2083" s="147"/>
      <c r="H2083" s="147"/>
      <c r="I2083" s="147"/>
      <c r="J2083" s="147"/>
      <c r="K2083" s="147"/>
      <c r="L2083" s="22" t="s">
        <v>2702</v>
      </c>
      <c r="M2083" s="19">
        <v>1</v>
      </c>
      <c r="N2083" s="19">
        <f>IFERROR(VLOOKUP(L2083,Data!K:M,3,0),"0")</f>
        <v>200</v>
      </c>
      <c r="O2083" s="19">
        <f t="shared" si="38"/>
        <v>200</v>
      </c>
      <c r="P2083" s="133"/>
      <c r="Q2083" s="141"/>
      <c r="R2083" s="61"/>
    </row>
    <row r="2084" spans="1:18" x14ac:dyDescent="0.2">
      <c r="A2084" s="141"/>
      <c r="B2084" s="150"/>
      <c r="C2084" s="151"/>
      <c r="D2084" s="151"/>
      <c r="E2084" s="133"/>
      <c r="F2084" s="141"/>
      <c r="G2084" s="147"/>
      <c r="H2084" s="147"/>
      <c r="I2084" s="147"/>
      <c r="J2084" s="147"/>
      <c r="K2084" s="147"/>
      <c r="L2084" s="22" t="s">
        <v>2699</v>
      </c>
      <c r="M2084" s="19">
        <v>2</v>
      </c>
      <c r="N2084" s="19">
        <f>IFERROR(VLOOKUP(L2084,Data!K:M,3,0),"0")</f>
        <v>10</v>
      </c>
      <c r="O2084" s="19">
        <f t="shared" si="38"/>
        <v>20</v>
      </c>
      <c r="P2084" s="133"/>
      <c r="Q2084" s="141"/>
      <c r="R2084" s="61"/>
    </row>
    <row r="2085" spans="1:18" x14ac:dyDescent="0.2">
      <c r="A2085" s="141"/>
      <c r="B2085" s="150"/>
      <c r="C2085" s="151"/>
      <c r="D2085" s="151"/>
      <c r="E2085" s="133"/>
      <c r="F2085" s="141"/>
      <c r="G2085" s="147"/>
      <c r="H2085" s="147"/>
      <c r="I2085" s="147"/>
      <c r="J2085" s="147"/>
      <c r="K2085" s="147"/>
      <c r="L2085" s="22" t="s">
        <v>145</v>
      </c>
      <c r="M2085" s="19">
        <v>1</v>
      </c>
      <c r="N2085" s="19">
        <v>1420</v>
      </c>
      <c r="O2085" s="19">
        <f t="shared" si="38"/>
        <v>1420</v>
      </c>
      <c r="P2085" s="133"/>
      <c r="Q2085" s="141"/>
      <c r="R2085" s="61"/>
    </row>
    <row r="2086" spans="1:18" x14ac:dyDescent="0.2">
      <c r="A2086" s="141"/>
      <c r="B2086" s="150"/>
      <c r="C2086" s="151"/>
      <c r="D2086" s="151"/>
      <c r="E2086" s="133"/>
      <c r="F2086" s="141"/>
      <c r="G2086" s="147"/>
      <c r="H2086" s="147"/>
      <c r="I2086" s="147"/>
      <c r="J2086" s="147"/>
      <c r="K2086" s="147"/>
      <c r="L2086" s="22" t="s">
        <v>62</v>
      </c>
      <c r="M2086" s="19">
        <v>1</v>
      </c>
      <c r="N2086" s="19">
        <f>IFERROR(VLOOKUP(L2086,Data!K:M,3,0),"0")</f>
        <v>500</v>
      </c>
      <c r="O2086" s="19">
        <f t="shared" si="38"/>
        <v>500</v>
      </c>
      <c r="P2086" s="133"/>
      <c r="Q2086" s="141"/>
      <c r="R2086" s="61"/>
    </row>
    <row r="2087" spans="1:18" x14ac:dyDescent="0.2">
      <c r="A2087" s="140" t="s">
        <v>3054</v>
      </c>
      <c r="B2087" s="149">
        <v>45056</v>
      </c>
      <c r="C2087" s="149" t="s">
        <v>160</v>
      </c>
      <c r="D2087" s="149" t="s">
        <v>163</v>
      </c>
      <c r="E2087" s="132" t="s">
        <v>2066</v>
      </c>
      <c r="F2087" s="140">
        <v>456230</v>
      </c>
      <c r="G2087" s="146" t="s">
        <v>2067</v>
      </c>
      <c r="H2087" s="146" t="s">
        <v>2067</v>
      </c>
      <c r="I2087" s="146" t="s">
        <v>2068</v>
      </c>
      <c r="J2087" s="146" t="s">
        <v>2069</v>
      </c>
      <c r="K2087" s="146" t="s">
        <v>1791</v>
      </c>
      <c r="L2087" s="22" t="s">
        <v>99</v>
      </c>
      <c r="M2087" s="19">
        <v>1</v>
      </c>
      <c r="N2087" s="19">
        <f>IFERROR(VLOOKUP(L2087,Data!K:M,3,0),"0")</f>
        <v>900</v>
      </c>
      <c r="O2087" s="19">
        <f t="shared" si="38"/>
        <v>900</v>
      </c>
      <c r="P2087" s="132">
        <f>SUM(O2087:O2088)</f>
        <v>1400</v>
      </c>
      <c r="Q2087" s="140"/>
      <c r="R2087" s="60"/>
    </row>
    <row r="2088" spans="1:18" x14ac:dyDescent="0.2">
      <c r="A2088" s="141"/>
      <c r="B2088" s="150"/>
      <c r="C2088" s="151"/>
      <c r="D2088" s="151"/>
      <c r="E2088" s="133"/>
      <c r="F2088" s="141"/>
      <c r="G2088" s="147"/>
      <c r="H2088" s="147"/>
      <c r="I2088" s="147"/>
      <c r="J2088" s="147"/>
      <c r="K2088" s="147"/>
      <c r="L2088" s="22" t="s">
        <v>62</v>
      </c>
      <c r="M2088" s="19">
        <v>1</v>
      </c>
      <c r="N2088" s="19">
        <f>IFERROR(VLOOKUP(L2088,Data!K:M,3,0),"0")</f>
        <v>500</v>
      </c>
      <c r="O2088" s="19">
        <f t="shared" si="38"/>
        <v>500</v>
      </c>
      <c r="P2088" s="133"/>
      <c r="Q2088" s="141"/>
      <c r="R2088" s="61"/>
    </row>
    <row r="2089" spans="1:18" x14ac:dyDescent="0.2">
      <c r="A2089" s="140" t="s">
        <v>3055</v>
      </c>
      <c r="B2089" s="149">
        <v>45056</v>
      </c>
      <c r="C2089" s="149" t="s">
        <v>160</v>
      </c>
      <c r="D2089" s="149" t="s">
        <v>163</v>
      </c>
      <c r="E2089" s="132" t="s">
        <v>2070</v>
      </c>
      <c r="F2089" s="140">
        <v>270801</v>
      </c>
      <c r="G2089" s="146" t="s">
        <v>2071</v>
      </c>
      <c r="H2089" s="146" t="s">
        <v>2071</v>
      </c>
      <c r="I2089" s="146" t="s">
        <v>2072</v>
      </c>
      <c r="J2089" s="146" t="s">
        <v>2073</v>
      </c>
      <c r="K2089" s="146" t="s">
        <v>2074</v>
      </c>
      <c r="L2089" s="22" t="s">
        <v>62</v>
      </c>
      <c r="M2089" s="19">
        <v>1</v>
      </c>
      <c r="N2089" s="19">
        <f>IFERROR(VLOOKUP(L2089,Data!K:M,3,0),"0")</f>
        <v>500</v>
      </c>
      <c r="O2089" s="19">
        <f t="shared" si="38"/>
        <v>500</v>
      </c>
      <c r="P2089" s="132">
        <f>SUM(O2089:O2090)</f>
        <v>500</v>
      </c>
      <c r="Q2089" s="140"/>
      <c r="R2089" s="60" t="s">
        <v>2727</v>
      </c>
    </row>
    <row r="2090" spans="1:18" x14ac:dyDescent="0.2">
      <c r="A2090" s="141"/>
      <c r="B2090" s="150"/>
      <c r="C2090" s="151"/>
      <c r="D2090" s="151"/>
      <c r="E2090" s="133"/>
      <c r="F2090" s="141"/>
      <c r="G2090" s="147"/>
      <c r="H2090" s="147"/>
      <c r="I2090" s="147"/>
      <c r="J2090" s="147"/>
      <c r="K2090" s="147"/>
      <c r="L2090" s="22"/>
      <c r="M2090" s="19"/>
      <c r="N2090" s="19" t="str">
        <f>IFERROR(VLOOKUP(L2090,Data!K:M,3,0),"0")</f>
        <v>0</v>
      </c>
      <c r="O2090" s="19">
        <f t="shared" si="38"/>
        <v>0</v>
      </c>
      <c r="P2090" s="133"/>
      <c r="Q2090" s="141"/>
      <c r="R2090" s="61"/>
    </row>
    <row r="2091" spans="1:18" x14ac:dyDescent="0.2">
      <c r="A2091" s="140" t="s">
        <v>3056</v>
      </c>
      <c r="B2091" s="149">
        <v>45071</v>
      </c>
      <c r="C2091" s="149" t="s">
        <v>51</v>
      </c>
      <c r="D2091" s="149" t="s">
        <v>77</v>
      </c>
      <c r="E2091" s="132" t="s">
        <v>2075</v>
      </c>
      <c r="F2091" s="140" t="s">
        <v>2076</v>
      </c>
      <c r="G2091" s="146" t="s">
        <v>2077</v>
      </c>
      <c r="H2091" s="146" t="s">
        <v>2077</v>
      </c>
      <c r="I2091" s="146" t="s">
        <v>2078</v>
      </c>
      <c r="J2091" s="146" t="s">
        <v>2079</v>
      </c>
      <c r="K2091" s="146" t="s">
        <v>287</v>
      </c>
      <c r="L2091" s="22" t="s">
        <v>2915</v>
      </c>
      <c r="M2091" s="19">
        <v>1</v>
      </c>
      <c r="N2091" s="19">
        <f>IFERROR(VLOOKUP(L2091,Data!K:M,3,0),"0")</f>
        <v>1000</v>
      </c>
      <c r="O2091" s="19">
        <f t="shared" si="38"/>
        <v>1000</v>
      </c>
      <c r="P2091" s="132">
        <f>SUM(O2091:O2094)</f>
        <v>2450</v>
      </c>
      <c r="Q2091" s="140" t="s">
        <v>2881</v>
      </c>
      <c r="R2091" s="60"/>
    </row>
    <row r="2092" spans="1:18" x14ac:dyDescent="0.2">
      <c r="A2092" s="141"/>
      <c r="B2092" s="150"/>
      <c r="C2092" s="151"/>
      <c r="D2092" s="151"/>
      <c r="E2092" s="133"/>
      <c r="F2092" s="141"/>
      <c r="G2092" s="147"/>
      <c r="H2092" s="147"/>
      <c r="I2092" s="147"/>
      <c r="J2092" s="147"/>
      <c r="K2092" s="147"/>
      <c r="L2092" s="22" t="s">
        <v>138</v>
      </c>
      <c r="M2092" s="19">
        <v>1</v>
      </c>
      <c r="N2092" s="19">
        <f>IFERROR(VLOOKUP(L2092,Data!K:M,3,0),"0")</f>
        <v>70</v>
      </c>
      <c r="O2092" s="19">
        <f t="shared" si="38"/>
        <v>70</v>
      </c>
      <c r="P2092" s="133"/>
      <c r="Q2092" s="141"/>
      <c r="R2092" s="127" t="s">
        <v>2923</v>
      </c>
    </row>
    <row r="2093" spans="1:18" x14ac:dyDescent="0.2">
      <c r="A2093" s="141"/>
      <c r="B2093" s="150"/>
      <c r="C2093" s="151"/>
      <c r="D2093" s="151"/>
      <c r="E2093" s="133"/>
      <c r="F2093" s="141"/>
      <c r="G2093" s="147"/>
      <c r="H2093" s="147"/>
      <c r="I2093" s="147"/>
      <c r="J2093" s="147"/>
      <c r="K2093" s="147"/>
      <c r="L2093" s="22" t="s">
        <v>145</v>
      </c>
      <c r="M2093" s="19">
        <v>1</v>
      </c>
      <c r="N2093" s="19">
        <v>880</v>
      </c>
      <c r="O2093" s="19">
        <f t="shared" si="38"/>
        <v>880</v>
      </c>
      <c r="P2093" s="133"/>
      <c r="Q2093" s="141"/>
      <c r="R2093" s="127"/>
    </row>
    <row r="2094" spans="1:18" x14ac:dyDescent="0.2">
      <c r="A2094" s="142"/>
      <c r="B2094" s="161"/>
      <c r="C2094" s="162"/>
      <c r="D2094" s="162"/>
      <c r="E2094" s="136"/>
      <c r="F2094" s="142"/>
      <c r="G2094" s="148"/>
      <c r="H2094" s="148"/>
      <c r="I2094" s="148"/>
      <c r="J2094" s="148"/>
      <c r="K2094" s="148"/>
      <c r="L2094" s="22" t="s">
        <v>62</v>
      </c>
      <c r="M2094" s="19">
        <v>1</v>
      </c>
      <c r="N2094" s="19">
        <f>IFERROR(VLOOKUP(L2094,Data!K:M,3,0),"0")</f>
        <v>500</v>
      </c>
      <c r="O2094" s="19">
        <f t="shared" si="38"/>
        <v>500</v>
      </c>
      <c r="P2094" s="136"/>
      <c r="Q2094" s="142"/>
      <c r="R2094" s="64"/>
    </row>
    <row r="2095" spans="1:18" x14ac:dyDescent="0.2">
      <c r="A2095" s="140" t="s">
        <v>3057</v>
      </c>
      <c r="B2095" s="149">
        <v>45056</v>
      </c>
      <c r="C2095" s="149" t="s">
        <v>188</v>
      </c>
      <c r="D2095" s="149" t="s">
        <v>163</v>
      </c>
      <c r="E2095" s="132" t="s">
        <v>2080</v>
      </c>
      <c r="F2095" s="140" t="s">
        <v>2081</v>
      </c>
      <c r="G2095" s="146" t="s">
        <v>2082</v>
      </c>
      <c r="H2095" s="146" t="s">
        <v>2082</v>
      </c>
      <c r="I2095" s="146" t="s">
        <v>2083</v>
      </c>
      <c r="J2095" s="146" t="s">
        <v>2084</v>
      </c>
      <c r="K2095" s="146" t="s">
        <v>1694</v>
      </c>
      <c r="L2095" s="22" t="s">
        <v>149</v>
      </c>
      <c r="M2095" s="19">
        <v>1</v>
      </c>
      <c r="N2095" s="19">
        <f>IFERROR(VLOOKUP(L2095,Data!K:M,3,0),"0")</f>
        <v>350</v>
      </c>
      <c r="O2095" s="19">
        <f t="shared" si="38"/>
        <v>350</v>
      </c>
      <c r="P2095" s="132">
        <f>SUM(O2095:O2096)</f>
        <v>850</v>
      </c>
      <c r="Q2095" s="140"/>
      <c r="R2095" s="60"/>
    </row>
    <row r="2096" spans="1:18" x14ac:dyDescent="0.2">
      <c r="A2096" s="141"/>
      <c r="B2096" s="150"/>
      <c r="C2096" s="151"/>
      <c r="D2096" s="151"/>
      <c r="E2096" s="133"/>
      <c r="F2096" s="141"/>
      <c r="G2096" s="147"/>
      <c r="H2096" s="147"/>
      <c r="I2096" s="147"/>
      <c r="J2096" s="147"/>
      <c r="K2096" s="147"/>
      <c r="L2096" s="22" t="s">
        <v>62</v>
      </c>
      <c r="M2096" s="19">
        <v>1</v>
      </c>
      <c r="N2096" s="19">
        <f>IFERROR(VLOOKUP(L2096,Data!K:M,3,0),"0")</f>
        <v>500</v>
      </c>
      <c r="O2096" s="19">
        <f t="shared" si="38"/>
        <v>500</v>
      </c>
      <c r="P2096" s="133"/>
      <c r="Q2096" s="141"/>
      <c r="R2096" s="61"/>
    </row>
    <row r="2097" spans="1:18" x14ac:dyDescent="0.2">
      <c r="A2097" s="140" t="s">
        <v>3058</v>
      </c>
      <c r="B2097" s="149">
        <v>45056</v>
      </c>
      <c r="C2097" s="149" t="s">
        <v>448</v>
      </c>
      <c r="D2097" s="149" t="s">
        <v>161</v>
      </c>
      <c r="E2097" s="132" t="s">
        <v>2085</v>
      </c>
      <c r="F2097" s="140">
        <v>162047</v>
      </c>
      <c r="G2097" s="146" t="s">
        <v>2086</v>
      </c>
      <c r="H2097" s="146" t="s">
        <v>2086</v>
      </c>
      <c r="I2097" s="146" t="s">
        <v>1758</v>
      </c>
      <c r="J2097" s="146" t="s">
        <v>2087</v>
      </c>
      <c r="K2097" s="146" t="s">
        <v>1760</v>
      </c>
      <c r="L2097" s="22" t="s">
        <v>62</v>
      </c>
      <c r="M2097" s="19">
        <v>1</v>
      </c>
      <c r="N2097" s="19">
        <f>IFERROR(VLOOKUP(L2097,Data!K:M,3,0),"0")</f>
        <v>500</v>
      </c>
      <c r="O2097" s="19">
        <f t="shared" si="38"/>
        <v>500</v>
      </c>
      <c r="P2097" s="132">
        <f>SUM(O2097:O2098)</f>
        <v>500</v>
      </c>
      <c r="Q2097" s="140"/>
      <c r="R2097" s="60" t="s">
        <v>2767</v>
      </c>
    </row>
    <row r="2098" spans="1:18" x14ac:dyDescent="0.2">
      <c r="A2098" s="141"/>
      <c r="B2098" s="150"/>
      <c r="C2098" s="151"/>
      <c r="D2098" s="151"/>
      <c r="E2098" s="133"/>
      <c r="F2098" s="141"/>
      <c r="G2098" s="147"/>
      <c r="H2098" s="147"/>
      <c r="I2098" s="147"/>
      <c r="J2098" s="147"/>
      <c r="K2098" s="147"/>
      <c r="L2098" s="22"/>
      <c r="M2098" s="19"/>
      <c r="N2098" s="19" t="str">
        <f>IFERROR(VLOOKUP(L2098,Data!K:M,3,0),"0")</f>
        <v>0</v>
      </c>
      <c r="O2098" s="19">
        <f t="shared" si="38"/>
        <v>0</v>
      </c>
      <c r="P2098" s="133"/>
      <c r="Q2098" s="141"/>
      <c r="R2098" s="61"/>
    </row>
    <row r="2099" spans="1:18" x14ac:dyDescent="0.2">
      <c r="A2099" s="140" t="s">
        <v>3059</v>
      </c>
      <c r="B2099" s="149">
        <v>45056</v>
      </c>
      <c r="C2099" s="149" t="s">
        <v>160</v>
      </c>
      <c r="D2099" s="149" t="s">
        <v>163</v>
      </c>
      <c r="E2099" s="132" t="s">
        <v>2088</v>
      </c>
      <c r="F2099" s="140">
        <v>378195</v>
      </c>
      <c r="G2099" s="146" t="s">
        <v>2089</v>
      </c>
      <c r="H2099" s="146" t="s">
        <v>2089</v>
      </c>
      <c r="I2099" s="146" t="s">
        <v>2090</v>
      </c>
      <c r="J2099" s="146" t="s">
        <v>2091</v>
      </c>
      <c r="K2099" s="146" t="s">
        <v>1767</v>
      </c>
      <c r="L2099" s="22" t="s">
        <v>149</v>
      </c>
      <c r="M2099" s="19">
        <v>2</v>
      </c>
      <c r="N2099" s="19">
        <f>IFERROR(VLOOKUP(L2099,Data!K:M,3,0),"0")</f>
        <v>350</v>
      </c>
      <c r="O2099" s="19">
        <f t="shared" si="38"/>
        <v>700</v>
      </c>
      <c r="P2099" s="132">
        <f>SUM(O2099:O2101)</f>
        <v>1900</v>
      </c>
      <c r="Q2099" s="140"/>
      <c r="R2099" s="60"/>
    </row>
    <row r="2100" spans="1:18" x14ac:dyDescent="0.2">
      <c r="A2100" s="141"/>
      <c r="B2100" s="150"/>
      <c r="C2100" s="151"/>
      <c r="D2100" s="151"/>
      <c r="E2100" s="133"/>
      <c r="F2100" s="141"/>
      <c r="G2100" s="147"/>
      <c r="H2100" s="147"/>
      <c r="I2100" s="147"/>
      <c r="J2100" s="147"/>
      <c r="K2100" s="147"/>
      <c r="L2100" s="22" t="s">
        <v>1648</v>
      </c>
      <c r="M2100" s="19">
        <v>1</v>
      </c>
      <c r="N2100" s="19">
        <v>700</v>
      </c>
      <c r="O2100" s="19">
        <f>PRODUCT(M2100:N2100)</f>
        <v>700</v>
      </c>
      <c r="P2100" s="133"/>
      <c r="Q2100" s="141"/>
      <c r="R2100" s="61" t="s">
        <v>2719</v>
      </c>
    </row>
    <row r="2101" spans="1:18" x14ac:dyDescent="0.2">
      <c r="A2101" s="141"/>
      <c r="B2101" s="150"/>
      <c r="C2101" s="151"/>
      <c r="D2101" s="151"/>
      <c r="E2101" s="133"/>
      <c r="F2101" s="141"/>
      <c r="G2101" s="147"/>
      <c r="H2101" s="147"/>
      <c r="I2101" s="147"/>
      <c r="J2101" s="147"/>
      <c r="K2101" s="147"/>
      <c r="L2101" s="22" t="s">
        <v>62</v>
      </c>
      <c r="M2101" s="19">
        <v>1</v>
      </c>
      <c r="N2101" s="19">
        <f>IFERROR(VLOOKUP(L2101,Data!K:M,3,0),"0")</f>
        <v>500</v>
      </c>
      <c r="O2101" s="19">
        <f t="shared" si="38"/>
        <v>500</v>
      </c>
      <c r="P2101" s="133"/>
      <c r="Q2101" s="141"/>
      <c r="R2101" s="61"/>
    </row>
    <row r="2102" spans="1:18" x14ac:dyDescent="0.2">
      <c r="A2102" s="140" t="s">
        <v>3060</v>
      </c>
      <c r="B2102" s="149">
        <v>45056</v>
      </c>
      <c r="C2102" s="149" t="s">
        <v>160</v>
      </c>
      <c r="D2102" s="149" t="s">
        <v>163</v>
      </c>
      <c r="E2102" s="132" t="s">
        <v>2092</v>
      </c>
      <c r="F2102" s="140">
        <v>278960</v>
      </c>
      <c r="G2102" s="146" t="s">
        <v>2093</v>
      </c>
      <c r="H2102" s="146" t="s">
        <v>2093</v>
      </c>
      <c r="I2102" s="146" t="s">
        <v>2094</v>
      </c>
      <c r="J2102" s="146" t="s">
        <v>2095</v>
      </c>
      <c r="K2102" s="146" t="s">
        <v>490</v>
      </c>
      <c r="L2102" s="22" t="s">
        <v>149</v>
      </c>
      <c r="M2102" s="19">
        <v>1</v>
      </c>
      <c r="N2102" s="19">
        <f>IFERROR(VLOOKUP(L2102,Data!K:M,3,0),"0")</f>
        <v>350</v>
      </c>
      <c r="O2102" s="19">
        <f t="shared" si="38"/>
        <v>350</v>
      </c>
      <c r="P2102" s="132">
        <f>SUM(O2102:O2103)</f>
        <v>850</v>
      </c>
      <c r="Q2102" s="140"/>
      <c r="R2102" s="60" t="s">
        <v>2798</v>
      </c>
    </row>
    <row r="2103" spans="1:18" x14ac:dyDescent="0.2">
      <c r="A2103" s="141"/>
      <c r="B2103" s="150"/>
      <c r="C2103" s="151"/>
      <c r="D2103" s="151"/>
      <c r="E2103" s="133"/>
      <c r="F2103" s="141"/>
      <c r="G2103" s="147"/>
      <c r="H2103" s="147"/>
      <c r="I2103" s="147"/>
      <c r="J2103" s="147"/>
      <c r="K2103" s="147"/>
      <c r="L2103" s="22" t="s">
        <v>62</v>
      </c>
      <c r="M2103" s="19">
        <v>1</v>
      </c>
      <c r="N2103" s="19">
        <f>IFERROR(VLOOKUP(L2103,Data!K:M,3,0),"0")</f>
        <v>500</v>
      </c>
      <c r="O2103" s="19">
        <f t="shared" si="38"/>
        <v>500</v>
      </c>
      <c r="P2103" s="133"/>
      <c r="Q2103" s="141"/>
      <c r="R2103" s="61"/>
    </row>
    <row r="2104" spans="1:18" s="43" customFormat="1" ht="18" customHeight="1" x14ac:dyDescent="0.25">
      <c r="A2104" s="116" t="s">
        <v>3193</v>
      </c>
      <c r="B2104" s="117"/>
      <c r="C2104" s="117"/>
      <c r="D2104" s="117"/>
      <c r="E2104" s="117"/>
      <c r="F2104" s="117"/>
      <c r="G2104" s="117"/>
      <c r="H2104" s="117"/>
      <c r="I2104" s="117"/>
      <c r="J2104" s="117"/>
      <c r="K2104" s="117"/>
      <c r="L2104" s="117"/>
      <c r="M2104" s="117"/>
      <c r="N2104" s="117"/>
      <c r="O2104" s="118"/>
      <c r="P2104" s="119">
        <f>SUM(P2026:P2103)</f>
        <v>35290</v>
      </c>
      <c r="Q2104" s="120"/>
      <c r="R2104" s="121"/>
    </row>
    <row r="2105" spans="1:18" s="47" customFormat="1" ht="18" customHeight="1" x14ac:dyDescent="0.25">
      <c r="A2105" s="122" t="s">
        <v>3194</v>
      </c>
      <c r="B2105" s="122"/>
      <c r="C2105" s="44" t="e">
        <f ca="1">[3]!NumberToWordEN(P2104)</f>
        <v>#NAME?</v>
      </c>
      <c r="D2105" s="44"/>
      <c r="E2105" s="45"/>
      <c r="F2105" s="45"/>
      <c r="G2105" s="44"/>
      <c r="H2105" s="44"/>
      <c r="I2105" s="44"/>
      <c r="J2105" s="44"/>
      <c r="K2105" s="44"/>
      <c r="L2105" s="44"/>
      <c r="M2105" s="44"/>
      <c r="N2105" s="44"/>
      <c r="O2105" s="44"/>
      <c r="P2105" s="44"/>
      <c r="Q2105" s="46"/>
      <c r="R2105" s="62"/>
    </row>
    <row r="2106" spans="1:18" s="47" customFormat="1" ht="18" customHeight="1" x14ac:dyDescent="0.25">
      <c r="A2106" s="48"/>
      <c r="B2106" s="49"/>
      <c r="C2106" s="50"/>
      <c r="D2106" s="48"/>
      <c r="E2106" s="48"/>
      <c r="F2106" s="48"/>
      <c r="G2106" s="48"/>
      <c r="H2106" s="48"/>
      <c r="I2106" s="48"/>
      <c r="J2106" s="50"/>
      <c r="K2106" s="48"/>
      <c r="M2106" s="51"/>
      <c r="P2106" s="48"/>
      <c r="Q2106" s="52"/>
      <c r="R2106" s="62"/>
    </row>
    <row r="2107" spans="1:18" s="47" customFormat="1" ht="18" customHeight="1" x14ac:dyDescent="0.25">
      <c r="A2107" s="48"/>
      <c r="B2107" s="49"/>
      <c r="C2107" s="50"/>
      <c r="D2107" s="48"/>
      <c r="E2107" s="48"/>
      <c r="F2107" s="48"/>
      <c r="G2107" s="48"/>
      <c r="H2107" s="48"/>
      <c r="I2107" s="48"/>
      <c r="J2107" s="50"/>
      <c r="K2107" s="48"/>
      <c r="M2107" s="51"/>
      <c r="P2107" s="48"/>
      <c r="Q2107" s="52"/>
      <c r="R2107" s="62"/>
    </row>
    <row r="2108" spans="1:18" s="47" customFormat="1" ht="18" customHeight="1" x14ac:dyDescent="0.25">
      <c r="A2108" s="48"/>
      <c r="B2108" s="49"/>
      <c r="C2108" s="50"/>
      <c r="D2108" s="48"/>
      <c r="E2108" s="48"/>
      <c r="F2108" s="48"/>
      <c r="G2108" s="48"/>
      <c r="H2108" s="48"/>
      <c r="I2108" s="48"/>
      <c r="J2108" s="50"/>
      <c r="K2108" s="48"/>
      <c r="M2108" s="51"/>
      <c r="P2108" s="48"/>
      <c r="Q2108" s="52"/>
      <c r="R2108" s="62"/>
    </row>
    <row r="2109" spans="1:18" s="57" customFormat="1" ht="18" customHeight="1" x14ac:dyDescent="0.25">
      <c r="A2109" s="53"/>
      <c r="B2109" s="53"/>
      <c r="C2109" s="54"/>
      <c r="D2109" s="54"/>
      <c r="E2109" s="53"/>
      <c r="F2109" s="53"/>
      <c r="G2109" s="53"/>
      <c r="H2109" s="53"/>
      <c r="I2109" s="53"/>
      <c r="J2109" s="54"/>
      <c r="K2109" s="54"/>
      <c r="L2109" s="54"/>
      <c r="M2109" s="55"/>
      <c r="N2109" s="55"/>
      <c r="O2109" s="55"/>
      <c r="P2109" s="55"/>
      <c r="Q2109" s="56"/>
      <c r="R2109" s="63"/>
    </row>
    <row r="2110" spans="1:18" s="57" customFormat="1" ht="18" customHeight="1" x14ac:dyDescent="0.25">
      <c r="A2110" s="53"/>
      <c r="B2110" s="53"/>
      <c r="C2110" s="54"/>
      <c r="D2110" s="54"/>
      <c r="E2110" s="53"/>
      <c r="F2110" s="53"/>
      <c r="G2110" s="53"/>
      <c r="H2110" s="53"/>
      <c r="I2110" s="53"/>
      <c r="J2110" s="54"/>
      <c r="K2110" s="54"/>
      <c r="L2110" s="54"/>
      <c r="M2110" s="55"/>
      <c r="N2110" s="55"/>
      <c r="O2110" s="55"/>
      <c r="P2110" s="123" t="s">
        <v>3195</v>
      </c>
      <c r="Q2110" s="123"/>
      <c r="R2110" s="63"/>
    </row>
    <row r="2111" spans="1:18" s="57" customFormat="1" ht="18" customHeight="1" x14ac:dyDescent="0.25">
      <c r="A2111" s="53"/>
      <c r="B2111" s="53"/>
      <c r="C2111" s="54"/>
      <c r="D2111" s="54"/>
      <c r="E2111" s="53"/>
      <c r="F2111" s="53"/>
      <c r="G2111" s="53"/>
      <c r="H2111" s="53"/>
      <c r="I2111" s="53"/>
      <c r="J2111" s="54"/>
      <c r="K2111" s="54"/>
      <c r="L2111" s="54"/>
      <c r="M2111" s="55"/>
      <c r="N2111" s="55"/>
      <c r="O2111" s="55"/>
      <c r="P2111" s="53"/>
      <c r="Q2111" s="58"/>
      <c r="R2111" s="63"/>
    </row>
    <row r="2112" spans="1:18" s="41" customFormat="1" ht="24" customHeight="1" x14ac:dyDescent="0.25">
      <c r="A2112" s="124" t="s">
        <v>3222</v>
      </c>
      <c r="B2112" s="125"/>
      <c r="C2112" s="124" t="s">
        <v>21</v>
      </c>
      <c r="D2112" s="126"/>
      <c r="E2112" s="125"/>
      <c r="F2112" s="124" t="s">
        <v>3192</v>
      </c>
      <c r="G2112" s="126"/>
      <c r="H2112" s="126"/>
      <c r="I2112" s="126"/>
      <c r="J2112" s="126"/>
      <c r="K2112" s="126"/>
      <c r="L2112" s="126"/>
      <c r="M2112" s="126"/>
      <c r="N2112" s="126"/>
      <c r="O2112" s="126"/>
      <c r="P2112" s="126"/>
      <c r="Q2112" s="126"/>
      <c r="R2112" s="125"/>
    </row>
    <row r="2113" spans="1:18" s="40" customFormat="1" ht="41.25" customHeight="1" x14ac:dyDescent="0.3">
      <c r="A2113" s="34" t="s">
        <v>3197</v>
      </c>
      <c r="B2113" s="35" t="s">
        <v>81</v>
      </c>
      <c r="C2113" s="35" t="s">
        <v>10</v>
      </c>
      <c r="D2113" s="36" t="s">
        <v>11</v>
      </c>
      <c r="E2113" s="34" t="s">
        <v>12</v>
      </c>
      <c r="F2113" s="34" t="s">
        <v>0</v>
      </c>
      <c r="G2113" s="34"/>
      <c r="H2113" s="34" t="s">
        <v>1</v>
      </c>
      <c r="I2113" s="37"/>
      <c r="J2113" s="35" t="s">
        <v>13</v>
      </c>
      <c r="K2113" s="38" t="s">
        <v>148</v>
      </c>
      <c r="L2113" s="37" t="s">
        <v>82</v>
      </c>
      <c r="M2113" s="34" t="s">
        <v>14</v>
      </c>
      <c r="N2113" s="34" t="s">
        <v>2</v>
      </c>
      <c r="O2113" s="34" t="s">
        <v>83</v>
      </c>
      <c r="P2113" s="34" t="s">
        <v>3198</v>
      </c>
      <c r="Q2113" s="39" t="s">
        <v>84</v>
      </c>
      <c r="R2113" s="59" t="s">
        <v>5</v>
      </c>
    </row>
    <row r="2114" spans="1:18" x14ac:dyDescent="0.2">
      <c r="A2114" s="140" t="s">
        <v>3061</v>
      </c>
      <c r="B2114" s="149">
        <v>45056</v>
      </c>
      <c r="C2114" s="149" t="s">
        <v>188</v>
      </c>
      <c r="D2114" s="149" t="s">
        <v>163</v>
      </c>
      <c r="E2114" s="132" t="s">
        <v>2096</v>
      </c>
      <c r="F2114" s="140">
        <v>398415</v>
      </c>
      <c r="G2114" s="146" t="s">
        <v>2097</v>
      </c>
      <c r="H2114" s="146" t="s">
        <v>2097</v>
      </c>
      <c r="I2114" s="146" t="s">
        <v>2098</v>
      </c>
      <c r="J2114" s="146" t="s">
        <v>2099</v>
      </c>
      <c r="K2114" s="146" t="s">
        <v>1834</v>
      </c>
      <c r="L2114" s="22" t="s">
        <v>62</v>
      </c>
      <c r="M2114" s="19">
        <v>1</v>
      </c>
      <c r="N2114" s="19">
        <f>IFERROR(VLOOKUP(L2114,Data!K:M,3,0),"0")</f>
        <v>500</v>
      </c>
      <c r="O2114" s="19">
        <f t="shared" si="38"/>
        <v>500</v>
      </c>
      <c r="P2114" s="132">
        <f>SUM(O2114:O2115)</f>
        <v>500</v>
      </c>
      <c r="Q2114" s="140"/>
      <c r="R2114" s="60" t="s">
        <v>2743</v>
      </c>
    </row>
    <row r="2115" spans="1:18" x14ac:dyDescent="0.2">
      <c r="A2115" s="141"/>
      <c r="B2115" s="150"/>
      <c r="C2115" s="151"/>
      <c r="D2115" s="151"/>
      <c r="E2115" s="133"/>
      <c r="F2115" s="141"/>
      <c r="G2115" s="147"/>
      <c r="H2115" s="147"/>
      <c r="I2115" s="147"/>
      <c r="J2115" s="147"/>
      <c r="K2115" s="147"/>
      <c r="L2115" s="22"/>
      <c r="M2115" s="19"/>
      <c r="N2115" s="19" t="str">
        <f>IFERROR(VLOOKUP(L2115,Data!K:M,3,0),"0")</f>
        <v>0</v>
      </c>
      <c r="O2115" s="19">
        <f t="shared" si="38"/>
        <v>0</v>
      </c>
      <c r="P2115" s="133"/>
      <c r="Q2115" s="141"/>
      <c r="R2115" s="61"/>
    </row>
    <row r="2116" spans="1:18" x14ac:dyDescent="0.2">
      <c r="A2116" s="140" t="s">
        <v>3062</v>
      </c>
      <c r="B2116" s="149">
        <v>45056</v>
      </c>
      <c r="C2116" s="149" t="s">
        <v>448</v>
      </c>
      <c r="D2116" s="149" t="s">
        <v>163</v>
      </c>
      <c r="E2116" s="132" t="s">
        <v>2100</v>
      </c>
      <c r="F2116" s="140">
        <v>420115</v>
      </c>
      <c r="G2116" s="146" t="s">
        <v>2101</v>
      </c>
      <c r="H2116" s="146" t="s">
        <v>2101</v>
      </c>
      <c r="I2116" s="146" t="s">
        <v>2102</v>
      </c>
      <c r="J2116" s="146" t="s">
        <v>2103</v>
      </c>
      <c r="K2116" s="146" t="s">
        <v>200</v>
      </c>
      <c r="L2116" s="22" t="s">
        <v>62</v>
      </c>
      <c r="M2116" s="19">
        <v>1</v>
      </c>
      <c r="N2116" s="19">
        <f>IFERROR(VLOOKUP(L2116,Data!K:M,3,0),"0")</f>
        <v>500</v>
      </c>
      <c r="O2116" s="19">
        <f t="shared" si="38"/>
        <v>500</v>
      </c>
      <c r="P2116" s="132">
        <f>SUM(O2116:O2117)</f>
        <v>500</v>
      </c>
      <c r="Q2116" s="140"/>
      <c r="R2116" s="60" t="s">
        <v>2856</v>
      </c>
    </row>
    <row r="2117" spans="1:18" x14ac:dyDescent="0.2">
      <c r="A2117" s="141"/>
      <c r="B2117" s="150"/>
      <c r="C2117" s="151"/>
      <c r="D2117" s="151"/>
      <c r="E2117" s="133"/>
      <c r="F2117" s="141"/>
      <c r="G2117" s="147"/>
      <c r="H2117" s="147"/>
      <c r="I2117" s="147"/>
      <c r="J2117" s="147"/>
      <c r="K2117" s="147"/>
      <c r="L2117" s="22"/>
      <c r="M2117" s="19"/>
      <c r="N2117" s="19" t="str">
        <f>IFERROR(VLOOKUP(L2117,Data!K:M,3,0),"0")</f>
        <v>0</v>
      </c>
      <c r="O2117" s="19">
        <f t="shared" si="38"/>
        <v>0</v>
      </c>
      <c r="P2117" s="133"/>
      <c r="Q2117" s="141"/>
      <c r="R2117" s="61"/>
    </row>
    <row r="2118" spans="1:18" x14ac:dyDescent="0.2">
      <c r="A2118" s="140" t="s">
        <v>3063</v>
      </c>
      <c r="B2118" s="149">
        <v>45056</v>
      </c>
      <c r="C2118" s="149" t="s">
        <v>448</v>
      </c>
      <c r="D2118" s="149" t="s">
        <v>163</v>
      </c>
      <c r="E2118" s="132" t="s">
        <v>2104</v>
      </c>
      <c r="F2118" s="140">
        <v>378539</v>
      </c>
      <c r="G2118" s="146" t="s">
        <v>2105</v>
      </c>
      <c r="H2118" s="146" t="s">
        <v>2105</v>
      </c>
      <c r="I2118" s="146" t="s">
        <v>2106</v>
      </c>
      <c r="J2118" s="146" t="s">
        <v>2107</v>
      </c>
      <c r="K2118" s="146" t="s">
        <v>2029</v>
      </c>
      <c r="L2118" s="22" t="s">
        <v>62</v>
      </c>
      <c r="M2118" s="19">
        <v>1</v>
      </c>
      <c r="N2118" s="19">
        <f>IFERROR(VLOOKUP(L2118,Data!K:M,3,0),"0")</f>
        <v>500</v>
      </c>
      <c r="O2118" s="19">
        <f t="shared" si="38"/>
        <v>500</v>
      </c>
      <c r="P2118" s="132">
        <f>SUM(O2118:O2119)</f>
        <v>500</v>
      </c>
      <c r="Q2118" s="140"/>
      <c r="R2118" s="60" t="s">
        <v>2733</v>
      </c>
    </row>
    <row r="2119" spans="1:18" x14ac:dyDescent="0.2">
      <c r="A2119" s="141"/>
      <c r="B2119" s="150"/>
      <c r="C2119" s="151"/>
      <c r="D2119" s="151"/>
      <c r="E2119" s="133"/>
      <c r="F2119" s="141"/>
      <c r="G2119" s="147"/>
      <c r="H2119" s="147"/>
      <c r="I2119" s="147"/>
      <c r="J2119" s="147"/>
      <c r="K2119" s="147"/>
      <c r="L2119" s="22"/>
      <c r="M2119" s="19"/>
      <c r="N2119" s="19" t="str">
        <f>IFERROR(VLOOKUP(L2119,Data!K:M,3,0),"0")</f>
        <v>0</v>
      </c>
      <c r="O2119" s="19">
        <f t="shared" si="38"/>
        <v>0</v>
      </c>
      <c r="P2119" s="133"/>
      <c r="Q2119" s="141"/>
      <c r="R2119" s="61"/>
    </row>
    <row r="2120" spans="1:18" x14ac:dyDescent="0.2">
      <c r="A2120" s="140" t="s">
        <v>3064</v>
      </c>
      <c r="B2120" s="149">
        <v>45056</v>
      </c>
      <c r="C2120" s="149" t="s">
        <v>188</v>
      </c>
      <c r="D2120" s="149" t="s">
        <v>163</v>
      </c>
      <c r="E2120" s="132" t="s">
        <v>2108</v>
      </c>
      <c r="F2120" s="140">
        <v>512781</v>
      </c>
      <c r="G2120" s="146" t="s">
        <v>2109</v>
      </c>
      <c r="H2120" s="146" t="s">
        <v>2109</v>
      </c>
      <c r="I2120" s="146" t="s">
        <v>2110</v>
      </c>
      <c r="J2120" s="146" t="s">
        <v>2111</v>
      </c>
      <c r="K2120" s="146" t="s">
        <v>287</v>
      </c>
      <c r="L2120" s="22" t="s">
        <v>149</v>
      </c>
      <c r="M2120" s="19">
        <v>1</v>
      </c>
      <c r="N2120" s="19">
        <f>IFERROR(VLOOKUP(L2120,Data!K:M,3,0),"0")</f>
        <v>350</v>
      </c>
      <c r="O2120" s="19">
        <f t="shared" si="38"/>
        <v>350</v>
      </c>
      <c r="P2120" s="132">
        <f>SUM(O2120:O2121)</f>
        <v>850</v>
      </c>
      <c r="Q2120" s="140"/>
      <c r="R2120" s="60" t="s">
        <v>2727</v>
      </c>
    </row>
    <row r="2121" spans="1:18" x14ac:dyDescent="0.2">
      <c r="A2121" s="141"/>
      <c r="B2121" s="150"/>
      <c r="C2121" s="151"/>
      <c r="D2121" s="151"/>
      <c r="E2121" s="133"/>
      <c r="F2121" s="141"/>
      <c r="G2121" s="147"/>
      <c r="H2121" s="147"/>
      <c r="I2121" s="147"/>
      <c r="J2121" s="147"/>
      <c r="K2121" s="147"/>
      <c r="L2121" s="22" t="s">
        <v>62</v>
      </c>
      <c r="M2121" s="19">
        <v>1</v>
      </c>
      <c r="N2121" s="19">
        <f>IFERROR(VLOOKUP(L2121,Data!K:M,3,0),"0")</f>
        <v>500</v>
      </c>
      <c r="O2121" s="19">
        <f t="shared" si="38"/>
        <v>500</v>
      </c>
      <c r="P2121" s="133"/>
      <c r="Q2121" s="141"/>
      <c r="R2121" s="61"/>
    </row>
    <row r="2122" spans="1:18" x14ac:dyDescent="0.2">
      <c r="A2122" s="140" t="s">
        <v>3065</v>
      </c>
      <c r="B2122" s="149">
        <v>45056</v>
      </c>
      <c r="C2122" s="149" t="s">
        <v>160</v>
      </c>
      <c r="D2122" s="149" t="s">
        <v>163</v>
      </c>
      <c r="E2122" s="132" t="s">
        <v>2112</v>
      </c>
      <c r="F2122" s="140">
        <v>316596</v>
      </c>
      <c r="G2122" s="146" t="s">
        <v>2113</v>
      </c>
      <c r="H2122" s="146" t="s">
        <v>2113</v>
      </c>
      <c r="I2122" s="146" t="s">
        <v>2114</v>
      </c>
      <c r="J2122" s="146" t="s">
        <v>2115</v>
      </c>
      <c r="K2122" s="146" t="s">
        <v>2116</v>
      </c>
      <c r="L2122" s="22" t="s">
        <v>62</v>
      </c>
      <c r="M2122" s="19">
        <v>1</v>
      </c>
      <c r="N2122" s="19">
        <f>IFERROR(VLOOKUP(L2122,Data!K:M,3,0),"0")</f>
        <v>500</v>
      </c>
      <c r="O2122" s="19">
        <f t="shared" si="38"/>
        <v>500</v>
      </c>
      <c r="P2122" s="132">
        <f>SUM(O2122:O2123)</f>
        <v>500</v>
      </c>
      <c r="Q2122" s="140"/>
      <c r="R2122" s="60" t="s">
        <v>2727</v>
      </c>
    </row>
    <row r="2123" spans="1:18" x14ac:dyDescent="0.2">
      <c r="A2123" s="141"/>
      <c r="B2123" s="150"/>
      <c r="C2123" s="151"/>
      <c r="D2123" s="151"/>
      <c r="E2123" s="133"/>
      <c r="F2123" s="141"/>
      <c r="G2123" s="147"/>
      <c r="H2123" s="147"/>
      <c r="I2123" s="147"/>
      <c r="J2123" s="147"/>
      <c r="K2123" s="147"/>
      <c r="L2123" s="22"/>
      <c r="M2123" s="19"/>
      <c r="N2123" s="19" t="str">
        <f>IFERROR(VLOOKUP(L2123,Data!K:M,3,0),"0")</f>
        <v>0</v>
      </c>
      <c r="O2123" s="19">
        <f t="shared" si="38"/>
        <v>0</v>
      </c>
      <c r="P2123" s="133"/>
      <c r="Q2123" s="141"/>
      <c r="R2123" s="61"/>
    </row>
    <row r="2124" spans="1:18" x14ac:dyDescent="0.2">
      <c r="A2124" s="140" t="s">
        <v>3066</v>
      </c>
      <c r="B2124" s="149">
        <v>45056</v>
      </c>
      <c r="C2124" s="149" t="s">
        <v>160</v>
      </c>
      <c r="D2124" s="149" t="s">
        <v>202</v>
      </c>
      <c r="E2124" s="132" t="s">
        <v>2117</v>
      </c>
      <c r="F2124" s="140">
        <v>33870</v>
      </c>
      <c r="G2124" s="146" t="s">
        <v>2118</v>
      </c>
      <c r="H2124" s="146" t="s">
        <v>2118</v>
      </c>
      <c r="I2124" s="146" t="s">
        <v>2119</v>
      </c>
      <c r="J2124" s="146" t="s">
        <v>2120</v>
      </c>
      <c r="K2124" s="146" t="s">
        <v>2116</v>
      </c>
      <c r="L2124" s="22" t="s">
        <v>62</v>
      </c>
      <c r="M2124" s="19">
        <v>1</v>
      </c>
      <c r="N2124" s="19">
        <f>IFERROR(VLOOKUP(L2124,Data!K:M,3,0),"0")</f>
        <v>500</v>
      </c>
      <c r="O2124" s="19">
        <f t="shared" si="38"/>
        <v>500</v>
      </c>
      <c r="P2124" s="132">
        <f>SUM(O2124:O2125)</f>
        <v>500</v>
      </c>
      <c r="Q2124" s="140"/>
      <c r="R2124" s="60" t="s">
        <v>2793</v>
      </c>
    </row>
    <row r="2125" spans="1:18" x14ac:dyDescent="0.2">
      <c r="A2125" s="141"/>
      <c r="B2125" s="150"/>
      <c r="C2125" s="151"/>
      <c r="D2125" s="151"/>
      <c r="E2125" s="133"/>
      <c r="F2125" s="141"/>
      <c r="G2125" s="147"/>
      <c r="H2125" s="147"/>
      <c r="I2125" s="147"/>
      <c r="J2125" s="147"/>
      <c r="K2125" s="147"/>
      <c r="L2125" s="22"/>
      <c r="M2125" s="19"/>
      <c r="N2125" s="19" t="str">
        <f>IFERROR(VLOOKUP(L2125,Data!K:M,3,0),"0")</f>
        <v>0</v>
      </c>
      <c r="O2125" s="19">
        <f t="shared" si="38"/>
        <v>0</v>
      </c>
      <c r="P2125" s="133"/>
      <c r="Q2125" s="141"/>
      <c r="R2125" s="61"/>
    </row>
    <row r="2126" spans="1:18" x14ac:dyDescent="0.2">
      <c r="A2126" s="140" t="s">
        <v>3067</v>
      </c>
      <c r="B2126" s="149">
        <v>45056</v>
      </c>
      <c r="C2126" s="149" t="s">
        <v>160</v>
      </c>
      <c r="D2126" s="149" t="s">
        <v>163</v>
      </c>
      <c r="E2126" s="132" t="s">
        <v>2121</v>
      </c>
      <c r="F2126" s="140">
        <v>319835</v>
      </c>
      <c r="G2126" s="146" t="s">
        <v>2122</v>
      </c>
      <c r="H2126" s="146" t="s">
        <v>2122</v>
      </c>
      <c r="I2126" s="146" t="s">
        <v>2119</v>
      </c>
      <c r="J2126" s="146" t="s">
        <v>2123</v>
      </c>
      <c r="K2126" s="146" t="s">
        <v>2116</v>
      </c>
      <c r="L2126" s="22" t="s">
        <v>149</v>
      </c>
      <c r="M2126" s="19">
        <v>1</v>
      </c>
      <c r="N2126" s="19">
        <f>IFERROR(VLOOKUP(L2126,Data!K:M,3,0),"0")</f>
        <v>350</v>
      </c>
      <c r="O2126" s="19">
        <f t="shared" si="38"/>
        <v>350</v>
      </c>
      <c r="P2126" s="132">
        <f>SUM(O2126:O2127)</f>
        <v>850</v>
      </c>
      <c r="Q2126" s="140"/>
      <c r="R2126" s="60"/>
    </row>
    <row r="2127" spans="1:18" x14ac:dyDescent="0.2">
      <c r="A2127" s="141"/>
      <c r="B2127" s="150"/>
      <c r="C2127" s="151"/>
      <c r="D2127" s="151"/>
      <c r="E2127" s="133"/>
      <c r="F2127" s="141"/>
      <c r="G2127" s="147"/>
      <c r="H2127" s="147"/>
      <c r="I2127" s="147"/>
      <c r="J2127" s="147"/>
      <c r="K2127" s="147"/>
      <c r="L2127" s="22" t="s">
        <v>62</v>
      </c>
      <c r="M2127" s="19">
        <v>1</v>
      </c>
      <c r="N2127" s="19">
        <f>IFERROR(VLOOKUP(L2127,Data!K:M,3,0),"0")</f>
        <v>500</v>
      </c>
      <c r="O2127" s="19">
        <f t="shared" si="38"/>
        <v>500</v>
      </c>
      <c r="P2127" s="133"/>
      <c r="Q2127" s="141"/>
      <c r="R2127" s="61"/>
    </row>
    <row r="2128" spans="1:18" x14ac:dyDescent="0.2">
      <c r="A2128" s="140" t="s">
        <v>3068</v>
      </c>
      <c r="B2128" s="149">
        <v>45056</v>
      </c>
      <c r="C2128" s="149" t="s">
        <v>448</v>
      </c>
      <c r="D2128" s="149" t="s">
        <v>163</v>
      </c>
      <c r="E2128" s="132" t="s">
        <v>2124</v>
      </c>
      <c r="F2128" s="140">
        <v>110574</v>
      </c>
      <c r="G2128" s="146" t="s">
        <v>2125</v>
      </c>
      <c r="H2128" s="146" t="s">
        <v>2125</v>
      </c>
      <c r="I2128" s="146" t="s">
        <v>2126</v>
      </c>
      <c r="J2128" s="146" t="s">
        <v>2127</v>
      </c>
      <c r="K2128" s="146" t="s">
        <v>1856</v>
      </c>
      <c r="L2128" s="22" t="s">
        <v>62</v>
      </c>
      <c r="M2128" s="19">
        <v>1</v>
      </c>
      <c r="N2128" s="19">
        <f>IFERROR(VLOOKUP(L2128,Data!K:M,3,0),"0")</f>
        <v>500</v>
      </c>
      <c r="O2128" s="19">
        <f t="shared" si="38"/>
        <v>500</v>
      </c>
      <c r="P2128" s="132">
        <f>SUM(O2128:O2129)</f>
        <v>500</v>
      </c>
      <c r="Q2128" s="140"/>
      <c r="R2128" s="60" t="s">
        <v>2846</v>
      </c>
    </row>
    <row r="2129" spans="1:18" x14ac:dyDescent="0.2">
      <c r="A2129" s="141"/>
      <c r="B2129" s="150"/>
      <c r="C2129" s="151"/>
      <c r="D2129" s="151"/>
      <c r="E2129" s="133"/>
      <c r="F2129" s="141"/>
      <c r="G2129" s="147"/>
      <c r="H2129" s="147"/>
      <c r="I2129" s="147"/>
      <c r="J2129" s="147"/>
      <c r="K2129" s="147"/>
      <c r="L2129" s="22"/>
      <c r="M2129" s="19"/>
      <c r="N2129" s="19" t="str">
        <f>IFERROR(VLOOKUP(L2129,Data!K:M,3,0),"0")</f>
        <v>0</v>
      </c>
      <c r="O2129" s="19">
        <f t="shared" si="38"/>
        <v>0</v>
      </c>
      <c r="P2129" s="133"/>
      <c r="Q2129" s="141"/>
      <c r="R2129" s="61"/>
    </row>
    <row r="2130" spans="1:18" x14ac:dyDescent="0.2">
      <c r="A2130" s="140" t="s">
        <v>3069</v>
      </c>
      <c r="B2130" s="149">
        <v>45056</v>
      </c>
      <c r="C2130" s="149" t="s">
        <v>160</v>
      </c>
      <c r="D2130" s="149" t="s">
        <v>161</v>
      </c>
      <c r="E2130" s="132" t="s">
        <v>2128</v>
      </c>
      <c r="F2130" s="140">
        <v>6100199</v>
      </c>
      <c r="G2130" s="146" t="s">
        <v>2129</v>
      </c>
      <c r="H2130" s="146" t="s">
        <v>2129</v>
      </c>
      <c r="I2130" s="146" t="s">
        <v>2130</v>
      </c>
      <c r="J2130" s="146" t="s">
        <v>2131</v>
      </c>
      <c r="K2130" s="146" t="s">
        <v>291</v>
      </c>
      <c r="L2130" s="22" t="s">
        <v>2915</v>
      </c>
      <c r="M2130" s="19">
        <v>1</v>
      </c>
      <c r="N2130" s="19">
        <f>IFERROR(VLOOKUP(L2130,Data!K:M,3,0),"0")</f>
        <v>1000</v>
      </c>
      <c r="O2130" s="19">
        <f t="shared" si="38"/>
        <v>1000</v>
      </c>
      <c r="P2130" s="132">
        <f>SUM(O2130:O2136)</f>
        <v>3810</v>
      </c>
      <c r="Q2130" s="140" t="s">
        <v>2781</v>
      </c>
      <c r="R2130" s="60"/>
    </row>
    <row r="2131" spans="1:18" x14ac:dyDescent="0.2">
      <c r="A2131" s="141"/>
      <c r="B2131" s="150"/>
      <c r="C2131" s="151"/>
      <c r="D2131" s="151"/>
      <c r="E2131" s="133"/>
      <c r="F2131" s="141"/>
      <c r="G2131" s="147"/>
      <c r="H2131" s="147"/>
      <c r="I2131" s="147"/>
      <c r="J2131" s="147"/>
      <c r="K2131" s="147"/>
      <c r="L2131" s="22" t="s">
        <v>138</v>
      </c>
      <c r="M2131" s="19">
        <v>1</v>
      </c>
      <c r="N2131" s="19">
        <f>IFERROR(VLOOKUP(L2131,Data!K:M,3,0),"0")</f>
        <v>70</v>
      </c>
      <c r="O2131" s="19">
        <f t="shared" si="38"/>
        <v>70</v>
      </c>
      <c r="P2131" s="133"/>
      <c r="Q2131" s="141"/>
      <c r="R2131" s="61"/>
    </row>
    <row r="2132" spans="1:18" x14ac:dyDescent="0.2">
      <c r="A2132" s="141"/>
      <c r="B2132" s="150"/>
      <c r="C2132" s="151"/>
      <c r="D2132" s="151"/>
      <c r="E2132" s="133"/>
      <c r="F2132" s="141"/>
      <c r="G2132" s="147"/>
      <c r="H2132" s="147"/>
      <c r="I2132" s="147"/>
      <c r="J2132" s="147"/>
      <c r="K2132" s="147"/>
      <c r="L2132" s="22" t="s">
        <v>89</v>
      </c>
      <c r="M2132" s="19">
        <v>8</v>
      </c>
      <c r="N2132" s="19">
        <f>IFERROR(VLOOKUP(L2132,Data!K:M,3,0),"0")</f>
        <v>35</v>
      </c>
      <c r="O2132" s="19">
        <f t="shared" si="38"/>
        <v>280</v>
      </c>
      <c r="P2132" s="133"/>
      <c r="Q2132" s="141"/>
      <c r="R2132" s="61"/>
    </row>
    <row r="2133" spans="1:18" x14ac:dyDescent="0.2">
      <c r="A2133" s="141"/>
      <c r="B2133" s="150"/>
      <c r="C2133" s="151"/>
      <c r="D2133" s="151"/>
      <c r="E2133" s="133"/>
      <c r="F2133" s="141"/>
      <c r="G2133" s="147"/>
      <c r="H2133" s="147"/>
      <c r="I2133" s="147"/>
      <c r="J2133" s="147"/>
      <c r="K2133" s="147"/>
      <c r="L2133" s="22" t="s">
        <v>2702</v>
      </c>
      <c r="M2133" s="19">
        <v>1</v>
      </c>
      <c r="N2133" s="19">
        <f>IFERROR(VLOOKUP(L2133,Data!K:M,3,0),"0")</f>
        <v>200</v>
      </c>
      <c r="O2133" s="19">
        <f t="shared" si="38"/>
        <v>200</v>
      </c>
      <c r="P2133" s="133"/>
      <c r="Q2133" s="141"/>
      <c r="R2133" s="61"/>
    </row>
    <row r="2134" spans="1:18" x14ac:dyDescent="0.2">
      <c r="A2134" s="141"/>
      <c r="B2134" s="150"/>
      <c r="C2134" s="151"/>
      <c r="D2134" s="151"/>
      <c r="E2134" s="133"/>
      <c r="F2134" s="141"/>
      <c r="G2134" s="147"/>
      <c r="H2134" s="147"/>
      <c r="I2134" s="147"/>
      <c r="J2134" s="147"/>
      <c r="K2134" s="147"/>
      <c r="L2134" s="22" t="s">
        <v>135</v>
      </c>
      <c r="M2134" s="19">
        <v>2</v>
      </c>
      <c r="N2134" s="19">
        <f>IFERROR(VLOOKUP(L2134,Data!K:M,3,0),"0")</f>
        <v>140</v>
      </c>
      <c r="O2134" s="19">
        <f t="shared" si="38"/>
        <v>280</v>
      </c>
      <c r="P2134" s="133"/>
      <c r="Q2134" s="141"/>
      <c r="R2134" s="61" t="s">
        <v>2745</v>
      </c>
    </row>
    <row r="2135" spans="1:18" x14ac:dyDescent="0.2">
      <c r="A2135" s="141"/>
      <c r="B2135" s="150"/>
      <c r="C2135" s="151"/>
      <c r="D2135" s="151"/>
      <c r="E2135" s="133"/>
      <c r="F2135" s="141"/>
      <c r="G2135" s="147"/>
      <c r="H2135" s="147"/>
      <c r="I2135" s="147"/>
      <c r="J2135" s="147"/>
      <c r="K2135" s="147"/>
      <c r="L2135" s="22" t="s">
        <v>145</v>
      </c>
      <c r="M2135" s="19">
        <v>1</v>
      </c>
      <c r="N2135" s="19">
        <v>1480</v>
      </c>
      <c r="O2135" s="19">
        <f t="shared" si="38"/>
        <v>1480</v>
      </c>
      <c r="P2135" s="133"/>
      <c r="Q2135" s="141"/>
      <c r="R2135" s="61"/>
    </row>
    <row r="2136" spans="1:18" x14ac:dyDescent="0.2">
      <c r="A2136" s="141"/>
      <c r="B2136" s="150"/>
      <c r="C2136" s="151"/>
      <c r="D2136" s="151"/>
      <c r="E2136" s="133"/>
      <c r="F2136" s="141"/>
      <c r="G2136" s="147"/>
      <c r="H2136" s="147"/>
      <c r="I2136" s="147"/>
      <c r="J2136" s="147"/>
      <c r="K2136" s="147"/>
      <c r="L2136" s="22" t="s">
        <v>62</v>
      </c>
      <c r="M2136" s="19">
        <v>1</v>
      </c>
      <c r="N2136" s="19">
        <f>IFERROR(VLOOKUP(L2136,Data!K:M,3,0),"0")</f>
        <v>500</v>
      </c>
      <c r="O2136" s="19">
        <f t="shared" si="38"/>
        <v>500</v>
      </c>
      <c r="P2136" s="133"/>
      <c r="Q2136" s="141"/>
      <c r="R2136" s="61"/>
    </row>
    <row r="2137" spans="1:18" x14ac:dyDescent="0.2">
      <c r="A2137" s="140" t="s">
        <v>3070</v>
      </c>
      <c r="B2137" s="149">
        <v>45056</v>
      </c>
      <c r="C2137" s="149" t="s">
        <v>160</v>
      </c>
      <c r="D2137" s="149" t="s">
        <v>163</v>
      </c>
      <c r="E2137" s="132" t="s">
        <v>2132</v>
      </c>
      <c r="F2137" s="140">
        <v>474212</v>
      </c>
      <c r="G2137" s="146" t="s">
        <v>2133</v>
      </c>
      <c r="H2137" s="146" t="s">
        <v>2133</v>
      </c>
      <c r="I2137" s="146" t="s">
        <v>2134</v>
      </c>
      <c r="J2137" s="146" t="s">
        <v>2135</v>
      </c>
      <c r="K2137" s="146" t="s">
        <v>1876</v>
      </c>
      <c r="L2137" s="22" t="s">
        <v>149</v>
      </c>
      <c r="M2137" s="19">
        <v>1</v>
      </c>
      <c r="N2137" s="19">
        <f>IFERROR(VLOOKUP(L2137,Data!K:M,3,0),"0")</f>
        <v>350</v>
      </c>
      <c r="O2137" s="19">
        <f t="shared" si="38"/>
        <v>350</v>
      </c>
      <c r="P2137" s="132">
        <f>SUM(O2137:O2138)</f>
        <v>850</v>
      </c>
      <c r="Q2137" s="140"/>
      <c r="R2137" s="60" t="s">
        <v>2727</v>
      </c>
    </row>
    <row r="2138" spans="1:18" x14ac:dyDescent="0.2">
      <c r="A2138" s="141"/>
      <c r="B2138" s="150"/>
      <c r="C2138" s="151"/>
      <c r="D2138" s="151"/>
      <c r="E2138" s="133"/>
      <c r="F2138" s="141"/>
      <c r="G2138" s="147"/>
      <c r="H2138" s="147"/>
      <c r="I2138" s="147"/>
      <c r="J2138" s="147"/>
      <c r="K2138" s="147"/>
      <c r="L2138" s="22" t="s">
        <v>62</v>
      </c>
      <c r="M2138" s="19">
        <v>1</v>
      </c>
      <c r="N2138" s="19">
        <f>IFERROR(VLOOKUP(L2138,Data!K:M,3,0),"0")</f>
        <v>500</v>
      </c>
      <c r="O2138" s="19">
        <f t="shared" si="38"/>
        <v>500</v>
      </c>
      <c r="P2138" s="133"/>
      <c r="Q2138" s="141"/>
      <c r="R2138" s="61"/>
    </row>
    <row r="2139" spans="1:18" x14ac:dyDescent="0.2">
      <c r="A2139" s="140" t="s">
        <v>3071</v>
      </c>
      <c r="B2139" s="149">
        <v>45056</v>
      </c>
      <c r="C2139" s="149" t="s">
        <v>53</v>
      </c>
      <c r="D2139" s="149" t="s">
        <v>61</v>
      </c>
      <c r="E2139" s="132" t="s">
        <v>2136</v>
      </c>
      <c r="F2139" s="140">
        <v>140175</v>
      </c>
      <c r="G2139" s="146" t="s">
        <v>2137</v>
      </c>
      <c r="H2139" s="146" t="s">
        <v>2137</v>
      </c>
      <c r="I2139" s="146" t="s">
        <v>2138</v>
      </c>
      <c r="J2139" s="146" t="s">
        <v>2139</v>
      </c>
      <c r="K2139" s="146" t="s">
        <v>271</v>
      </c>
      <c r="L2139" s="22" t="s">
        <v>2706</v>
      </c>
      <c r="M2139" s="19">
        <v>1</v>
      </c>
      <c r="N2139" s="19">
        <f>IFERROR(VLOOKUP(L2139,Data!K:M,3,0),"0")</f>
        <v>250</v>
      </c>
      <c r="O2139" s="19">
        <f t="shared" ref="O2139:O2211" si="39">PRODUCT(M2139:N2139)</f>
        <v>250</v>
      </c>
      <c r="P2139" s="132">
        <f>SUM(O2139:O2140)</f>
        <v>750</v>
      </c>
      <c r="Q2139" s="140"/>
      <c r="R2139" s="60"/>
    </row>
    <row r="2140" spans="1:18" x14ac:dyDescent="0.2">
      <c r="A2140" s="141"/>
      <c r="B2140" s="150"/>
      <c r="C2140" s="151"/>
      <c r="D2140" s="151"/>
      <c r="E2140" s="133"/>
      <c r="F2140" s="141"/>
      <c r="G2140" s="147"/>
      <c r="H2140" s="147"/>
      <c r="I2140" s="147"/>
      <c r="J2140" s="147"/>
      <c r="K2140" s="147"/>
      <c r="L2140" s="22" t="s">
        <v>62</v>
      </c>
      <c r="M2140" s="19">
        <v>1</v>
      </c>
      <c r="N2140" s="19">
        <f>IFERROR(VLOOKUP(L2140,Data!K:M,3,0),"0")</f>
        <v>500</v>
      </c>
      <c r="O2140" s="19">
        <f t="shared" si="39"/>
        <v>500</v>
      </c>
      <c r="P2140" s="133"/>
      <c r="Q2140" s="141"/>
      <c r="R2140" s="61"/>
    </row>
    <row r="2141" spans="1:18" x14ac:dyDescent="0.2">
      <c r="A2141" s="140" t="s">
        <v>3072</v>
      </c>
      <c r="B2141" s="149">
        <v>45056</v>
      </c>
      <c r="C2141" s="149" t="s">
        <v>448</v>
      </c>
      <c r="D2141" s="149" t="s">
        <v>161</v>
      </c>
      <c r="E2141" s="132" t="s">
        <v>2140</v>
      </c>
      <c r="F2141" s="140">
        <v>139850</v>
      </c>
      <c r="G2141" s="146" t="s">
        <v>2141</v>
      </c>
      <c r="H2141" s="146" t="s">
        <v>2141</v>
      </c>
      <c r="I2141" s="146" t="s">
        <v>2142</v>
      </c>
      <c r="J2141" s="146" t="s">
        <v>2143</v>
      </c>
      <c r="K2141" s="146" t="s">
        <v>271</v>
      </c>
      <c r="L2141" s="22" t="s">
        <v>62</v>
      </c>
      <c r="M2141" s="19">
        <v>1</v>
      </c>
      <c r="N2141" s="19">
        <f>IFERROR(VLOOKUP(L2141,Data!K:M,3,0),"0")</f>
        <v>500</v>
      </c>
      <c r="O2141" s="19">
        <f t="shared" si="39"/>
        <v>500</v>
      </c>
      <c r="P2141" s="132">
        <f>SUM(O2141:O2142)</f>
        <v>500</v>
      </c>
      <c r="Q2141" s="140"/>
      <c r="R2141" s="60" t="s">
        <v>2763</v>
      </c>
    </row>
    <row r="2142" spans="1:18" x14ac:dyDescent="0.2">
      <c r="A2142" s="141"/>
      <c r="B2142" s="150"/>
      <c r="C2142" s="151"/>
      <c r="D2142" s="151"/>
      <c r="E2142" s="133"/>
      <c r="F2142" s="141"/>
      <c r="G2142" s="147"/>
      <c r="H2142" s="147"/>
      <c r="I2142" s="147"/>
      <c r="J2142" s="147"/>
      <c r="K2142" s="147"/>
      <c r="L2142" s="22"/>
      <c r="M2142" s="19"/>
      <c r="N2142" s="19" t="str">
        <f>IFERROR(VLOOKUP(L2142,Data!K:M,3,0),"0")</f>
        <v>0</v>
      </c>
      <c r="O2142" s="19">
        <f t="shared" si="39"/>
        <v>0</v>
      </c>
      <c r="P2142" s="133"/>
      <c r="Q2142" s="141"/>
      <c r="R2142" s="61"/>
    </row>
    <row r="2143" spans="1:18" x14ac:dyDescent="0.2">
      <c r="A2143" s="140" t="s">
        <v>3073</v>
      </c>
      <c r="B2143" s="149">
        <v>45056</v>
      </c>
      <c r="C2143" s="149" t="s">
        <v>160</v>
      </c>
      <c r="D2143" s="149" t="s">
        <v>709</v>
      </c>
      <c r="E2143" s="132" t="s">
        <v>2144</v>
      </c>
      <c r="F2143" s="140">
        <v>34471</v>
      </c>
      <c r="G2143" s="146" t="s">
        <v>2145</v>
      </c>
      <c r="H2143" s="146" t="s">
        <v>2145</v>
      </c>
      <c r="I2143" s="146" t="s">
        <v>2146</v>
      </c>
      <c r="J2143" s="146" t="s">
        <v>2147</v>
      </c>
      <c r="K2143" s="146" t="s">
        <v>1964</v>
      </c>
      <c r="L2143" s="22" t="s">
        <v>149</v>
      </c>
      <c r="M2143" s="19">
        <v>1</v>
      </c>
      <c r="N2143" s="19">
        <f>IFERROR(VLOOKUP(L2143,Data!K:M,3,0),"0")</f>
        <v>350</v>
      </c>
      <c r="O2143" s="19">
        <f t="shared" si="39"/>
        <v>350</v>
      </c>
      <c r="P2143" s="132">
        <f>SUM(O2143:O2144)</f>
        <v>850</v>
      </c>
      <c r="Q2143" s="140"/>
      <c r="R2143" s="60"/>
    </row>
    <row r="2144" spans="1:18" x14ac:dyDescent="0.2">
      <c r="A2144" s="141"/>
      <c r="B2144" s="150"/>
      <c r="C2144" s="151"/>
      <c r="D2144" s="151"/>
      <c r="E2144" s="133"/>
      <c r="F2144" s="141"/>
      <c r="G2144" s="147"/>
      <c r="H2144" s="147"/>
      <c r="I2144" s="147"/>
      <c r="J2144" s="147"/>
      <c r="K2144" s="147"/>
      <c r="L2144" s="22" t="s">
        <v>62</v>
      </c>
      <c r="M2144" s="19">
        <v>1</v>
      </c>
      <c r="N2144" s="19">
        <f>IFERROR(VLOOKUP(L2144,Data!K:M,3,0),"0")</f>
        <v>500</v>
      </c>
      <c r="O2144" s="19">
        <f t="shared" si="39"/>
        <v>500</v>
      </c>
      <c r="P2144" s="133"/>
      <c r="Q2144" s="141"/>
      <c r="R2144" s="61"/>
    </row>
    <row r="2145" spans="1:18" x14ac:dyDescent="0.2">
      <c r="A2145" s="140" t="s">
        <v>3074</v>
      </c>
      <c r="B2145" s="149">
        <v>45056</v>
      </c>
      <c r="C2145" s="149" t="s">
        <v>188</v>
      </c>
      <c r="D2145" s="149" t="s">
        <v>202</v>
      </c>
      <c r="E2145" s="132" t="s">
        <v>2148</v>
      </c>
      <c r="F2145" s="140">
        <v>167020</v>
      </c>
      <c r="G2145" s="146" t="s">
        <v>2149</v>
      </c>
      <c r="H2145" s="146" t="s">
        <v>2149</v>
      </c>
      <c r="I2145" s="146" t="s">
        <v>2150</v>
      </c>
      <c r="J2145" s="146" t="s">
        <v>2151</v>
      </c>
      <c r="K2145" s="146" t="s">
        <v>271</v>
      </c>
      <c r="L2145" s="22" t="s">
        <v>62</v>
      </c>
      <c r="M2145" s="19">
        <v>1</v>
      </c>
      <c r="N2145" s="19">
        <f>IFERROR(VLOOKUP(L2145,Data!K:M,3,0),"0")</f>
        <v>500</v>
      </c>
      <c r="O2145" s="19">
        <f t="shared" si="39"/>
        <v>500</v>
      </c>
      <c r="P2145" s="132">
        <f>SUM(O2145:O2146)</f>
        <v>500</v>
      </c>
      <c r="Q2145" s="140"/>
      <c r="R2145" s="60" t="s">
        <v>2882</v>
      </c>
    </row>
    <row r="2146" spans="1:18" x14ac:dyDescent="0.2">
      <c r="A2146" s="141"/>
      <c r="B2146" s="150"/>
      <c r="C2146" s="151"/>
      <c r="D2146" s="151"/>
      <c r="E2146" s="133"/>
      <c r="F2146" s="141"/>
      <c r="G2146" s="147"/>
      <c r="H2146" s="147"/>
      <c r="I2146" s="147"/>
      <c r="J2146" s="147"/>
      <c r="K2146" s="147"/>
      <c r="L2146" s="22"/>
      <c r="M2146" s="19"/>
      <c r="N2146" s="19" t="str">
        <f>IFERROR(VLOOKUP(L2146,Data!K:M,3,0),"0")</f>
        <v>0</v>
      </c>
      <c r="O2146" s="19">
        <f t="shared" si="39"/>
        <v>0</v>
      </c>
      <c r="P2146" s="133"/>
      <c r="Q2146" s="141"/>
      <c r="R2146" s="61"/>
    </row>
    <row r="2147" spans="1:18" x14ac:dyDescent="0.2">
      <c r="A2147" s="140" t="s">
        <v>3075</v>
      </c>
      <c r="B2147" s="149">
        <v>45056</v>
      </c>
      <c r="C2147" s="149" t="s">
        <v>160</v>
      </c>
      <c r="D2147" s="149" t="s">
        <v>163</v>
      </c>
      <c r="E2147" s="132" t="s">
        <v>2152</v>
      </c>
      <c r="F2147" s="140">
        <v>435396</v>
      </c>
      <c r="G2147" s="146" t="s">
        <v>2153</v>
      </c>
      <c r="H2147" s="146" t="s">
        <v>2153</v>
      </c>
      <c r="I2147" s="146" t="s">
        <v>2154</v>
      </c>
      <c r="J2147" s="146" t="s">
        <v>2155</v>
      </c>
      <c r="K2147" s="146" t="s">
        <v>200</v>
      </c>
      <c r="L2147" s="22" t="s">
        <v>120</v>
      </c>
      <c r="M2147" s="19">
        <v>3</v>
      </c>
      <c r="N2147" s="19">
        <f>IFERROR(VLOOKUP(L2147,Data!K:M,3,0),"0")</f>
        <v>85</v>
      </c>
      <c r="O2147" s="19">
        <f t="shared" si="39"/>
        <v>255</v>
      </c>
      <c r="P2147" s="132">
        <f>SUM(O2147:O2150)</f>
        <v>1050</v>
      </c>
      <c r="Q2147" s="140"/>
      <c r="R2147" s="60"/>
    </row>
    <row r="2148" spans="1:18" x14ac:dyDescent="0.2">
      <c r="A2148" s="141"/>
      <c r="B2148" s="150"/>
      <c r="C2148" s="151"/>
      <c r="D2148" s="151"/>
      <c r="E2148" s="133"/>
      <c r="F2148" s="141"/>
      <c r="G2148" s="147"/>
      <c r="H2148" s="147"/>
      <c r="I2148" s="147"/>
      <c r="J2148" s="147"/>
      <c r="K2148" s="147"/>
      <c r="L2148" s="22" t="s">
        <v>94</v>
      </c>
      <c r="M2148" s="19">
        <v>1</v>
      </c>
      <c r="N2148" s="19">
        <f>IFERROR(VLOOKUP(L2148,Data!K:M,3,0),"0")</f>
        <v>70</v>
      </c>
      <c r="O2148" s="19">
        <f t="shared" si="39"/>
        <v>70</v>
      </c>
      <c r="P2148" s="133"/>
      <c r="Q2148" s="141"/>
      <c r="R2148" s="61"/>
    </row>
    <row r="2149" spans="1:18" x14ac:dyDescent="0.2">
      <c r="A2149" s="141"/>
      <c r="B2149" s="150"/>
      <c r="C2149" s="151"/>
      <c r="D2149" s="151"/>
      <c r="E2149" s="133"/>
      <c r="F2149" s="141"/>
      <c r="G2149" s="147"/>
      <c r="H2149" s="147"/>
      <c r="I2149" s="147"/>
      <c r="J2149" s="147"/>
      <c r="K2149" s="147"/>
      <c r="L2149" s="22" t="s">
        <v>122</v>
      </c>
      <c r="M2149" s="19">
        <v>9</v>
      </c>
      <c r="N2149" s="19">
        <f>IFERROR(VLOOKUP(L2149,Data!K:M,3,0),"0")</f>
        <v>25</v>
      </c>
      <c r="O2149" s="19">
        <f t="shared" si="39"/>
        <v>225</v>
      </c>
      <c r="P2149" s="133"/>
      <c r="Q2149" s="141"/>
      <c r="R2149" s="61"/>
    </row>
    <row r="2150" spans="1:18" x14ac:dyDescent="0.2">
      <c r="A2150" s="142"/>
      <c r="B2150" s="161"/>
      <c r="C2150" s="162"/>
      <c r="D2150" s="162"/>
      <c r="E2150" s="136"/>
      <c r="F2150" s="142"/>
      <c r="G2150" s="148"/>
      <c r="H2150" s="148"/>
      <c r="I2150" s="148"/>
      <c r="J2150" s="148"/>
      <c r="K2150" s="148"/>
      <c r="L2150" s="22" t="s">
        <v>62</v>
      </c>
      <c r="M2150" s="19">
        <v>1</v>
      </c>
      <c r="N2150" s="19">
        <f>IFERROR(VLOOKUP(L2150,Data!K:M,3,0),"0")</f>
        <v>500</v>
      </c>
      <c r="O2150" s="19">
        <f t="shared" si="39"/>
        <v>500</v>
      </c>
      <c r="P2150" s="136"/>
      <c r="Q2150" s="142"/>
      <c r="R2150" s="64"/>
    </row>
    <row r="2151" spans="1:18" x14ac:dyDescent="0.2">
      <c r="A2151" s="140" t="s">
        <v>3076</v>
      </c>
      <c r="B2151" s="149">
        <v>45056</v>
      </c>
      <c r="C2151" s="149" t="s">
        <v>54</v>
      </c>
      <c r="D2151" s="149" t="s">
        <v>77</v>
      </c>
      <c r="E2151" s="132" t="s">
        <v>2156</v>
      </c>
      <c r="F2151" s="140" t="s">
        <v>2157</v>
      </c>
      <c r="G2151" s="146" t="s">
        <v>2158</v>
      </c>
      <c r="H2151" s="146" t="s">
        <v>2158</v>
      </c>
      <c r="I2151" s="146" t="s">
        <v>2159</v>
      </c>
      <c r="J2151" s="146" t="s">
        <v>2160</v>
      </c>
      <c r="K2151" s="146" t="s">
        <v>2161</v>
      </c>
      <c r="L2151" s="22" t="s">
        <v>62</v>
      </c>
      <c r="M2151" s="19">
        <v>1</v>
      </c>
      <c r="N2151" s="19">
        <f>IFERROR(VLOOKUP(L2151,Data!K:M,3,0),"0")</f>
        <v>500</v>
      </c>
      <c r="O2151" s="19">
        <f t="shared" si="39"/>
        <v>500</v>
      </c>
      <c r="P2151" s="132">
        <f>SUM(O2151:O2152)</f>
        <v>500</v>
      </c>
      <c r="Q2151" s="140"/>
      <c r="R2151" s="60" t="s">
        <v>2725</v>
      </c>
    </row>
    <row r="2152" spans="1:18" x14ac:dyDescent="0.2">
      <c r="A2152" s="141"/>
      <c r="B2152" s="150"/>
      <c r="C2152" s="151"/>
      <c r="D2152" s="151"/>
      <c r="E2152" s="133"/>
      <c r="F2152" s="141"/>
      <c r="G2152" s="147"/>
      <c r="H2152" s="147"/>
      <c r="I2152" s="147"/>
      <c r="J2152" s="147"/>
      <c r="K2152" s="147"/>
      <c r="L2152" s="22"/>
      <c r="M2152" s="19"/>
      <c r="N2152" s="19" t="str">
        <f>IFERROR(VLOOKUP(L2152,Data!K:M,3,0),"0")</f>
        <v>0</v>
      </c>
      <c r="O2152" s="19">
        <f t="shared" si="39"/>
        <v>0</v>
      </c>
      <c r="P2152" s="133"/>
      <c r="Q2152" s="141"/>
      <c r="R2152" s="61" t="s">
        <v>2709</v>
      </c>
    </row>
    <row r="2153" spans="1:18" x14ac:dyDescent="0.2">
      <c r="A2153" s="140" t="s">
        <v>3077</v>
      </c>
      <c r="B2153" s="149">
        <v>45056</v>
      </c>
      <c r="C2153" s="149" t="s">
        <v>54</v>
      </c>
      <c r="D2153" s="149" t="s">
        <v>77</v>
      </c>
      <c r="E2153" s="132" t="s">
        <v>2162</v>
      </c>
      <c r="F2153" s="140" t="s">
        <v>2163</v>
      </c>
      <c r="G2153" s="146" t="s">
        <v>2164</v>
      </c>
      <c r="H2153" s="146" t="s">
        <v>2164</v>
      </c>
      <c r="I2153" s="146" t="s">
        <v>2165</v>
      </c>
      <c r="J2153" s="146" t="s">
        <v>2166</v>
      </c>
      <c r="K2153" s="146" t="s">
        <v>2161</v>
      </c>
      <c r="L2153" s="22" t="s">
        <v>62</v>
      </c>
      <c r="M2153" s="19">
        <v>1</v>
      </c>
      <c r="N2153" s="19">
        <f>IFERROR(VLOOKUP(L2153,Data!K:M,3,0),"0")</f>
        <v>500</v>
      </c>
      <c r="O2153" s="19">
        <f t="shared" si="39"/>
        <v>500</v>
      </c>
      <c r="P2153" s="132">
        <f>SUM(O2153:O2155)</f>
        <v>500</v>
      </c>
      <c r="Q2153" s="140"/>
      <c r="R2153" s="60" t="s">
        <v>2883</v>
      </c>
    </row>
    <row r="2154" spans="1:18" x14ac:dyDescent="0.2">
      <c r="A2154" s="141"/>
      <c r="B2154" s="150"/>
      <c r="C2154" s="151"/>
      <c r="D2154" s="151"/>
      <c r="E2154" s="133"/>
      <c r="F2154" s="141"/>
      <c r="G2154" s="147"/>
      <c r="H2154" s="147"/>
      <c r="I2154" s="147"/>
      <c r="J2154" s="147"/>
      <c r="K2154" s="147"/>
      <c r="L2154" s="22"/>
      <c r="M2154" s="19"/>
      <c r="N2154" s="19" t="str">
        <f>IFERROR(VLOOKUP(L2154,Data!K:M,3,0),"0")</f>
        <v>0</v>
      </c>
      <c r="O2154" s="19">
        <f t="shared" si="39"/>
        <v>0</v>
      </c>
      <c r="P2154" s="133"/>
      <c r="Q2154" s="141"/>
      <c r="R2154" s="61"/>
    </row>
    <row r="2155" spans="1:18" x14ac:dyDescent="0.2">
      <c r="A2155" s="141"/>
      <c r="B2155" s="150"/>
      <c r="C2155" s="151"/>
      <c r="D2155" s="151"/>
      <c r="E2155" s="133"/>
      <c r="F2155" s="141"/>
      <c r="G2155" s="147"/>
      <c r="H2155" s="147"/>
      <c r="I2155" s="147"/>
      <c r="J2155" s="147"/>
      <c r="K2155" s="147"/>
      <c r="L2155" s="22"/>
      <c r="M2155" s="19"/>
      <c r="N2155" s="19" t="str">
        <f>IFERROR(VLOOKUP(L2155,Data!K:M,3,0),"0")</f>
        <v>0</v>
      </c>
      <c r="O2155" s="19">
        <f t="shared" si="39"/>
        <v>0</v>
      </c>
      <c r="P2155" s="133"/>
      <c r="Q2155" s="141"/>
      <c r="R2155" s="61"/>
    </row>
    <row r="2156" spans="1:18" x14ac:dyDescent="0.2">
      <c r="A2156" s="140" t="s">
        <v>3078</v>
      </c>
      <c r="B2156" s="149">
        <v>45056</v>
      </c>
      <c r="C2156" s="149" t="s">
        <v>448</v>
      </c>
      <c r="D2156" s="149" t="s">
        <v>161</v>
      </c>
      <c r="E2156" s="132" t="s">
        <v>2167</v>
      </c>
      <c r="F2156" s="140" t="s">
        <v>2168</v>
      </c>
      <c r="G2156" s="146" t="s">
        <v>2169</v>
      </c>
      <c r="H2156" s="146" t="s">
        <v>2169</v>
      </c>
      <c r="I2156" s="146" t="s">
        <v>2170</v>
      </c>
      <c r="J2156" s="146" t="s">
        <v>2171</v>
      </c>
      <c r="K2156" s="146" t="s">
        <v>650</v>
      </c>
      <c r="L2156" s="22" t="s">
        <v>2915</v>
      </c>
      <c r="M2156" s="19">
        <v>1</v>
      </c>
      <c r="N2156" s="19">
        <f>IFERROR(VLOOKUP(L2156,Data!K:M,3,0),"0")</f>
        <v>1000</v>
      </c>
      <c r="O2156" s="19">
        <f t="shared" si="39"/>
        <v>1000</v>
      </c>
      <c r="P2156" s="132">
        <f>SUM(O2156:O2161)</f>
        <v>2770</v>
      </c>
      <c r="Q2156" s="140" t="s">
        <v>2876</v>
      </c>
      <c r="R2156" s="60" t="s">
        <v>2884</v>
      </c>
    </row>
    <row r="2157" spans="1:18" x14ac:dyDescent="0.2">
      <c r="A2157" s="141"/>
      <c r="B2157" s="150"/>
      <c r="C2157" s="151"/>
      <c r="D2157" s="151"/>
      <c r="E2157" s="133"/>
      <c r="F2157" s="141"/>
      <c r="G2157" s="147"/>
      <c r="H2157" s="147"/>
      <c r="I2157" s="147"/>
      <c r="J2157" s="147"/>
      <c r="K2157" s="147"/>
      <c r="L2157" s="22" t="s">
        <v>138</v>
      </c>
      <c r="M2157" s="19">
        <v>1</v>
      </c>
      <c r="N2157" s="19">
        <f>IFERROR(VLOOKUP(L2157,Data!K:M,3,0),"0")</f>
        <v>70</v>
      </c>
      <c r="O2157" s="19">
        <f t="shared" si="39"/>
        <v>70</v>
      </c>
      <c r="P2157" s="133"/>
      <c r="Q2157" s="141"/>
      <c r="R2157" s="61"/>
    </row>
    <row r="2158" spans="1:18" x14ac:dyDescent="0.2">
      <c r="A2158" s="141"/>
      <c r="B2158" s="150"/>
      <c r="C2158" s="151"/>
      <c r="D2158" s="151"/>
      <c r="E2158" s="133"/>
      <c r="F2158" s="141"/>
      <c r="G2158" s="147"/>
      <c r="H2158" s="147"/>
      <c r="I2158" s="147"/>
      <c r="J2158" s="147"/>
      <c r="K2158" s="147"/>
      <c r="L2158" s="22" t="s">
        <v>107</v>
      </c>
      <c r="M2158" s="19">
        <v>1</v>
      </c>
      <c r="N2158" s="19">
        <f>IFERROR(VLOOKUP(L2158,Data!K:M,3,0),"0")</f>
        <v>300</v>
      </c>
      <c r="O2158" s="19">
        <f t="shared" si="39"/>
        <v>300</v>
      </c>
      <c r="P2158" s="133"/>
      <c r="Q2158" s="141"/>
      <c r="R2158" s="61"/>
    </row>
    <row r="2159" spans="1:18" x14ac:dyDescent="0.2">
      <c r="A2159" s="141"/>
      <c r="B2159" s="150"/>
      <c r="C2159" s="151"/>
      <c r="D2159" s="151"/>
      <c r="E2159" s="133"/>
      <c r="F2159" s="141"/>
      <c r="G2159" s="147"/>
      <c r="H2159" s="147"/>
      <c r="I2159" s="147"/>
      <c r="J2159" s="147"/>
      <c r="K2159" s="147"/>
      <c r="L2159" s="22" t="s">
        <v>2699</v>
      </c>
      <c r="M2159" s="19">
        <v>2</v>
      </c>
      <c r="N2159" s="19">
        <f>IFERROR(VLOOKUP(L2159,Data!K:M,3,0),"0")</f>
        <v>10</v>
      </c>
      <c r="O2159" s="19">
        <f t="shared" si="39"/>
        <v>20</v>
      </c>
      <c r="P2159" s="133"/>
      <c r="Q2159" s="141"/>
      <c r="R2159" s="61"/>
    </row>
    <row r="2160" spans="1:18" x14ac:dyDescent="0.2">
      <c r="A2160" s="141"/>
      <c r="B2160" s="150"/>
      <c r="C2160" s="151"/>
      <c r="D2160" s="151"/>
      <c r="E2160" s="133"/>
      <c r="F2160" s="141"/>
      <c r="G2160" s="147"/>
      <c r="H2160" s="147"/>
      <c r="I2160" s="147"/>
      <c r="J2160" s="147"/>
      <c r="K2160" s="147"/>
      <c r="L2160" s="22" t="s">
        <v>145</v>
      </c>
      <c r="M2160" s="19">
        <v>1</v>
      </c>
      <c r="N2160" s="19">
        <v>880</v>
      </c>
      <c r="O2160" s="19">
        <f t="shared" si="39"/>
        <v>880</v>
      </c>
      <c r="P2160" s="133"/>
      <c r="Q2160" s="141"/>
      <c r="R2160" s="61"/>
    </row>
    <row r="2161" spans="1:18" x14ac:dyDescent="0.2">
      <c r="A2161" s="141"/>
      <c r="B2161" s="150"/>
      <c r="C2161" s="151"/>
      <c r="D2161" s="151"/>
      <c r="E2161" s="133"/>
      <c r="F2161" s="141"/>
      <c r="G2161" s="147"/>
      <c r="H2161" s="147"/>
      <c r="I2161" s="147"/>
      <c r="J2161" s="147"/>
      <c r="K2161" s="147"/>
      <c r="L2161" s="22" t="s">
        <v>62</v>
      </c>
      <c r="M2161" s="19">
        <v>1</v>
      </c>
      <c r="N2161" s="19">
        <f>IFERROR(VLOOKUP(L2161,Data!K:M,3,0),"0")</f>
        <v>500</v>
      </c>
      <c r="O2161" s="19">
        <f t="shared" si="39"/>
        <v>500</v>
      </c>
      <c r="P2161" s="133"/>
      <c r="Q2161" s="141"/>
      <c r="R2161" s="61"/>
    </row>
    <row r="2162" spans="1:18" x14ac:dyDescent="0.2">
      <c r="A2162" s="140" t="s">
        <v>3079</v>
      </c>
      <c r="B2162" s="149">
        <v>45056</v>
      </c>
      <c r="C2162" s="149" t="s">
        <v>160</v>
      </c>
      <c r="D2162" s="149" t="s">
        <v>163</v>
      </c>
      <c r="E2162" s="132" t="s">
        <v>2172</v>
      </c>
      <c r="F2162" s="140" t="s">
        <v>2173</v>
      </c>
      <c r="G2162" s="146" t="s">
        <v>2174</v>
      </c>
      <c r="H2162" s="146" t="s">
        <v>2174</v>
      </c>
      <c r="I2162" s="146" t="s">
        <v>2175</v>
      </c>
      <c r="J2162" s="146" t="s">
        <v>2176</v>
      </c>
      <c r="K2162" s="146" t="s">
        <v>667</v>
      </c>
      <c r="L2162" s="22" t="s">
        <v>2915</v>
      </c>
      <c r="M2162" s="19">
        <v>1</v>
      </c>
      <c r="N2162" s="19">
        <f>IFERROR(VLOOKUP(L2162,Data!K:M,3,0),"0")</f>
        <v>1000</v>
      </c>
      <c r="O2162" s="19">
        <f t="shared" si="39"/>
        <v>1000</v>
      </c>
      <c r="P2162" s="132">
        <f>SUM(O2162:O2165)</f>
        <v>2250</v>
      </c>
      <c r="Q2162" s="140" t="s">
        <v>2832</v>
      </c>
      <c r="R2162" s="60"/>
    </row>
    <row r="2163" spans="1:18" x14ac:dyDescent="0.2">
      <c r="A2163" s="141"/>
      <c r="B2163" s="150"/>
      <c r="C2163" s="151"/>
      <c r="D2163" s="151"/>
      <c r="E2163" s="133"/>
      <c r="F2163" s="141"/>
      <c r="G2163" s="147"/>
      <c r="H2163" s="147"/>
      <c r="I2163" s="147"/>
      <c r="J2163" s="147"/>
      <c r="K2163" s="147"/>
      <c r="L2163" s="22" t="s">
        <v>138</v>
      </c>
      <c r="M2163" s="19">
        <v>1</v>
      </c>
      <c r="N2163" s="19">
        <f>IFERROR(VLOOKUP(L2163,Data!K:M,3,0),"0")</f>
        <v>70</v>
      </c>
      <c r="O2163" s="19">
        <f t="shared" si="39"/>
        <v>70</v>
      </c>
      <c r="P2163" s="133"/>
      <c r="Q2163" s="141"/>
      <c r="R2163" s="61"/>
    </row>
    <row r="2164" spans="1:18" x14ac:dyDescent="0.2">
      <c r="A2164" s="141"/>
      <c r="B2164" s="150"/>
      <c r="C2164" s="151"/>
      <c r="D2164" s="151"/>
      <c r="E2164" s="133"/>
      <c r="F2164" s="141"/>
      <c r="G2164" s="147"/>
      <c r="H2164" s="147"/>
      <c r="I2164" s="147"/>
      <c r="J2164" s="147"/>
      <c r="K2164" s="147"/>
      <c r="L2164" s="22" t="s">
        <v>145</v>
      </c>
      <c r="M2164" s="19">
        <v>1</v>
      </c>
      <c r="N2164" s="19">
        <v>680</v>
      </c>
      <c r="O2164" s="19">
        <f t="shared" si="39"/>
        <v>680</v>
      </c>
      <c r="P2164" s="133"/>
      <c r="Q2164" s="141"/>
      <c r="R2164" s="61"/>
    </row>
    <row r="2165" spans="1:18" x14ac:dyDescent="0.2">
      <c r="A2165" s="142"/>
      <c r="B2165" s="161"/>
      <c r="C2165" s="162"/>
      <c r="D2165" s="162"/>
      <c r="E2165" s="136"/>
      <c r="F2165" s="142"/>
      <c r="G2165" s="148"/>
      <c r="H2165" s="148"/>
      <c r="I2165" s="148"/>
      <c r="J2165" s="148"/>
      <c r="K2165" s="148"/>
      <c r="L2165" s="22" t="s">
        <v>62</v>
      </c>
      <c r="M2165" s="19">
        <v>1</v>
      </c>
      <c r="N2165" s="19">
        <f>IFERROR(VLOOKUP(L2165,Data!K:M,3,0),"0")</f>
        <v>500</v>
      </c>
      <c r="O2165" s="19">
        <f t="shared" si="39"/>
        <v>500</v>
      </c>
      <c r="P2165" s="136"/>
      <c r="Q2165" s="142"/>
      <c r="R2165" s="64"/>
    </row>
    <row r="2166" spans="1:18" x14ac:dyDescent="0.2">
      <c r="A2166" s="140" t="s">
        <v>3080</v>
      </c>
      <c r="B2166" s="149">
        <v>45056</v>
      </c>
      <c r="C2166" s="149" t="s">
        <v>160</v>
      </c>
      <c r="D2166" s="149" t="s">
        <v>163</v>
      </c>
      <c r="E2166" s="132" t="s">
        <v>2177</v>
      </c>
      <c r="F2166" s="140">
        <v>569359</v>
      </c>
      <c r="G2166" s="146" t="s">
        <v>2178</v>
      </c>
      <c r="H2166" s="146" t="s">
        <v>2178</v>
      </c>
      <c r="I2166" s="146" t="s">
        <v>2179</v>
      </c>
      <c r="J2166" s="146" t="s">
        <v>2180</v>
      </c>
      <c r="K2166" s="146" t="s">
        <v>667</v>
      </c>
      <c r="L2166" s="22" t="s">
        <v>62</v>
      </c>
      <c r="M2166" s="19">
        <v>1</v>
      </c>
      <c r="N2166" s="19">
        <f>IFERROR(VLOOKUP(L2166,Data!K:M,3,0),"0")</f>
        <v>500</v>
      </c>
      <c r="O2166" s="19">
        <f t="shared" si="39"/>
        <v>500</v>
      </c>
      <c r="P2166" s="132">
        <f>SUM(O2166:O2167)</f>
        <v>500</v>
      </c>
      <c r="Q2166" s="140"/>
      <c r="R2166" s="60" t="s">
        <v>2717</v>
      </c>
    </row>
    <row r="2167" spans="1:18" x14ac:dyDescent="0.2">
      <c r="A2167" s="141"/>
      <c r="B2167" s="150"/>
      <c r="C2167" s="151"/>
      <c r="D2167" s="151"/>
      <c r="E2167" s="133"/>
      <c r="F2167" s="141"/>
      <c r="G2167" s="147"/>
      <c r="H2167" s="147"/>
      <c r="I2167" s="147"/>
      <c r="J2167" s="147"/>
      <c r="K2167" s="147"/>
      <c r="L2167" s="22"/>
      <c r="M2167" s="19"/>
      <c r="N2167" s="19" t="str">
        <f>IFERROR(VLOOKUP(L2167,Data!K:M,3,0),"0")</f>
        <v>0</v>
      </c>
      <c r="O2167" s="19">
        <f t="shared" si="39"/>
        <v>0</v>
      </c>
      <c r="P2167" s="133"/>
      <c r="Q2167" s="141"/>
      <c r="R2167" s="61"/>
    </row>
    <row r="2168" spans="1:18" x14ac:dyDescent="0.2">
      <c r="A2168" s="140" t="s">
        <v>3081</v>
      </c>
      <c r="B2168" s="149">
        <v>45056</v>
      </c>
      <c r="C2168" s="149" t="s">
        <v>188</v>
      </c>
      <c r="D2168" s="149" t="s">
        <v>8</v>
      </c>
      <c r="E2168" s="132" t="s">
        <v>2181</v>
      </c>
      <c r="F2168" s="140">
        <v>5200056</v>
      </c>
      <c r="G2168" s="146" t="s">
        <v>2182</v>
      </c>
      <c r="H2168" s="146" t="s">
        <v>2182</v>
      </c>
      <c r="I2168" s="146" t="s">
        <v>2183</v>
      </c>
      <c r="J2168" s="146" t="s">
        <v>2184</v>
      </c>
      <c r="K2168" s="146" t="s">
        <v>291</v>
      </c>
      <c r="L2168" s="22" t="s">
        <v>91</v>
      </c>
      <c r="M2168" s="19">
        <v>1</v>
      </c>
      <c r="N2168" s="19">
        <f>IFERROR(VLOOKUP(L2168,Data!K:M,3,0),"0")</f>
        <v>650</v>
      </c>
      <c r="O2168" s="19">
        <f t="shared" si="39"/>
        <v>650</v>
      </c>
      <c r="P2168" s="132">
        <f>SUM(O2168:O2169)</f>
        <v>1150</v>
      </c>
      <c r="Q2168" s="140"/>
      <c r="R2168" s="60"/>
    </row>
    <row r="2169" spans="1:18" x14ac:dyDescent="0.2">
      <c r="A2169" s="141"/>
      <c r="B2169" s="150"/>
      <c r="C2169" s="151"/>
      <c r="D2169" s="151"/>
      <c r="E2169" s="133"/>
      <c r="F2169" s="141"/>
      <c r="G2169" s="147"/>
      <c r="H2169" s="147"/>
      <c r="I2169" s="147"/>
      <c r="J2169" s="147"/>
      <c r="K2169" s="147"/>
      <c r="L2169" s="22" t="s">
        <v>62</v>
      </c>
      <c r="M2169" s="19">
        <v>1</v>
      </c>
      <c r="N2169" s="19">
        <f>IFERROR(VLOOKUP(L2169,Data!K:M,3,0),"0")</f>
        <v>500</v>
      </c>
      <c r="O2169" s="19">
        <f t="shared" si="39"/>
        <v>500</v>
      </c>
      <c r="P2169" s="133"/>
      <c r="Q2169" s="141"/>
      <c r="R2169" s="61"/>
    </row>
    <row r="2170" spans="1:18" x14ac:dyDescent="0.2">
      <c r="A2170" s="140" t="s">
        <v>3082</v>
      </c>
      <c r="B2170" s="149">
        <v>45056</v>
      </c>
      <c r="C2170" s="149" t="s">
        <v>160</v>
      </c>
      <c r="D2170" s="149" t="s">
        <v>163</v>
      </c>
      <c r="E2170" s="132" t="s">
        <v>2185</v>
      </c>
      <c r="F2170" s="140">
        <v>368703</v>
      </c>
      <c r="G2170" s="146" t="s">
        <v>2186</v>
      </c>
      <c r="H2170" s="146" t="s">
        <v>2186</v>
      </c>
      <c r="I2170" s="146" t="s">
        <v>2187</v>
      </c>
      <c r="J2170" s="146" t="s">
        <v>2188</v>
      </c>
      <c r="K2170" s="146" t="s">
        <v>987</v>
      </c>
      <c r="L2170" s="22" t="s">
        <v>62</v>
      </c>
      <c r="M2170" s="19">
        <v>1</v>
      </c>
      <c r="N2170" s="19">
        <f>IFERROR(VLOOKUP(L2170,Data!K:M,3,0),"0")</f>
        <v>500</v>
      </c>
      <c r="O2170" s="19">
        <f t="shared" si="39"/>
        <v>500</v>
      </c>
      <c r="P2170" s="132">
        <f>SUM(O2170:O2171)</f>
        <v>500</v>
      </c>
      <c r="Q2170" s="140"/>
      <c r="R2170" s="60" t="s">
        <v>2846</v>
      </c>
    </row>
    <row r="2171" spans="1:18" x14ac:dyDescent="0.2">
      <c r="A2171" s="141"/>
      <c r="B2171" s="150"/>
      <c r="C2171" s="151"/>
      <c r="D2171" s="151"/>
      <c r="E2171" s="133"/>
      <c r="F2171" s="141"/>
      <c r="G2171" s="147"/>
      <c r="H2171" s="147"/>
      <c r="I2171" s="147"/>
      <c r="J2171" s="147"/>
      <c r="K2171" s="147"/>
      <c r="L2171" s="22"/>
      <c r="M2171" s="19"/>
      <c r="N2171" s="19" t="str">
        <f>IFERROR(VLOOKUP(L2171,Data!K:M,3,0),"0")</f>
        <v>0</v>
      </c>
      <c r="O2171" s="19">
        <f t="shared" si="39"/>
        <v>0</v>
      </c>
      <c r="P2171" s="133"/>
      <c r="Q2171" s="141"/>
      <c r="R2171" s="61"/>
    </row>
    <row r="2172" spans="1:18" x14ac:dyDescent="0.2">
      <c r="A2172" s="140" t="s">
        <v>3083</v>
      </c>
      <c r="B2172" s="149">
        <v>45056</v>
      </c>
      <c r="C2172" s="149" t="s">
        <v>54</v>
      </c>
      <c r="D2172" s="149" t="s">
        <v>77</v>
      </c>
      <c r="E2172" s="132" t="s">
        <v>2189</v>
      </c>
      <c r="F2172" s="140" t="s">
        <v>2190</v>
      </c>
      <c r="G2172" s="146" t="s">
        <v>2191</v>
      </c>
      <c r="H2172" s="146" t="s">
        <v>2191</v>
      </c>
      <c r="I2172" s="146" t="s">
        <v>2192</v>
      </c>
      <c r="J2172" s="146" t="s">
        <v>2193</v>
      </c>
      <c r="K2172" s="146" t="s">
        <v>271</v>
      </c>
      <c r="L2172" s="22" t="s">
        <v>2915</v>
      </c>
      <c r="M2172" s="19">
        <v>1</v>
      </c>
      <c r="N2172" s="19">
        <f>IFERROR(VLOOKUP(L2172,Data!K:M,3,0),"0")</f>
        <v>1000</v>
      </c>
      <c r="O2172" s="19">
        <f t="shared" si="39"/>
        <v>1000</v>
      </c>
      <c r="P2172" s="132">
        <f>SUM(O2172:O2178)</f>
        <v>3245</v>
      </c>
      <c r="Q2172" s="140" t="s">
        <v>2781</v>
      </c>
      <c r="R2172" s="60"/>
    </row>
    <row r="2173" spans="1:18" x14ac:dyDescent="0.2">
      <c r="A2173" s="141"/>
      <c r="B2173" s="150"/>
      <c r="C2173" s="151"/>
      <c r="D2173" s="151"/>
      <c r="E2173" s="133"/>
      <c r="F2173" s="141"/>
      <c r="G2173" s="147"/>
      <c r="H2173" s="147"/>
      <c r="I2173" s="147"/>
      <c r="J2173" s="147"/>
      <c r="K2173" s="147"/>
      <c r="L2173" s="22" t="s">
        <v>138</v>
      </c>
      <c r="M2173" s="19">
        <v>1</v>
      </c>
      <c r="N2173" s="19">
        <f>IFERROR(VLOOKUP(L2173,Data!K:M,3,0),"0")</f>
        <v>70</v>
      </c>
      <c r="O2173" s="19">
        <f t="shared" si="39"/>
        <v>70</v>
      </c>
      <c r="P2173" s="133"/>
      <c r="Q2173" s="141"/>
      <c r="R2173" s="61"/>
    </row>
    <row r="2174" spans="1:18" x14ac:dyDescent="0.2">
      <c r="A2174" s="141"/>
      <c r="B2174" s="150"/>
      <c r="C2174" s="151"/>
      <c r="D2174" s="151"/>
      <c r="E2174" s="133"/>
      <c r="F2174" s="141"/>
      <c r="G2174" s="147"/>
      <c r="H2174" s="147"/>
      <c r="I2174" s="147"/>
      <c r="J2174" s="147"/>
      <c r="K2174" s="147"/>
      <c r="L2174" s="22" t="s">
        <v>89</v>
      </c>
      <c r="M2174" s="19">
        <v>9</v>
      </c>
      <c r="N2174" s="19">
        <f>IFERROR(VLOOKUP(L2174,Data!K:M,3,0),"0")</f>
        <v>35</v>
      </c>
      <c r="O2174" s="19">
        <f t="shared" si="39"/>
        <v>315</v>
      </c>
      <c r="P2174" s="133"/>
      <c r="Q2174" s="141"/>
      <c r="R2174" s="61"/>
    </row>
    <row r="2175" spans="1:18" x14ac:dyDescent="0.2">
      <c r="A2175" s="141"/>
      <c r="B2175" s="150"/>
      <c r="C2175" s="151"/>
      <c r="D2175" s="151"/>
      <c r="E2175" s="133"/>
      <c r="F2175" s="141"/>
      <c r="G2175" s="147"/>
      <c r="H2175" s="147"/>
      <c r="I2175" s="147"/>
      <c r="J2175" s="147"/>
      <c r="K2175" s="147"/>
      <c r="L2175" s="22" t="s">
        <v>135</v>
      </c>
      <c r="M2175" s="19">
        <v>2</v>
      </c>
      <c r="N2175" s="19">
        <f>IFERROR(VLOOKUP(L2175,Data!K:M,3,0),"0")</f>
        <v>140</v>
      </c>
      <c r="O2175" s="19">
        <f t="shared" si="39"/>
        <v>280</v>
      </c>
      <c r="P2175" s="133"/>
      <c r="Q2175" s="141"/>
      <c r="R2175" s="61" t="s">
        <v>2745</v>
      </c>
    </row>
    <row r="2176" spans="1:18" x14ac:dyDescent="0.2">
      <c r="A2176" s="141"/>
      <c r="B2176" s="150"/>
      <c r="C2176" s="151"/>
      <c r="D2176" s="151"/>
      <c r="E2176" s="133"/>
      <c r="F2176" s="141"/>
      <c r="G2176" s="147"/>
      <c r="H2176" s="147"/>
      <c r="I2176" s="147"/>
      <c r="J2176" s="147"/>
      <c r="K2176" s="147"/>
      <c r="L2176" s="22" t="s">
        <v>2702</v>
      </c>
      <c r="M2176" s="19">
        <v>1</v>
      </c>
      <c r="N2176" s="19">
        <f>IFERROR(VLOOKUP(L2176,Data!K:M,3,0),"0")</f>
        <v>200</v>
      </c>
      <c r="O2176" s="19">
        <f t="shared" si="39"/>
        <v>200</v>
      </c>
      <c r="P2176" s="133"/>
      <c r="Q2176" s="141"/>
      <c r="R2176" s="61"/>
    </row>
    <row r="2177" spans="1:18" x14ac:dyDescent="0.2">
      <c r="A2177" s="141"/>
      <c r="B2177" s="150"/>
      <c r="C2177" s="151"/>
      <c r="D2177" s="151"/>
      <c r="E2177" s="133"/>
      <c r="F2177" s="141"/>
      <c r="G2177" s="147"/>
      <c r="H2177" s="147"/>
      <c r="I2177" s="147"/>
      <c r="J2177" s="147"/>
      <c r="K2177" s="147"/>
      <c r="L2177" s="22" t="s">
        <v>145</v>
      </c>
      <c r="M2177" s="19">
        <v>1</v>
      </c>
      <c r="N2177" s="19">
        <v>880</v>
      </c>
      <c r="O2177" s="19">
        <f t="shared" si="39"/>
        <v>880</v>
      </c>
      <c r="P2177" s="133"/>
      <c r="Q2177" s="141"/>
      <c r="R2177" s="61"/>
    </row>
    <row r="2178" spans="1:18" x14ac:dyDescent="0.2">
      <c r="A2178" s="142"/>
      <c r="B2178" s="161"/>
      <c r="C2178" s="162"/>
      <c r="D2178" s="162"/>
      <c r="E2178" s="136"/>
      <c r="F2178" s="142"/>
      <c r="G2178" s="148"/>
      <c r="H2178" s="148"/>
      <c r="I2178" s="148"/>
      <c r="J2178" s="148"/>
      <c r="K2178" s="148"/>
      <c r="L2178" s="22" t="s">
        <v>62</v>
      </c>
      <c r="M2178" s="19">
        <v>1</v>
      </c>
      <c r="N2178" s="19">
        <f>IFERROR(VLOOKUP(L2178,Data!K:M,3,0),"0")</f>
        <v>500</v>
      </c>
      <c r="O2178" s="19">
        <f t="shared" si="39"/>
        <v>500</v>
      </c>
      <c r="P2178" s="136"/>
      <c r="Q2178" s="142"/>
      <c r="R2178" s="64"/>
    </row>
    <row r="2179" spans="1:18" x14ac:dyDescent="0.2">
      <c r="A2179" s="140" t="s">
        <v>3084</v>
      </c>
      <c r="B2179" s="149">
        <v>45056</v>
      </c>
      <c r="C2179" s="149" t="s">
        <v>160</v>
      </c>
      <c r="D2179" s="149" t="s">
        <v>163</v>
      </c>
      <c r="E2179" s="132" t="s">
        <v>2194</v>
      </c>
      <c r="F2179" s="140">
        <v>592498</v>
      </c>
      <c r="G2179" s="146" t="s">
        <v>2195</v>
      </c>
      <c r="H2179" s="146" t="s">
        <v>2195</v>
      </c>
      <c r="I2179" s="146" t="s">
        <v>2196</v>
      </c>
      <c r="J2179" s="146" t="s">
        <v>2197</v>
      </c>
      <c r="K2179" s="146" t="s">
        <v>271</v>
      </c>
      <c r="L2179" s="22" t="s">
        <v>62</v>
      </c>
      <c r="M2179" s="19">
        <v>1</v>
      </c>
      <c r="N2179" s="19">
        <f>IFERROR(VLOOKUP(L2179,Data!K:M,3,0),"0")</f>
        <v>500</v>
      </c>
      <c r="O2179" s="19">
        <f t="shared" si="39"/>
        <v>500</v>
      </c>
      <c r="P2179" s="132">
        <f>SUM(O2179:O2180)</f>
        <v>500</v>
      </c>
      <c r="Q2179" s="140"/>
      <c r="R2179" s="60" t="s">
        <v>2727</v>
      </c>
    </row>
    <row r="2180" spans="1:18" x14ac:dyDescent="0.2">
      <c r="A2180" s="141"/>
      <c r="B2180" s="150"/>
      <c r="C2180" s="151"/>
      <c r="D2180" s="151"/>
      <c r="E2180" s="133"/>
      <c r="F2180" s="141"/>
      <c r="G2180" s="147"/>
      <c r="H2180" s="147"/>
      <c r="I2180" s="147"/>
      <c r="J2180" s="147"/>
      <c r="K2180" s="147"/>
      <c r="L2180" s="22"/>
      <c r="M2180" s="19"/>
      <c r="N2180" s="19" t="str">
        <f>IFERROR(VLOOKUP(L2180,Data!K:M,3,0),"0")</f>
        <v>0</v>
      </c>
      <c r="O2180" s="19">
        <f t="shared" si="39"/>
        <v>0</v>
      </c>
      <c r="P2180" s="133"/>
      <c r="Q2180" s="141"/>
      <c r="R2180" s="61"/>
    </row>
    <row r="2181" spans="1:18" x14ac:dyDescent="0.2">
      <c r="A2181" s="140" t="s">
        <v>3085</v>
      </c>
      <c r="B2181" s="149">
        <v>45056</v>
      </c>
      <c r="C2181" s="149" t="s">
        <v>448</v>
      </c>
      <c r="D2181" s="149" t="s">
        <v>163</v>
      </c>
      <c r="E2181" s="132" t="s">
        <v>2967</v>
      </c>
      <c r="F2181" s="140" t="s">
        <v>2198</v>
      </c>
      <c r="G2181" s="146" t="s">
        <v>2199</v>
      </c>
      <c r="H2181" s="146" t="s">
        <v>2199</v>
      </c>
      <c r="I2181" s="146" t="s">
        <v>2200</v>
      </c>
      <c r="J2181" s="146" t="s">
        <v>2201</v>
      </c>
      <c r="K2181" s="146" t="s">
        <v>1834</v>
      </c>
      <c r="L2181" s="22" t="s">
        <v>2915</v>
      </c>
      <c r="M2181" s="19">
        <v>1</v>
      </c>
      <c r="N2181" s="19">
        <f>IFERROR(VLOOKUP(L2181,Data!K:M,3,0),"0")</f>
        <v>1000</v>
      </c>
      <c r="O2181" s="19">
        <f t="shared" si="39"/>
        <v>1000</v>
      </c>
      <c r="P2181" s="132">
        <f>SUM(O2181:O2188)</f>
        <v>4210</v>
      </c>
      <c r="Q2181" s="140" t="s">
        <v>2815</v>
      </c>
      <c r="R2181" s="60" t="s">
        <v>2740</v>
      </c>
    </row>
    <row r="2182" spans="1:18" x14ac:dyDescent="0.2">
      <c r="A2182" s="141"/>
      <c r="B2182" s="150"/>
      <c r="C2182" s="151"/>
      <c r="D2182" s="151"/>
      <c r="E2182" s="133"/>
      <c r="F2182" s="141"/>
      <c r="G2182" s="147"/>
      <c r="H2182" s="147"/>
      <c r="I2182" s="147"/>
      <c r="J2182" s="147"/>
      <c r="K2182" s="147"/>
      <c r="L2182" s="22" t="s">
        <v>138</v>
      </c>
      <c r="M2182" s="19">
        <v>1</v>
      </c>
      <c r="N2182" s="19">
        <f>IFERROR(VLOOKUP(L2182,Data!K:M,3,0),"0")</f>
        <v>70</v>
      </c>
      <c r="O2182" s="19">
        <f t="shared" si="39"/>
        <v>70</v>
      </c>
      <c r="P2182" s="133"/>
      <c r="Q2182" s="141"/>
      <c r="R2182" s="61"/>
    </row>
    <row r="2183" spans="1:18" x14ac:dyDescent="0.2">
      <c r="A2183" s="141"/>
      <c r="B2183" s="150"/>
      <c r="C2183" s="151"/>
      <c r="D2183" s="151"/>
      <c r="E2183" s="133"/>
      <c r="F2183" s="141"/>
      <c r="G2183" s="147"/>
      <c r="H2183" s="147"/>
      <c r="I2183" s="147"/>
      <c r="J2183" s="147"/>
      <c r="K2183" s="147"/>
      <c r="L2183" s="22" t="s">
        <v>2699</v>
      </c>
      <c r="M2183" s="19">
        <v>2</v>
      </c>
      <c r="N2183" s="19">
        <f>IFERROR(VLOOKUP(L2183,Data!K:M,3,0),"0")</f>
        <v>10</v>
      </c>
      <c r="O2183" s="19">
        <f t="shared" si="39"/>
        <v>20</v>
      </c>
      <c r="P2183" s="133"/>
      <c r="Q2183" s="141"/>
      <c r="R2183" s="61"/>
    </row>
    <row r="2184" spans="1:18" x14ac:dyDescent="0.2">
      <c r="A2184" s="141"/>
      <c r="B2184" s="150"/>
      <c r="C2184" s="151"/>
      <c r="D2184" s="151"/>
      <c r="E2184" s="133"/>
      <c r="F2184" s="141"/>
      <c r="G2184" s="147"/>
      <c r="H2184" s="147"/>
      <c r="I2184" s="147"/>
      <c r="J2184" s="147"/>
      <c r="K2184" s="147"/>
      <c r="L2184" s="22" t="s">
        <v>113</v>
      </c>
      <c r="M2184" s="19">
        <v>1</v>
      </c>
      <c r="N2184" s="19">
        <f>IFERROR(VLOOKUP(L2184,Data!K:M,3,0),"0")</f>
        <v>800</v>
      </c>
      <c r="O2184" s="19">
        <f t="shared" si="39"/>
        <v>800</v>
      </c>
      <c r="P2184" s="133"/>
      <c r="Q2184" s="141"/>
      <c r="R2184" s="61" t="s">
        <v>2765</v>
      </c>
    </row>
    <row r="2185" spans="1:18" x14ac:dyDescent="0.2">
      <c r="A2185" s="141"/>
      <c r="B2185" s="150"/>
      <c r="C2185" s="151"/>
      <c r="D2185" s="151"/>
      <c r="E2185" s="133"/>
      <c r="F2185" s="141"/>
      <c r="G2185" s="147"/>
      <c r="H2185" s="147"/>
      <c r="I2185" s="147"/>
      <c r="J2185" s="147"/>
      <c r="K2185" s="147"/>
      <c r="L2185" s="22" t="s">
        <v>135</v>
      </c>
      <c r="M2185" s="19">
        <v>4</v>
      </c>
      <c r="N2185" s="19">
        <f>IFERROR(VLOOKUP(L2185,Data!K:M,3,0),"0")</f>
        <v>140</v>
      </c>
      <c r="O2185" s="19">
        <f t="shared" si="39"/>
        <v>560</v>
      </c>
      <c r="P2185" s="133"/>
      <c r="Q2185" s="141"/>
      <c r="R2185" s="61" t="s">
        <v>2737</v>
      </c>
    </row>
    <row r="2186" spans="1:18" x14ac:dyDescent="0.2">
      <c r="A2186" s="141"/>
      <c r="B2186" s="150"/>
      <c r="C2186" s="151"/>
      <c r="D2186" s="151"/>
      <c r="E2186" s="133"/>
      <c r="F2186" s="141"/>
      <c r="G2186" s="147"/>
      <c r="H2186" s="147"/>
      <c r="I2186" s="147"/>
      <c r="J2186" s="147"/>
      <c r="K2186" s="147"/>
      <c r="L2186" s="22" t="s">
        <v>2705</v>
      </c>
      <c r="M2186" s="19">
        <v>1</v>
      </c>
      <c r="N2186" s="19">
        <f>IFERROR(VLOOKUP(L2186,Data!K:M,3,0),"0")</f>
        <v>380</v>
      </c>
      <c r="O2186" s="19">
        <f>PRODUCT(M2186:N2186)</f>
        <v>380</v>
      </c>
      <c r="P2186" s="133"/>
      <c r="Q2186" s="141"/>
      <c r="R2186" s="61" t="s">
        <v>2719</v>
      </c>
    </row>
    <row r="2187" spans="1:18" x14ac:dyDescent="0.2">
      <c r="A2187" s="141"/>
      <c r="B2187" s="150"/>
      <c r="C2187" s="151"/>
      <c r="D2187" s="151"/>
      <c r="E2187" s="133"/>
      <c r="F2187" s="141"/>
      <c r="G2187" s="147"/>
      <c r="H2187" s="147"/>
      <c r="I2187" s="147"/>
      <c r="J2187" s="147"/>
      <c r="K2187" s="147"/>
      <c r="L2187" s="22" t="s">
        <v>145</v>
      </c>
      <c r="M2187" s="19">
        <v>1</v>
      </c>
      <c r="N2187" s="19">
        <v>880</v>
      </c>
      <c r="O2187" s="19">
        <f t="shared" si="39"/>
        <v>880</v>
      </c>
      <c r="P2187" s="133"/>
      <c r="Q2187" s="141"/>
      <c r="R2187" s="61"/>
    </row>
    <row r="2188" spans="1:18" x14ac:dyDescent="0.2">
      <c r="A2188" s="141"/>
      <c r="B2188" s="150"/>
      <c r="C2188" s="151"/>
      <c r="D2188" s="151"/>
      <c r="E2188" s="133"/>
      <c r="F2188" s="141"/>
      <c r="G2188" s="147"/>
      <c r="H2188" s="147"/>
      <c r="I2188" s="147"/>
      <c r="J2188" s="147"/>
      <c r="K2188" s="147"/>
      <c r="L2188" s="22" t="s">
        <v>62</v>
      </c>
      <c r="M2188" s="19">
        <v>1</v>
      </c>
      <c r="N2188" s="19">
        <f>IFERROR(VLOOKUP(L2188,Data!K:M,3,0),"0")</f>
        <v>500</v>
      </c>
      <c r="O2188" s="19">
        <f t="shared" si="39"/>
        <v>500</v>
      </c>
      <c r="P2188" s="133"/>
      <c r="Q2188" s="141"/>
      <c r="R2188" s="61"/>
    </row>
    <row r="2189" spans="1:18" x14ac:dyDescent="0.2">
      <c r="A2189" s="140" t="s">
        <v>3086</v>
      </c>
      <c r="B2189" s="149">
        <v>45056</v>
      </c>
      <c r="C2189" s="149" t="s">
        <v>188</v>
      </c>
      <c r="D2189" s="149" t="s">
        <v>163</v>
      </c>
      <c r="E2189" s="132" t="s">
        <v>2202</v>
      </c>
      <c r="F2189" s="140" t="s">
        <v>2203</v>
      </c>
      <c r="G2189" s="146" t="s">
        <v>2204</v>
      </c>
      <c r="H2189" s="146" t="s">
        <v>2204</v>
      </c>
      <c r="I2189" s="146" t="s">
        <v>2205</v>
      </c>
      <c r="J2189" s="146" t="s">
        <v>2206</v>
      </c>
      <c r="K2189" s="146" t="s">
        <v>1875</v>
      </c>
      <c r="L2189" s="22" t="s">
        <v>2699</v>
      </c>
      <c r="M2189" s="19">
        <v>2</v>
      </c>
      <c r="N2189" s="19">
        <f>IFERROR(VLOOKUP(L2189,Data!K:M,3,0),"0")</f>
        <v>10</v>
      </c>
      <c r="O2189" s="19">
        <f t="shared" si="39"/>
        <v>20</v>
      </c>
      <c r="P2189" s="132">
        <f>SUM(O2189:O2191)</f>
        <v>1320</v>
      </c>
      <c r="Q2189" s="140"/>
      <c r="R2189" s="60"/>
    </row>
    <row r="2190" spans="1:18" x14ac:dyDescent="0.2">
      <c r="A2190" s="141"/>
      <c r="B2190" s="150"/>
      <c r="C2190" s="151"/>
      <c r="D2190" s="151"/>
      <c r="E2190" s="133"/>
      <c r="F2190" s="141"/>
      <c r="G2190" s="147"/>
      <c r="H2190" s="147"/>
      <c r="I2190" s="147"/>
      <c r="J2190" s="147"/>
      <c r="K2190" s="147"/>
      <c r="L2190" s="22" t="s">
        <v>113</v>
      </c>
      <c r="M2190" s="19">
        <v>1</v>
      </c>
      <c r="N2190" s="19">
        <f>IFERROR(VLOOKUP(L2190,Data!K:M,3,0),"0")</f>
        <v>800</v>
      </c>
      <c r="O2190" s="19">
        <f t="shared" si="39"/>
        <v>800</v>
      </c>
      <c r="P2190" s="133"/>
      <c r="Q2190" s="141"/>
      <c r="R2190" s="61" t="s">
        <v>2885</v>
      </c>
    </row>
    <row r="2191" spans="1:18" x14ac:dyDescent="0.2">
      <c r="A2191" s="142"/>
      <c r="B2191" s="161"/>
      <c r="C2191" s="162"/>
      <c r="D2191" s="162"/>
      <c r="E2191" s="136"/>
      <c r="F2191" s="142"/>
      <c r="G2191" s="148"/>
      <c r="H2191" s="148"/>
      <c r="I2191" s="148"/>
      <c r="J2191" s="148"/>
      <c r="K2191" s="148"/>
      <c r="L2191" s="22" t="s">
        <v>62</v>
      </c>
      <c r="M2191" s="19">
        <v>1</v>
      </c>
      <c r="N2191" s="19">
        <f>IFERROR(VLOOKUP(L2191,Data!K:M,3,0),"0")</f>
        <v>500</v>
      </c>
      <c r="O2191" s="19">
        <f t="shared" si="39"/>
        <v>500</v>
      </c>
      <c r="P2191" s="136"/>
      <c r="Q2191" s="142"/>
      <c r="R2191" s="64"/>
    </row>
    <row r="2192" spans="1:18" s="43" customFormat="1" ht="18" customHeight="1" x14ac:dyDescent="0.25">
      <c r="A2192" s="116" t="s">
        <v>3193</v>
      </c>
      <c r="B2192" s="117"/>
      <c r="C2192" s="117"/>
      <c r="D2192" s="117"/>
      <c r="E2192" s="117"/>
      <c r="F2192" s="117"/>
      <c r="G2192" s="117"/>
      <c r="H2192" s="117"/>
      <c r="I2192" s="117"/>
      <c r="J2192" s="117"/>
      <c r="K2192" s="117"/>
      <c r="L2192" s="117"/>
      <c r="M2192" s="117"/>
      <c r="N2192" s="117"/>
      <c r="O2192" s="118"/>
      <c r="P2192" s="119">
        <f>SUM(P2114:P2191)</f>
        <v>30455</v>
      </c>
      <c r="Q2192" s="120"/>
      <c r="R2192" s="121"/>
    </row>
    <row r="2193" spans="1:18" s="47" customFormat="1" ht="18" customHeight="1" x14ac:dyDescent="0.25">
      <c r="A2193" s="122" t="s">
        <v>3194</v>
      </c>
      <c r="B2193" s="122"/>
      <c r="C2193" s="44" t="e">
        <f ca="1">[3]!NumberToWordEN(P2192)</f>
        <v>#NAME?</v>
      </c>
      <c r="D2193" s="44"/>
      <c r="E2193" s="45"/>
      <c r="F2193" s="45"/>
      <c r="G2193" s="44"/>
      <c r="H2193" s="44"/>
      <c r="I2193" s="44"/>
      <c r="J2193" s="44"/>
      <c r="K2193" s="44"/>
      <c r="L2193" s="44"/>
      <c r="M2193" s="44"/>
      <c r="N2193" s="44"/>
      <c r="O2193" s="44"/>
      <c r="P2193" s="44"/>
      <c r="Q2193" s="46"/>
      <c r="R2193" s="62"/>
    </row>
    <row r="2194" spans="1:18" s="47" customFormat="1" ht="18" customHeight="1" x14ac:dyDescent="0.25">
      <c r="A2194" s="48"/>
      <c r="B2194" s="49"/>
      <c r="C2194" s="50"/>
      <c r="D2194" s="48"/>
      <c r="E2194" s="48"/>
      <c r="F2194" s="48"/>
      <c r="G2194" s="48"/>
      <c r="H2194" s="48"/>
      <c r="I2194" s="48"/>
      <c r="J2194" s="50"/>
      <c r="K2194" s="48"/>
      <c r="M2194" s="51"/>
      <c r="P2194" s="48"/>
      <c r="Q2194" s="52"/>
      <c r="R2194" s="62"/>
    </row>
    <row r="2195" spans="1:18" s="47" customFormat="1" ht="18" customHeight="1" x14ac:dyDescent="0.25">
      <c r="A2195" s="48"/>
      <c r="B2195" s="49"/>
      <c r="C2195" s="50"/>
      <c r="D2195" s="48"/>
      <c r="E2195" s="48"/>
      <c r="F2195" s="48"/>
      <c r="G2195" s="48"/>
      <c r="H2195" s="48"/>
      <c r="I2195" s="48"/>
      <c r="J2195" s="50"/>
      <c r="K2195" s="48"/>
      <c r="M2195" s="51"/>
      <c r="P2195" s="48"/>
      <c r="Q2195" s="52"/>
      <c r="R2195" s="62"/>
    </row>
    <row r="2196" spans="1:18" s="47" customFormat="1" ht="18" customHeight="1" x14ac:dyDescent="0.25">
      <c r="A2196" s="48"/>
      <c r="B2196" s="49"/>
      <c r="C2196" s="50"/>
      <c r="D2196" s="48"/>
      <c r="E2196" s="48"/>
      <c r="F2196" s="48"/>
      <c r="G2196" s="48"/>
      <c r="H2196" s="48"/>
      <c r="I2196" s="48"/>
      <c r="J2196" s="50"/>
      <c r="K2196" s="48"/>
      <c r="M2196" s="51"/>
      <c r="P2196" s="48"/>
      <c r="Q2196" s="52"/>
      <c r="R2196" s="62"/>
    </row>
    <row r="2197" spans="1:18" s="57" customFormat="1" ht="18" customHeight="1" x14ac:dyDescent="0.25">
      <c r="A2197" s="53"/>
      <c r="B2197" s="53"/>
      <c r="C2197" s="54"/>
      <c r="D2197" s="54"/>
      <c r="E2197" s="53"/>
      <c r="F2197" s="53"/>
      <c r="G2197" s="53"/>
      <c r="H2197" s="53"/>
      <c r="I2197" s="53"/>
      <c r="J2197" s="54"/>
      <c r="K2197" s="54"/>
      <c r="L2197" s="54"/>
      <c r="M2197" s="55"/>
      <c r="N2197" s="55"/>
      <c r="O2197" s="55"/>
      <c r="P2197" s="55"/>
      <c r="Q2197" s="56"/>
      <c r="R2197" s="63"/>
    </row>
    <row r="2198" spans="1:18" s="57" customFormat="1" ht="18" customHeight="1" x14ac:dyDescent="0.25">
      <c r="A2198" s="53"/>
      <c r="B2198" s="53"/>
      <c r="C2198" s="54"/>
      <c r="D2198" s="54"/>
      <c r="E2198" s="53"/>
      <c r="F2198" s="53"/>
      <c r="G2198" s="53"/>
      <c r="H2198" s="53"/>
      <c r="I2198" s="53"/>
      <c r="J2198" s="54"/>
      <c r="K2198" s="54"/>
      <c r="L2198" s="54"/>
      <c r="M2198" s="55"/>
      <c r="N2198" s="55"/>
      <c r="O2198" s="55"/>
      <c r="P2198" s="123" t="s">
        <v>3195</v>
      </c>
      <c r="Q2198" s="123"/>
      <c r="R2198" s="63"/>
    </row>
    <row r="2199" spans="1:18" s="57" customFormat="1" ht="18" customHeight="1" x14ac:dyDescent="0.25">
      <c r="A2199" s="53"/>
      <c r="B2199" s="53"/>
      <c r="C2199" s="54"/>
      <c r="D2199" s="54"/>
      <c r="E2199" s="53"/>
      <c r="F2199" s="53"/>
      <c r="G2199" s="53"/>
      <c r="H2199" s="53"/>
      <c r="I2199" s="53"/>
      <c r="J2199" s="54"/>
      <c r="K2199" s="54"/>
      <c r="L2199" s="54"/>
      <c r="M2199" s="55"/>
      <c r="N2199" s="55"/>
      <c r="O2199" s="55"/>
      <c r="P2199" s="53"/>
      <c r="Q2199" s="58"/>
      <c r="R2199" s="63"/>
    </row>
    <row r="2200" spans="1:18" s="41" customFormat="1" ht="24" customHeight="1" x14ac:dyDescent="0.25">
      <c r="A2200" s="124" t="s">
        <v>3223</v>
      </c>
      <c r="B2200" s="125"/>
      <c r="C2200" s="124" t="s">
        <v>21</v>
      </c>
      <c r="D2200" s="126"/>
      <c r="E2200" s="125"/>
      <c r="F2200" s="124" t="s">
        <v>3192</v>
      </c>
      <c r="G2200" s="126"/>
      <c r="H2200" s="126"/>
      <c r="I2200" s="126"/>
      <c r="J2200" s="126"/>
      <c r="K2200" s="126"/>
      <c r="L2200" s="126"/>
      <c r="M2200" s="126"/>
      <c r="N2200" s="126"/>
      <c r="O2200" s="126"/>
      <c r="P2200" s="126"/>
      <c r="Q2200" s="126"/>
      <c r="R2200" s="125"/>
    </row>
    <row r="2201" spans="1:18" s="40" customFormat="1" ht="41.25" customHeight="1" x14ac:dyDescent="0.3">
      <c r="A2201" s="34" t="s">
        <v>3197</v>
      </c>
      <c r="B2201" s="35" t="s">
        <v>81</v>
      </c>
      <c r="C2201" s="35" t="s">
        <v>10</v>
      </c>
      <c r="D2201" s="36" t="s">
        <v>11</v>
      </c>
      <c r="E2201" s="34" t="s">
        <v>12</v>
      </c>
      <c r="F2201" s="34" t="s">
        <v>0</v>
      </c>
      <c r="G2201" s="34"/>
      <c r="H2201" s="34" t="s">
        <v>1</v>
      </c>
      <c r="I2201" s="37"/>
      <c r="J2201" s="35" t="s">
        <v>13</v>
      </c>
      <c r="K2201" s="38" t="s">
        <v>148</v>
      </c>
      <c r="L2201" s="37" t="s">
        <v>82</v>
      </c>
      <c r="M2201" s="34" t="s">
        <v>14</v>
      </c>
      <c r="N2201" s="34" t="s">
        <v>2</v>
      </c>
      <c r="O2201" s="34" t="s">
        <v>83</v>
      </c>
      <c r="P2201" s="34" t="s">
        <v>3198</v>
      </c>
      <c r="Q2201" s="39" t="s">
        <v>84</v>
      </c>
      <c r="R2201" s="59" t="s">
        <v>5</v>
      </c>
    </row>
    <row r="2202" spans="1:18" x14ac:dyDescent="0.2">
      <c r="A2202" s="140" t="s">
        <v>3087</v>
      </c>
      <c r="B2202" s="149">
        <v>45056</v>
      </c>
      <c r="C2202" s="149" t="s">
        <v>188</v>
      </c>
      <c r="D2202" s="149" t="s">
        <v>161</v>
      </c>
      <c r="E2202" s="132" t="s">
        <v>2207</v>
      </c>
      <c r="F2202" s="140" t="s">
        <v>2208</v>
      </c>
      <c r="G2202" s="146" t="s">
        <v>2209</v>
      </c>
      <c r="H2202" s="146" t="s">
        <v>2209</v>
      </c>
      <c r="I2202" s="146" t="s">
        <v>2210</v>
      </c>
      <c r="J2202" s="146" t="s">
        <v>2211</v>
      </c>
      <c r="K2202" s="146" t="s">
        <v>1828</v>
      </c>
      <c r="L2202" s="22" t="s">
        <v>62</v>
      </c>
      <c r="M2202" s="19">
        <v>1</v>
      </c>
      <c r="N2202" s="19">
        <f>IFERROR(VLOOKUP(L2202,Data!K:M,3,0),"0")</f>
        <v>500</v>
      </c>
      <c r="O2202" s="19">
        <f t="shared" si="39"/>
        <v>500</v>
      </c>
      <c r="P2202" s="132">
        <f>SUM(O2202:O2204)</f>
        <v>500</v>
      </c>
      <c r="Q2202" s="140"/>
      <c r="R2202" s="60" t="s">
        <v>2725</v>
      </c>
    </row>
    <row r="2203" spans="1:18" x14ac:dyDescent="0.2">
      <c r="A2203" s="141"/>
      <c r="B2203" s="150"/>
      <c r="C2203" s="151"/>
      <c r="D2203" s="151"/>
      <c r="E2203" s="133"/>
      <c r="F2203" s="141"/>
      <c r="G2203" s="147"/>
      <c r="H2203" s="147"/>
      <c r="I2203" s="147"/>
      <c r="J2203" s="147"/>
      <c r="K2203" s="147"/>
      <c r="L2203" s="22"/>
      <c r="M2203" s="19"/>
      <c r="N2203" s="19" t="str">
        <f>IFERROR(VLOOKUP(L2203,Data!K:M,3,0),"0")</f>
        <v>0</v>
      </c>
      <c r="O2203" s="19">
        <f t="shared" si="39"/>
        <v>0</v>
      </c>
      <c r="P2203" s="133"/>
      <c r="Q2203" s="141"/>
      <c r="R2203" s="61"/>
    </row>
    <row r="2204" spans="1:18" x14ac:dyDescent="0.2">
      <c r="A2204" s="141"/>
      <c r="B2204" s="150"/>
      <c r="C2204" s="151"/>
      <c r="D2204" s="151"/>
      <c r="E2204" s="133"/>
      <c r="F2204" s="141"/>
      <c r="G2204" s="147"/>
      <c r="H2204" s="147"/>
      <c r="I2204" s="147"/>
      <c r="J2204" s="147"/>
      <c r="K2204" s="147"/>
      <c r="L2204" s="22"/>
      <c r="M2204" s="19"/>
      <c r="N2204" s="19" t="str">
        <f>IFERROR(VLOOKUP(L2204,Data!K:M,3,0),"0")</f>
        <v>0</v>
      </c>
      <c r="O2204" s="19">
        <f t="shared" si="39"/>
        <v>0</v>
      </c>
      <c r="P2204" s="133"/>
      <c r="Q2204" s="141"/>
      <c r="R2204" s="61"/>
    </row>
    <row r="2205" spans="1:18" x14ac:dyDescent="0.2">
      <c r="A2205" s="140" t="s">
        <v>3088</v>
      </c>
      <c r="B2205" s="149">
        <v>45056</v>
      </c>
      <c r="C2205" s="149" t="s">
        <v>188</v>
      </c>
      <c r="D2205" s="149" t="s">
        <v>163</v>
      </c>
      <c r="E2205" s="132" t="s">
        <v>2212</v>
      </c>
      <c r="F2205" s="140" t="s">
        <v>2213</v>
      </c>
      <c r="G2205" s="146" t="s">
        <v>2214</v>
      </c>
      <c r="H2205" s="146" t="s">
        <v>2214</v>
      </c>
      <c r="I2205" s="146" t="s">
        <v>2215</v>
      </c>
      <c r="J2205" s="146" t="s">
        <v>2216</v>
      </c>
      <c r="K2205" s="146" t="s">
        <v>1828</v>
      </c>
      <c r="L2205" s="22" t="s">
        <v>149</v>
      </c>
      <c r="M2205" s="19">
        <v>1</v>
      </c>
      <c r="N2205" s="19">
        <f>IFERROR(VLOOKUP(L2205,Data!K:M,3,0),"0")</f>
        <v>350</v>
      </c>
      <c r="O2205" s="19">
        <f t="shared" si="39"/>
        <v>350</v>
      </c>
      <c r="P2205" s="132">
        <f>SUM(O2205:O2207)</f>
        <v>880</v>
      </c>
      <c r="Q2205" s="140"/>
      <c r="R2205" s="60" t="s">
        <v>2856</v>
      </c>
    </row>
    <row r="2206" spans="1:18" x14ac:dyDescent="0.2">
      <c r="A2206" s="141"/>
      <c r="B2206" s="150"/>
      <c r="C2206" s="151"/>
      <c r="D2206" s="151"/>
      <c r="E2206" s="133"/>
      <c r="F2206" s="141"/>
      <c r="G2206" s="147"/>
      <c r="H2206" s="147"/>
      <c r="I2206" s="147"/>
      <c r="J2206" s="147"/>
      <c r="K2206" s="147"/>
      <c r="L2206" s="22" t="s">
        <v>2699</v>
      </c>
      <c r="M2206" s="19">
        <v>3</v>
      </c>
      <c r="N2206" s="19">
        <f>IFERROR(VLOOKUP(L2206,Data!K:M,3,0),"0")</f>
        <v>10</v>
      </c>
      <c r="O2206" s="19">
        <f t="shared" si="39"/>
        <v>30</v>
      </c>
      <c r="P2206" s="133"/>
      <c r="Q2206" s="141"/>
      <c r="R2206" s="61"/>
    </row>
    <row r="2207" spans="1:18" x14ac:dyDescent="0.2">
      <c r="A2207" s="141"/>
      <c r="B2207" s="150"/>
      <c r="C2207" s="151"/>
      <c r="D2207" s="151"/>
      <c r="E2207" s="133"/>
      <c r="F2207" s="141"/>
      <c r="G2207" s="147"/>
      <c r="H2207" s="147"/>
      <c r="I2207" s="147"/>
      <c r="J2207" s="147"/>
      <c r="K2207" s="147"/>
      <c r="L2207" s="22" t="s">
        <v>62</v>
      </c>
      <c r="M2207" s="19">
        <v>1</v>
      </c>
      <c r="N2207" s="19">
        <f>IFERROR(VLOOKUP(L2207,Data!K:M,3,0),"0")</f>
        <v>500</v>
      </c>
      <c r="O2207" s="19">
        <f t="shared" si="39"/>
        <v>500</v>
      </c>
      <c r="P2207" s="133"/>
      <c r="Q2207" s="141"/>
      <c r="R2207" s="61"/>
    </row>
    <row r="2208" spans="1:18" x14ac:dyDescent="0.2">
      <c r="A2208" s="140" t="s">
        <v>3089</v>
      </c>
      <c r="B2208" s="149">
        <v>45056</v>
      </c>
      <c r="C2208" s="149" t="s">
        <v>448</v>
      </c>
      <c r="D2208" s="149" t="s">
        <v>161</v>
      </c>
      <c r="E2208" s="132" t="s">
        <v>2217</v>
      </c>
      <c r="F2208" s="140" t="s">
        <v>2218</v>
      </c>
      <c r="G2208" s="146" t="s">
        <v>2219</v>
      </c>
      <c r="H2208" s="146" t="s">
        <v>2219</v>
      </c>
      <c r="I2208" s="146" t="s">
        <v>2220</v>
      </c>
      <c r="J2208" s="146" t="s">
        <v>2221</v>
      </c>
      <c r="K2208" s="146" t="s">
        <v>1828</v>
      </c>
      <c r="L2208" s="22" t="s">
        <v>62</v>
      </c>
      <c r="M2208" s="19">
        <v>1</v>
      </c>
      <c r="N2208" s="19">
        <f>IFERROR(VLOOKUP(L2208,Data!K:M,3,0),"0")</f>
        <v>500</v>
      </c>
      <c r="O2208" s="19">
        <f t="shared" si="39"/>
        <v>500</v>
      </c>
      <c r="P2208" s="132">
        <f>SUM(O2208:O2209)</f>
        <v>500</v>
      </c>
      <c r="Q2208" s="140"/>
      <c r="R2208" s="60" t="s">
        <v>2799</v>
      </c>
    </row>
    <row r="2209" spans="1:18" x14ac:dyDescent="0.2">
      <c r="A2209" s="141"/>
      <c r="B2209" s="150"/>
      <c r="C2209" s="151"/>
      <c r="D2209" s="151"/>
      <c r="E2209" s="133"/>
      <c r="F2209" s="141"/>
      <c r="G2209" s="147"/>
      <c r="H2209" s="147"/>
      <c r="I2209" s="147"/>
      <c r="J2209" s="147"/>
      <c r="K2209" s="147"/>
      <c r="L2209" s="22"/>
      <c r="M2209" s="19"/>
      <c r="N2209" s="19" t="str">
        <f>IFERROR(VLOOKUP(L2209,Data!K:M,3,0),"0")</f>
        <v>0</v>
      </c>
      <c r="O2209" s="19">
        <f t="shared" si="39"/>
        <v>0</v>
      </c>
      <c r="P2209" s="133"/>
      <c r="Q2209" s="141"/>
      <c r="R2209" s="61"/>
    </row>
    <row r="2210" spans="1:18" x14ac:dyDescent="0.2">
      <c r="A2210" s="140" t="s">
        <v>3090</v>
      </c>
      <c r="B2210" s="149">
        <v>45056</v>
      </c>
      <c r="C2210" s="149" t="s">
        <v>188</v>
      </c>
      <c r="D2210" s="149" t="s">
        <v>163</v>
      </c>
      <c r="E2210" s="132" t="s">
        <v>2222</v>
      </c>
      <c r="F2210" s="140">
        <v>166766</v>
      </c>
      <c r="G2210" s="146" t="s">
        <v>2223</v>
      </c>
      <c r="H2210" s="146" t="s">
        <v>2223</v>
      </c>
      <c r="I2210" s="146" t="s">
        <v>2224</v>
      </c>
      <c r="J2210" s="146" t="s">
        <v>2225</v>
      </c>
      <c r="K2210" s="146" t="s">
        <v>1694</v>
      </c>
      <c r="L2210" s="22" t="s">
        <v>2703</v>
      </c>
      <c r="M2210" s="19">
        <v>1</v>
      </c>
      <c r="N2210" s="19">
        <f>IFERROR(VLOOKUP(L2210,Data!K:M,3,0),"0")</f>
        <v>80</v>
      </c>
      <c r="O2210" s="19">
        <f t="shared" si="39"/>
        <v>80</v>
      </c>
      <c r="P2210" s="132">
        <f>SUM(O2210:O2211)</f>
        <v>580</v>
      </c>
      <c r="Q2210" s="140"/>
      <c r="R2210" s="60"/>
    </row>
    <row r="2211" spans="1:18" x14ac:dyDescent="0.2">
      <c r="A2211" s="141"/>
      <c r="B2211" s="150"/>
      <c r="C2211" s="151"/>
      <c r="D2211" s="151"/>
      <c r="E2211" s="133"/>
      <c r="F2211" s="141"/>
      <c r="G2211" s="147"/>
      <c r="H2211" s="147"/>
      <c r="I2211" s="147"/>
      <c r="J2211" s="147"/>
      <c r="K2211" s="147"/>
      <c r="L2211" s="22" t="s">
        <v>62</v>
      </c>
      <c r="M2211" s="19">
        <v>1</v>
      </c>
      <c r="N2211" s="19">
        <f>IFERROR(VLOOKUP(L2211,Data!K:M,3,0),"0")</f>
        <v>500</v>
      </c>
      <c r="O2211" s="19">
        <f t="shared" si="39"/>
        <v>500</v>
      </c>
      <c r="P2211" s="133"/>
      <c r="Q2211" s="141"/>
      <c r="R2211" s="61"/>
    </row>
    <row r="2212" spans="1:18" x14ac:dyDescent="0.2">
      <c r="A2212" s="140" t="s">
        <v>3091</v>
      </c>
      <c r="B2212" s="149">
        <v>45056</v>
      </c>
      <c r="C2212" s="149" t="s">
        <v>160</v>
      </c>
      <c r="D2212" s="149" t="s">
        <v>163</v>
      </c>
      <c r="E2212" s="132" t="s">
        <v>2226</v>
      </c>
      <c r="F2212" s="140">
        <v>281238</v>
      </c>
      <c r="G2212" s="146" t="s">
        <v>2227</v>
      </c>
      <c r="H2212" s="146" t="s">
        <v>2227</v>
      </c>
      <c r="I2212" s="146" t="s">
        <v>2228</v>
      </c>
      <c r="J2212" s="146" t="s">
        <v>2229</v>
      </c>
      <c r="K2212" s="146" t="s">
        <v>464</v>
      </c>
      <c r="L2212" s="22" t="s">
        <v>62</v>
      </c>
      <c r="M2212" s="19">
        <v>1</v>
      </c>
      <c r="N2212" s="19">
        <f>IFERROR(VLOOKUP(L2212,Data!K:M,3,0),"0")</f>
        <v>500</v>
      </c>
      <c r="O2212" s="19">
        <f t="shared" ref="O2212:O2276" si="40">PRODUCT(M2212:N2212)</f>
        <v>500</v>
      </c>
      <c r="P2212" s="132">
        <f>SUM(O2212:O2213)</f>
        <v>500</v>
      </c>
      <c r="Q2212" s="140"/>
      <c r="R2212" s="60" t="s">
        <v>2710</v>
      </c>
    </row>
    <row r="2213" spans="1:18" x14ac:dyDescent="0.2">
      <c r="A2213" s="141"/>
      <c r="B2213" s="150"/>
      <c r="C2213" s="151"/>
      <c r="D2213" s="151"/>
      <c r="E2213" s="133"/>
      <c r="F2213" s="141"/>
      <c r="G2213" s="147"/>
      <c r="H2213" s="147"/>
      <c r="I2213" s="147"/>
      <c r="J2213" s="147"/>
      <c r="K2213" s="147"/>
      <c r="L2213" s="22"/>
      <c r="M2213" s="19"/>
      <c r="N2213" s="19" t="str">
        <f>IFERROR(VLOOKUP(L2213,Data!K:M,3,0),"0")</f>
        <v>0</v>
      </c>
      <c r="O2213" s="19">
        <f t="shared" si="40"/>
        <v>0</v>
      </c>
      <c r="P2213" s="133"/>
      <c r="Q2213" s="141"/>
      <c r="R2213" s="61"/>
    </row>
    <row r="2214" spans="1:18" x14ac:dyDescent="0.2">
      <c r="A2214" s="140" t="s">
        <v>3092</v>
      </c>
      <c r="B2214" s="149">
        <v>45056</v>
      </c>
      <c r="C2214" s="149" t="s">
        <v>448</v>
      </c>
      <c r="D2214" s="149" t="s">
        <v>161</v>
      </c>
      <c r="E2214" s="132" t="s">
        <v>2230</v>
      </c>
      <c r="F2214" s="140">
        <v>166926</v>
      </c>
      <c r="G2214" s="146" t="s">
        <v>2231</v>
      </c>
      <c r="H2214" s="146" t="s">
        <v>2231</v>
      </c>
      <c r="I2214" s="146" t="s">
        <v>2232</v>
      </c>
      <c r="J2214" s="146" t="s">
        <v>2233</v>
      </c>
      <c r="K2214" s="146" t="s">
        <v>271</v>
      </c>
      <c r="L2214" s="22" t="s">
        <v>62</v>
      </c>
      <c r="M2214" s="19">
        <v>1</v>
      </c>
      <c r="N2214" s="19">
        <f>IFERROR(VLOOKUP(L2214,Data!K:M,3,0),"0")</f>
        <v>500</v>
      </c>
      <c r="O2214" s="19">
        <f t="shared" si="40"/>
        <v>500</v>
      </c>
      <c r="P2214" s="132">
        <f>SUM(O2214:O2216)</f>
        <v>500</v>
      </c>
      <c r="Q2214" s="140"/>
      <c r="R2214" s="60" t="s">
        <v>2748</v>
      </c>
    </row>
    <row r="2215" spans="1:18" x14ac:dyDescent="0.2">
      <c r="A2215" s="141"/>
      <c r="B2215" s="150"/>
      <c r="C2215" s="151"/>
      <c r="D2215" s="151"/>
      <c r="E2215" s="133"/>
      <c r="F2215" s="141"/>
      <c r="G2215" s="147"/>
      <c r="H2215" s="147"/>
      <c r="I2215" s="147"/>
      <c r="J2215" s="147"/>
      <c r="K2215" s="147"/>
      <c r="L2215" s="22"/>
      <c r="M2215" s="19"/>
      <c r="N2215" s="19" t="str">
        <f>IFERROR(VLOOKUP(L2215,Data!K:M,3,0),"0")</f>
        <v>0</v>
      </c>
      <c r="O2215" s="19">
        <f t="shared" si="40"/>
        <v>0</v>
      </c>
      <c r="P2215" s="133"/>
      <c r="Q2215" s="141"/>
      <c r="R2215" s="61"/>
    </row>
    <row r="2216" spans="1:18" x14ac:dyDescent="0.2">
      <c r="A2216" s="141"/>
      <c r="B2216" s="150"/>
      <c r="C2216" s="151"/>
      <c r="D2216" s="151"/>
      <c r="E2216" s="133"/>
      <c r="F2216" s="141"/>
      <c r="G2216" s="147"/>
      <c r="H2216" s="147"/>
      <c r="I2216" s="147"/>
      <c r="J2216" s="147"/>
      <c r="K2216" s="147"/>
      <c r="L2216" s="22"/>
      <c r="M2216" s="19"/>
      <c r="N2216" s="19" t="str">
        <f>IFERROR(VLOOKUP(L2216,Data!K:M,3,0),"0")</f>
        <v>0</v>
      </c>
      <c r="O2216" s="19">
        <f t="shared" si="40"/>
        <v>0</v>
      </c>
      <c r="P2216" s="133"/>
      <c r="Q2216" s="141"/>
      <c r="R2216" s="61"/>
    </row>
    <row r="2217" spans="1:18" x14ac:dyDescent="0.2">
      <c r="A2217" s="140" t="s">
        <v>3093</v>
      </c>
      <c r="B2217" s="149">
        <v>45056</v>
      </c>
      <c r="C2217" s="149" t="s">
        <v>160</v>
      </c>
      <c r="D2217" s="149" t="s">
        <v>202</v>
      </c>
      <c r="E2217" s="132" t="s">
        <v>2234</v>
      </c>
      <c r="F2217" s="140" t="s">
        <v>2235</v>
      </c>
      <c r="G2217" s="146" t="s">
        <v>2236</v>
      </c>
      <c r="H2217" s="146" t="s">
        <v>2236</v>
      </c>
      <c r="I2217" s="146" t="s">
        <v>2237</v>
      </c>
      <c r="J2217" s="146" t="s">
        <v>2238</v>
      </c>
      <c r="K2217" s="146" t="s">
        <v>1180</v>
      </c>
      <c r="L2217" s="22" t="s">
        <v>2915</v>
      </c>
      <c r="M2217" s="19">
        <v>1</v>
      </c>
      <c r="N2217" s="19">
        <f>IFERROR(VLOOKUP(L2217,Data!K:M,3,0),"0")</f>
        <v>1000</v>
      </c>
      <c r="O2217" s="19">
        <f t="shared" si="40"/>
        <v>1000</v>
      </c>
      <c r="P2217" s="132">
        <f>SUM(O2217:O2225)</f>
        <v>4715</v>
      </c>
      <c r="Q2217" s="140" t="s">
        <v>2836</v>
      </c>
      <c r="R2217" s="60"/>
    </row>
    <row r="2218" spans="1:18" x14ac:dyDescent="0.2">
      <c r="A2218" s="141"/>
      <c r="B2218" s="150"/>
      <c r="C2218" s="151"/>
      <c r="D2218" s="151"/>
      <c r="E2218" s="133"/>
      <c r="F2218" s="141"/>
      <c r="G2218" s="147"/>
      <c r="H2218" s="147"/>
      <c r="I2218" s="147"/>
      <c r="J2218" s="147"/>
      <c r="K2218" s="147"/>
      <c r="L2218" s="22" t="s">
        <v>138</v>
      </c>
      <c r="M2218" s="19">
        <v>1</v>
      </c>
      <c r="N2218" s="19">
        <f>IFERROR(VLOOKUP(L2218,Data!K:M,3,0),"0")</f>
        <v>70</v>
      </c>
      <c r="O2218" s="19">
        <f t="shared" si="40"/>
        <v>70</v>
      </c>
      <c r="P2218" s="133"/>
      <c r="Q2218" s="141"/>
      <c r="R2218" s="61"/>
    </row>
    <row r="2219" spans="1:18" x14ac:dyDescent="0.2">
      <c r="A2219" s="141"/>
      <c r="B2219" s="150"/>
      <c r="C2219" s="151"/>
      <c r="D2219" s="151"/>
      <c r="E2219" s="133"/>
      <c r="F2219" s="141"/>
      <c r="G2219" s="147"/>
      <c r="H2219" s="147"/>
      <c r="I2219" s="147"/>
      <c r="J2219" s="147"/>
      <c r="K2219" s="147"/>
      <c r="L2219" s="22" t="s">
        <v>2701</v>
      </c>
      <c r="M2219" s="19">
        <v>1</v>
      </c>
      <c r="N2219" s="19">
        <f>IFERROR(VLOOKUP(L2219,Data!K:M,3,0),"0")</f>
        <v>850</v>
      </c>
      <c r="O2219" s="19">
        <f t="shared" si="40"/>
        <v>850</v>
      </c>
      <c r="P2219" s="133"/>
      <c r="Q2219" s="141"/>
      <c r="R2219" s="61"/>
    </row>
    <row r="2220" spans="1:18" x14ac:dyDescent="0.2">
      <c r="A2220" s="141"/>
      <c r="B2220" s="150"/>
      <c r="C2220" s="151"/>
      <c r="D2220" s="151"/>
      <c r="E2220" s="133"/>
      <c r="F2220" s="141"/>
      <c r="G2220" s="147"/>
      <c r="H2220" s="147"/>
      <c r="I2220" s="147"/>
      <c r="J2220" s="147"/>
      <c r="K2220" s="147"/>
      <c r="L2220" s="22" t="s">
        <v>119</v>
      </c>
      <c r="M2220" s="19">
        <v>1</v>
      </c>
      <c r="N2220" s="19">
        <f>IFERROR(VLOOKUP(L2220,Data!K:M,3,0),"0")</f>
        <v>150</v>
      </c>
      <c r="O2220" s="19">
        <f t="shared" si="40"/>
        <v>150</v>
      </c>
      <c r="P2220" s="133"/>
      <c r="Q2220" s="141"/>
      <c r="R2220" s="61"/>
    </row>
    <row r="2221" spans="1:18" x14ac:dyDescent="0.2">
      <c r="A2221" s="141"/>
      <c r="B2221" s="150"/>
      <c r="C2221" s="151"/>
      <c r="D2221" s="151"/>
      <c r="E2221" s="133"/>
      <c r="F2221" s="141"/>
      <c r="G2221" s="147"/>
      <c r="H2221" s="147"/>
      <c r="I2221" s="147"/>
      <c r="J2221" s="147"/>
      <c r="K2221" s="147"/>
      <c r="L2221" s="22" t="s">
        <v>135</v>
      </c>
      <c r="M2221" s="19">
        <v>4</v>
      </c>
      <c r="N2221" s="19">
        <f>IFERROR(VLOOKUP(L2221,Data!K:M,3,0),"0")</f>
        <v>140</v>
      </c>
      <c r="O2221" s="19">
        <f t="shared" si="40"/>
        <v>560</v>
      </c>
      <c r="P2221" s="133"/>
      <c r="Q2221" s="141"/>
      <c r="R2221" s="61" t="s">
        <v>2886</v>
      </c>
    </row>
    <row r="2222" spans="1:18" x14ac:dyDescent="0.2">
      <c r="A2222" s="141"/>
      <c r="B2222" s="150"/>
      <c r="C2222" s="151"/>
      <c r="D2222" s="151"/>
      <c r="E2222" s="133"/>
      <c r="F2222" s="141"/>
      <c r="G2222" s="147"/>
      <c r="H2222" s="147"/>
      <c r="I2222" s="147"/>
      <c r="J2222" s="147"/>
      <c r="K2222" s="147"/>
      <c r="L2222" s="22" t="s">
        <v>1648</v>
      </c>
      <c r="M2222" s="19">
        <v>1</v>
      </c>
      <c r="N2222" s="19">
        <v>125</v>
      </c>
      <c r="O2222" s="19">
        <f t="shared" si="40"/>
        <v>125</v>
      </c>
      <c r="P2222" s="133"/>
      <c r="Q2222" s="141"/>
      <c r="R2222" s="61" t="s">
        <v>2720</v>
      </c>
    </row>
    <row r="2223" spans="1:18" x14ac:dyDescent="0.2">
      <c r="A2223" s="141"/>
      <c r="B2223" s="150"/>
      <c r="C2223" s="151"/>
      <c r="D2223" s="151"/>
      <c r="E2223" s="133"/>
      <c r="F2223" s="141"/>
      <c r="G2223" s="147"/>
      <c r="H2223" s="147"/>
      <c r="I2223" s="147"/>
      <c r="J2223" s="147"/>
      <c r="K2223" s="147"/>
      <c r="L2223" s="22" t="s">
        <v>2708</v>
      </c>
      <c r="M2223" s="19">
        <v>1</v>
      </c>
      <c r="N2223" s="19">
        <f>IFERROR(VLOOKUP(L2223,Data!K:M,3,0),"0")</f>
        <v>80</v>
      </c>
      <c r="O2223" s="19">
        <f t="shared" si="40"/>
        <v>80</v>
      </c>
      <c r="P2223" s="133"/>
      <c r="Q2223" s="141"/>
      <c r="R2223" s="61"/>
    </row>
    <row r="2224" spans="1:18" x14ac:dyDescent="0.2">
      <c r="A2224" s="141"/>
      <c r="B2224" s="150"/>
      <c r="C2224" s="151"/>
      <c r="D2224" s="151"/>
      <c r="E2224" s="133"/>
      <c r="F2224" s="141"/>
      <c r="G2224" s="147"/>
      <c r="H2224" s="147"/>
      <c r="I2224" s="147"/>
      <c r="J2224" s="147"/>
      <c r="K2224" s="147"/>
      <c r="L2224" s="22" t="s">
        <v>145</v>
      </c>
      <c r="M2224" s="19">
        <v>1</v>
      </c>
      <c r="N2224" s="19">
        <v>1380</v>
      </c>
      <c r="O2224" s="19">
        <f t="shared" si="40"/>
        <v>1380</v>
      </c>
      <c r="P2224" s="133"/>
      <c r="Q2224" s="141"/>
      <c r="R2224" s="61"/>
    </row>
    <row r="2225" spans="1:18" x14ac:dyDescent="0.2">
      <c r="A2225" s="141"/>
      <c r="B2225" s="150"/>
      <c r="C2225" s="151"/>
      <c r="D2225" s="151"/>
      <c r="E2225" s="133"/>
      <c r="F2225" s="141"/>
      <c r="G2225" s="147"/>
      <c r="H2225" s="147"/>
      <c r="I2225" s="147"/>
      <c r="J2225" s="147"/>
      <c r="K2225" s="147"/>
      <c r="L2225" s="22" t="s">
        <v>62</v>
      </c>
      <c r="M2225" s="19">
        <v>1</v>
      </c>
      <c r="N2225" s="19">
        <f>IFERROR(VLOOKUP(L2225,Data!K:M,3,0),"0")</f>
        <v>500</v>
      </c>
      <c r="O2225" s="19">
        <f t="shared" si="40"/>
        <v>500</v>
      </c>
      <c r="P2225" s="133"/>
      <c r="Q2225" s="141"/>
      <c r="R2225" s="61"/>
    </row>
    <row r="2226" spans="1:18" x14ac:dyDescent="0.2">
      <c r="A2226" s="140" t="s">
        <v>3094</v>
      </c>
      <c r="B2226" s="149">
        <v>45056</v>
      </c>
      <c r="C2226" s="149" t="s">
        <v>160</v>
      </c>
      <c r="D2226" s="149" t="s">
        <v>163</v>
      </c>
      <c r="E2226" s="132" t="s">
        <v>2239</v>
      </c>
      <c r="F2226" s="140">
        <v>350061</v>
      </c>
      <c r="G2226" s="146" t="s">
        <v>2240</v>
      </c>
      <c r="H2226" s="146" t="s">
        <v>2240</v>
      </c>
      <c r="I2226" s="146" t="s">
        <v>2241</v>
      </c>
      <c r="J2226" s="146" t="s">
        <v>2242</v>
      </c>
      <c r="K2226" s="146" t="s">
        <v>1694</v>
      </c>
      <c r="L2226" s="22" t="s">
        <v>62</v>
      </c>
      <c r="M2226" s="19">
        <v>1</v>
      </c>
      <c r="N2226" s="19">
        <f>IFERROR(VLOOKUP(L2226,Data!K:M,3,0),"0")</f>
        <v>500</v>
      </c>
      <c r="O2226" s="19">
        <f t="shared" si="40"/>
        <v>500</v>
      </c>
      <c r="P2226" s="132">
        <f>SUM(O2226:O2228)</f>
        <v>500</v>
      </c>
      <c r="Q2226" s="140"/>
      <c r="R2226" s="60" t="s">
        <v>2727</v>
      </c>
    </row>
    <row r="2227" spans="1:18" x14ac:dyDescent="0.2">
      <c r="A2227" s="141"/>
      <c r="B2227" s="150"/>
      <c r="C2227" s="151"/>
      <c r="D2227" s="151"/>
      <c r="E2227" s="133"/>
      <c r="F2227" s="141"/>
      <c r="G2227" s="147"/>
      <c r="H2227" s="147"/>
      <c r="I2227" s="147"/>
      <c r="J2227" s="147"/>
      <c r="K2227" s="147"/>
      <c r="L2227" s="22"/>
      <c r="M2227" s="19"/>
      <c r="N2227" s="19" t="str">
        <f>IFERROR(VLOOKUP(L2227,Data!K:M,3,0),"0")</f>
        <v>0</v>
      </c>
      <c r="O2227" s="19">
        <f t="shared" si="40"/>
        <v>0</v>
      </c>
      <c r="P2227" s="133"/>
      <c r="Q2227" s="141"/>
      <c r="R2227" s="61"/>
    </row>
    <row r="2228" spans="1:18" x14ac:dyDescent="0.2">
      <c r="A2228" s="141"/>
      <c r="B2228" s="150"/>
      <c r="C2228" s="151"/>
      <c r="D2228" s="151"/>
      <c r="E2228" s="133"/>
      <c r="F2228" s="141"/>
      <c r="G2228" s="147"/>
      <c r="H2228" s="147"/>
      <c r="I2228" s="147"/>
      <c r="J2228" s="147"/>
      <c r="K2228" s="147"/>
      <c r="L2228" s="22"/>
      <c r="M2228" s="19"/>
      <c r="N2228" s="19" t="str">
        <f>IFERROR(VLOOKUP(L2228,Data!K:M,3,0),"0")</f>
        <v>0</v>
      </c>
      <c r="O2228" s="19">
        <f t="shared" si="40"/>
        <v>0</v>
      </c>
      <c r="P2228" s="133"/>
      <c r="Q2228" s="141"/>
      <c r="R2228" s="61" t="s">
        <v>2887</v>
      </c>
    </row>
    <row r="2229" spans="1:18" x14ac:dyDescent="0.2">
      <c r="A2229" s="140" t="s">
        <v>3095</v>
      </c>
      <c r="B2229" s="149">
        <v>45056</v>
      </c>
      <c r="C2229" s="149" t="s">
        <v>448</v>
      </c>
      <c r="D2229" s="149" t="s">
        <v>163</v>
      </c>
      <c r="E2229" s="132" t="s">
        <v>2243</v>
      </c>
      <c r="F2229" s="140">
        <v>350061</v>
      </c>
      <c r="G2229" s="146" t="s">
        <v>2240</v>
      </c>
      <c r="H2229" s="146" t="s">
        <v>2240</v>
      </c>
      <c r="I2229" s="146" t="s">
        <v>2241</v>
      </c>
      <c r="J2229" s="146" t="s">
        <v>2242</v>
      </c>
      <c r="K2229" s="146" t="s">
        <v>1694</v>
      </c>
      <c r="L2229" s="22" t="s">
        <v>62</v>
      </c>
      <c r="M2229" s="19">
        <v>1</v>
      </c>
      <c r="N2229" s="19">
        <f>IFERROR(VLOOKUP(L2229,Data!K:M,3,0),"0")</f>
        <v>500</v>
      </c>
      <c r="O2229" s="19">
        <f t="shared" si="40"/>
        <v>500</v>
      </c>
      <c r="P2229" s="132">
        <f>SUM(O2229:O2231)</f>
        <v>500</v>
      </c>
      <c r="Q2229" s="140"/>
      <c r="R2229" s="60" t="s">
        <v>2887</v>
      </c>
    </row>
    <row r="2230" spans="1:18" x14ac:dyDescent="0.2">
      <c r="A2230" s="141"/>
      <c r="B2230" s="150"/>
      <c r="C2230" s="151"/>
      <c r="D2230" s="151"/>
      <c r="E2230" s="133"/>
      <c r="F2230" s="141"/>
      <c r="G2230" s="147"/>
      <c r="H2230" s="147"/>
      <c r="I2230" s="147"/>
      <c r="J2230" s="147"/>
      <c r="K2230" s="147"/>
      <c r="L2230" s="22"/>
      <c r="M2230" s="19"/>
      <c r="N2230" s="19" t="str">
        <f>IFERROR(VLOOKUP(L2230,Data!K:M,3,0),"0")</f>
        <v>0</v>
      </c>
      <c r="O2230" s="19">
        <f t="shared" si="40"/>
        <v>0</v>
      </c>
      <c r="P2230" s="133"/>
      <c r="Q2230" s="141"/>
      <c r="R2230" s="61"/>
    </row>
    <row r="2231" spans="1:18" x14ac:dyDescent="0.2">
      <c r="A2231" s="141"/>
      <c r="B2231" s="150"/>
      <c r="C2231" s="151"/>
      <c r="D2231" s="151"/>
      <c r="E2231" s="133"/>
      <c r="F2231" s="141"/>
      <c r="G2231" s="147"/>
      <c r="H2231" s="147"/>
      <c r="I2231" s="147"/>
      <c r="J2231" s="147"/>
      <c r="K2231" s="147"/>
      <c r="L2231" s="22"/>
      <c r="M2231" s="19"/>
      <c r="N2231" s="19" t="str">
        <f>IFERROR(VLOOKUP(L2231,Data!K:M,3,0),"0")</f>
        <v>0</v>
      </c>
      <c r="O2231" s="19">
        <f t="shared" si="40"/>
        <v>0</v>
      </c>
      <c r="P2231" s="133"/>
      <c r="Q2231" s="141"/>
      <c r="R2231" s="61"/>
    </row>
    <row r="2232" spans="1:18" x14ac:dyDescent="0.2">
      <c r="A2232" s="140" t="s">
        <v>3096</v>
      </c>
      <c r="B2232" s="149">
        <v>45056</v>
      </c>
      <c r="C2232" s="149" t="s">
        <v>160</v>
      </c>
      <c r="D2232" s="149" t="s">
        <v>163</v>
      </c>
      <c r="E2232" s="132" t="s">
        <v>2244</v>
      </c>
      <c r="F2232" s="140">
        <v>166488</v>
      </c>
      <c r="G2232" s="146" t="s">
        <v>2245</v>
      </c>
      <c r="H2232" s="146" t="s">
        <v>2245</v>
      </c>
      <c r="I2232" s="146" t="s">
        <v>2246</v>
      </c>
      <c r="J2232" s="146" t="s">
        <v>2247</v>
      </c>
      <c r="K2232" s="146" t="s">
        <v>1694</v>
      </c>
      <c r="L2232" s="22" t="s">
        <v>2706</v>
      </c>
      <c r="M2232" s="19">
        <v>1</v>
      </c>
      <c r="N2232" s="19">
        <f>IFERROR(VLOOKUP(L2232,Data!K:M,3,0),"0")</f>
        <v>250</v>
      </c>
      <c r="O2232" s="19">
        <f t="shared" si="40"/>
        <v>250</v>
      </c>
      <c r="P2232" s="132">
        <f>SUM(O2232:O2234)</f>
        <v>1130</v>
      </c>
      <c r="Q2232" s="140"/>
      <c r="R2232" s="60" t="s">
        <v>2807</v>
      </c>
    </row>
    <row r="2233" spans="1:18" x14ac:dyDescent="0.2">
      <c r="A2233" s="141"/>
      <c r="B2233" s="150"/>
      <c r="C2233" s="151"/>
      <c r="D2233" s="151"/>
      <c r="E2233" s="133"/>
      <c r="F2233" s="141"/>
      <c r="G2233" s="147"/>
      <c r="H2233" s="147"/>
      <c r="I2233" s="147"/>
      <c r="J2233" s="147"/>
      <c r="K2233" s="147"/>
      <c r="L2233" s="22" t="s">
        <v>2705</v>
      </c>
      <c r="M2233" s="19">
        <v>1</v>
      </c>
      <c r="N2233" s="19">
        <f>IFERROR(VLOOKUP(L2233,Data!K:M,3,0),"0")</f>
        <v>380</v>
      </c>
      <c r="O2233" s="19">
        <f t="shared" si="40"/>
        <v>380</v>
      </c>
      <c r="P2233" s="133"/>
      <c r="Q2233" s="141"/>
      <c r="R2233" s="61"/>
    </row>
    <row r="2234" spans="1:18" x14ac:dyDescent="0.2">
      <c r="A2234" s="141"/>
      <c r="B2234" s="150"/>
      <c r="C2234" s="151"/>
      <c r="D2234" s="151"/>
      <c r="E2234" s="133"/>
      <c r="F2234" s="141"/>
      <c r="G2234" s="147"/>
      <c r="H2234" s="147"/>
      <c r="I2234" s="147"/>
      <c r="J2234" s="147"/>
      <c r="K2234" s="147"/>
      <c r="L2234" s="22" t="s">
        <v>62</v>
      </c>
      <c r="M2234" s="19">
        <v>1</v>
      </c>
      <c r="N2234" s="19">
        <f>IFERROR(VLOOKUP(L2234,Data!K:M,3,0),"0")</f>
        <v>500</v>
      </c>
      <c r="O2234" s="19">
        <f t="shared" si="40"/>
        <v>500</v>
      </c>
      <c r="P2234" s="133"/>
      <c r="Q2234" s="141"/>
      <c r="R2234" s="61"/>
    </row>
    <row r="2235" spans="1:18" x14ac:dyDescent="0.2">
      <c r="A2235" s="140" t="s">
        <v>3097</v>
      </c>
      <c r="B2235" s="149">
        <v>45056</v>
      </c>
      <c r="C2235" s="149" t="s">
        <v>448</v>
      </c>
      <c r="D2235" s="149" t="s">
        <v>336</v>
      </c>
      <c r="E2235" s="132" t="s">
        <v>2248</v>
      </c>
      <c r="F2235" s="140">
        <v>348596</v>
      </c>
      <c r="G2235" s="146" t="s">
        <v>2249</v>
      </c>
      <c r="H2235" s="146" t="s">
        <v>2249</v>
      </c>
      <c r="I2235" s="146" t="s">
        <v>2250</v>
      </c>
      <c r="J2235" s="146" t="s">
        <v>1536</v>
      </c>
      <c r="K2235" s="146" t="s">
        <v>1982</v>
      </c>
      <c r="L2235" s="22" t="s">
        <v>62</v>
      </c>
      <c r="M2235" s="19">
        <v>1</v>
      </c>
      <c r="N2235" s="19">
        <f>IFERROR(VLOOKUP(L2235,Data!K:M,3,0),"0")</f>
        <v>500</v>
      </c>
      <c r="O2235" s="19">
        <f t="shared" si="40"/>
        <v>500</v>
      </c>
      <c r="P2235" s="132">
        <f>SUM(O2235:O2236)</f>
        <v>500</v>
      </c>
      <c r="Q2235" s="140"/>
      <c r="R2235" s="60" t="s">
        <v>2734</v>
      </c>
    </row>
    <row r="2236" spans="1:18" x14ac:dyDescent="0.2">
      <c r="A2236" s="141"/>
      <c r="B2236" s="150"/>
      <c r="C2236" s="151"/>
      <c r="D2236" s="151"/>
      <c r="E2236" s="133"/>
      <c r="F2236" s="141"/>
      <c r="G2236" s="147"/>
      <c r="H2236" s="147"/>
      <c r="I2236" s="147"/>
      <c r="J2236" s="147"/>
      <c r="K2236" s="147"/>
      <c r="L2236" s="22"/>
      <c r="M2236" s="19"/>
      <c r="N2236" s="19" t="str">
        <f>IFERROR(VLOOKUP(L2236,Data!K:M,3,0),"0")</f>
        <v>0</v>
      </c>
      <c r="O2236" s="19">
        <f t="shared" si="40"/>
        <v>0</v>
      </c>
      <c r="P2236" s="133"/>
      <c r="Q2236" s="141"/>
      <c r="R2236" s="61"/>
    </row>
    <row r="2237" spans="1:18" x14ac:dyDescent="0.2">
      <c r="A2237" s="140" t="s">
        <v>3098</v>
      </c>
      <c r="B2237" s="149">
        <v>45056</v>
      </c>
      <c r="C2237" s="149" t="s">
        <v>188</v>
      </c>
      <c r="D2237" s="149" t="s">
        <v>163</v>
      </c>
      <c r="E2237" s="132" t="s">
        <v>2251</v>
      </c>
      <c r="F2237" s="140">
        <v>540350</v>
      </c>
      <c r="G2237" s="146" t="s">
        <v>2252</v>
      </c>
      <c r="H2237" s="146" t="s">
        <v>2252</v>
      </c>
      <c r="I2237" s="146" t="s">
        <v>2253</v>
      </c>
      <c r="J2237" s="146" t="s">
        <v>2254</v>
      </c>
      <c r="K2237" s="146" t="s">
        <v>1922</v>
      </c>
      <c r="L2237" s="22" t="s">
        <v>149</v>
      </c>
      <c r="M2237" s="19">
        <v>1</v>
      </c>
      <c r="N2237" s="19">
        <f>IFERROR(VLOOKUP(L2237,Data!K:M,3,0),"0")</f>
        <v>350</v>
      </c>
      <c r="O2237" s="19">
        <f t="shared" si="40"/>
        <v>350</v>
      </c>
      <c r="P2237" s="132">
        <f>SUM(O2237:O2238)</f>
        <v>850</v>
      </c>
      <c r="Q2237" s="140"/>
      <c r="R2237" s="60" t="s">
        <v>2727</v>
      </c>
    </row>
    <row r="2238" spans="1:18" x14ac:dyDescent="0.2">
      <c r="A2238" s="141"/>
      <c r="B2238" s="150"/>
      <c r="C2238" s="151"/>
      <c r="D2238" s="151"/>
      <c r="E2238" s="133"/>
      <c r="F2238" s="141"/>
      <c r="G2238" s="147"/>
      <c r="H2238" s="147"/>
      <c r="I2238" s="147"/>
      <c r="J2238" s="147"/>
      <c r="K2238" s="147"/>
      <c r="L2238" s="22" t="s">
        <v>62</v>
      </c>
      <c r="M2238" s="19">
        <v>1</v>
      </c>
      <c r="N2238" s="19">
        <f>IFERROR(VLOOKUP(L2238,Data!K:M,3,0),"0")</f>
        <v>500</v>
      </c>
      <c r="O2238" s="19">
        <f t="shared" si="40"/>
        <v>500</v>
      </c>
      <c r="P2238" s="133"/>
      <c r="Q2238" s="141"/>
      <c r="R2238" s="61"/>
    </row>
    <row r="2239" spans="1:18" x14ac:dyDescent="0.2">
      <c r="A2239" s="140" t="s">
        <v>3099</v>
      </c>
      <c r="B2239" s="149">
        <v>45056</v>
      </c>
      <c r="C2239" s="149" t="s">
        <v>160</v>
      </c>
      <c r="D2239" s="149" t="s">
        <v>202</v>
      </c>
      <c r="E2239" s="132" t="s">
        <v>2255</v>
      </c>
      <c r="F2239" s="140" t="s">
        <v>2256</v>
      </c>
      <c r="G2239" s="146" t="s">
        <v>2257</v>
      </c>
      <c r="H2239" s="146" t="s">
        <v>2257</v>
      </c>
      <c r="I2239" s="146" t="s">
        <v>2258</v>
      </c>
      <c r="J2239" s="146" t="s">
        <v>2259</v>
      </c>
      <c r="K2239" s="146" t="s">
        <v>2260</v>
      </c>
      <c r="L2239" s="22" t="s">
        <v>2915</v>
      </c>
      <c r="M2239" s="19">
        <v>1</v>
      </c>
      <c r="N2239" s="19">
        <f>IFERROR(VLOOKUP(L2239,Data!K:M,3,0),"0")</f>
        <v>1000</v>
      </c>
      <c r="O2239" s="19">
        <f t="shared" si="40"/>
        <v>1000</v>
      </c>
      <c r="P2239" s="132">
        <f>SUM(O2239:O2247)</f>
        <v>4050</v>
      </c>
      <c r="Q2239" s="140"/>
      <c r="R2239" s="60"/>
    </row>
    <row r="2240" spans="1:18" x14ac:dyDescent="0.2">
      <c r="A2240" s="141"/>
      <c r="B2240" s="150"/>
      <c r="C2240" s="151"/>
      <c r="D2240" s="151"/>
      <c r="E2240" s="133"/>
      <c r="F2240" s="141"/>
      <c r="G2240" s="147"/>
      <c r="H2240" s="147"/>
      <c r="I2240" s="147"/>
      <c r="J2240" s="147"/>
      <c r="K2240" s="147"/>
      <c r="L2240" s="22" t="s">
        <v>138</v>
      </c>
      <c r="M2240" s="19">
        <v>1</v>
      </c>
      <c r="N2240" s="19">
        <f>IFERROR(VLOOKUP(L2240,Data!K:M,3,0),"0")</f>
        <v>70</v>
      </c>
      <c r="O2240" s="19">
        <f t="shared" si="40"/>
        <v>70</v>
      </c>
      <c r="P2240" s="133"/>
      <c r="Q2240" s="141"/>
      <c r="R2240" s="61"/>
    </row>
    <row r="2241" spans="1:18" x14ac:dyDescent="0.2">
      <c r="A2241" s="141"/>
      <c r="B2241" s="150"/>
      <c r="C2241" s="151"/>
      <c r="D2241" s="151"/>
      <c r="E2241" s="133"/>
      <c r="F2241" s="141"/>
      <c r="G2241" s="147"/>
      <c r="H2241" s="147"/>
      <c r="I2241" s="147"/>
      <c r="J2241" s="147"/>
      <c r="K2241" s="147"/>
      <c r="L2241" s="22" t="s">
        <v>2700</v>
      </c>
      <c r="M2241" s="19">
        <v>1</v>
      </c>
      <c r="N2241" s="19">
        <f>IFERROR(VLOOKUP(L2241,Data!K:M,3,0),"0")</f>
        <v>60</v>
      </c>
      <c r="O2241" s="19">
        <f t="shared" si="40"/>
        <v>60</v>
      </c>
      <c r="P2241" s="133"/>
      <c r="Q2241" s="141"/>
      <c r="R2241" s="61"/>
    </row>
    <row r="2242" spans="1:18" x14ac:dyDescent="0.2">
      <c r="A2242" s="141"/>
      <c r="B2242" s="150"/>
      <c r="C2242" s="151"/>
      <c r="D2242" s="151"/>
      <c r="E2242" s="133"/>
      <c r="F2242" s="141"/>
      <c r="G2242" s="147"/>
      <c r="H2242" s="147"/>
      <c r="I2242" s="147"/>
      <c r="J2242" s="147"/>
      <c r="K2242" s="147"/>
      <c r="L2242" s="22" t="s">
        <v>2708</v>
      </c>
      <c r="M2242" s="19">
        <v>1</v>
      </c>
      <c r="N2242" s="19">
        <f>IFERROR(VLOOKUP(L2242,Data!K:M,3,0),"0")</f>
        <v>80</v>
      </c>
      <c r="O2242" s="19">
        <f t="shared" si="40"/>
        <v>80</v>
      </c>
      <c r="P2242" s="133"/>
      <c r="Q2242" s="141"/>
      <c r="R2242" s="61"/>
    </row>
    <row r="2243" spans="1:18" x14ac:dyDescent="0.2">
      <c r="A2243" s="141"/>
      <c r="B2243" s="150"/>
      <c r="C2243" s="151"/>
      <c r="D2243" s="151"/>
      <c r="E2243" s="133"/>
      <c r="F2243" s="141"/>
      <c r="G2243" s="147"/>
      <c r="H2243" s="147"/>
      <c r="I2243" s="147"/>
      <c r="J2243" s="147"/>
      <c r="K2243" s="147"/>
      <c r="L2243" s="22" t="s">
        <v>119</v>
      </c>
      <c r="M2243" s="19">
        <v>1</v>
      </c>
      <c r="N2243" s="19">
        <f>IFERROR(VLOOKUP(L2243,Data!K:M,3,0),"0")</f>
        <v>150</v>
      </c>
      <c r="O2243" s="19">
        <f t="shared" si="40"/>
        <v>150</v>
      </c>
      <c r="P2243" s="133"/>
      <c r="Q2243" s="141"/>
      <c r="R2243" s="61"/>
    </row>
    <row r="2244" spans="1:18" x14ac:dyDescent="0.2">
      <c r="A2244" s="141"/>
      <c r="B2244" s="150"/>
      <c r="C2244" s="151"/>
      <c r="D2244" s="151"/>
      <c r="E2244" s="133"/>
      <c r="F2244" s="141"/>
      <c r="G2244" s="147"/>
      <c r="H2244" s="147"/>
      <c r="I2244" s="147"/>
      <c r="J2244" s="147"/>
      <c r="K2244" s="147"/>
      <c r="L2244" s="22" t="s">
        <v>2706</v>
      </c>
      <c r="M2244" s="19">
        <v>1</v>
      </c>
      <c r="N2244" s="19">
        <f>IFERROR(VLOOKUP(L2244,Data!K:M,3,0),"0")</f>
        <v>250</v>
      </c>
      <c r="O2244" s="19">
        <f t="shared" si="40"/>
        <v>250</v>
      </c>
      <c r="P2244" s="133"/>
      <c r="Q2244" s="141"/>
      <c r="R2244" s="61"/>
    </row>
    <row r="2245" spans="1:18" x14ac:dyDescent="0.2">
      <c r="A2245" s="141"/>
      <c r="B2245" s="150"/>
      <c r="C2245" s="151"/>
      <c r="D2245" s="151"/>
      <c r="E2245" s="133"/>
      <c r="F2245" s="141"/>
      <c r="G2245" s="147"/>
      <c r="H2245" s="147"/>
      <c r="I2245" s="147"/>
      <c r="J2245" s="147"/>
      <c r="K2245" s="147"/>
      <c r="L2245" s="22" t="s">
        <v>135</v>
      </c>
      <c r="M2245" s="19">
        <v>4</v>
      </c>
      <c r="N2245" s="19">
        <f>IFERROR(VLOOKUP(L2245,Data!K:M,3,0),"0")</f>
        <v>140</v>
      </c>
      <c r="O2245" s="19">
        <f t="shared" si="40"/>
        <v>560</v>
      </c>
      <c r="P2245" s="133"/>
      <c r="Q2245" s="141"/>
      <c r="R2245" s="61" t="s">
        <v>2889</v>
      </c>
    </row>
    <row r="2246" spans="1:18" x14ac:dyDescent="0.2">
      <c r="A2246" s="141"/>
      <c r="B2246" s="150"/>
      <c r="C2246" s="151"/>
      <c r="D2246" s="151"/>
      <c r="E2246" s="133"/>
      <c r="F2246" s="141"/>
      <c r="G2246" s="147"/>
      <c r="H2246" s="147"/>
      <c r="I2246" s="147"/>
      <c r="J2246" s="147"/>
      <c r="K2246" s="147"/>
      <c r="L2246" s="22" t="s">
        <v>145</v>
      </c>
      <c r="M2246" s="19">
        <v>1</v>
      </c>
      <c r="N2246" s="19">
        <v>1380</v>
      </c>
      <c r="O2246" s="19">
        <f t="shared" si="40"/>
        <v>1380</v>
      </c>
      <c r="P2246" s="133"/>
      <c r="Q2246" s="141"/>
      <c r="R2246" s="61"/>
    </row>
    <row r="2247" spans="1:18" x14ac:dyDescent="0.2">
      <c r="A2247" s="141"/>
      <c r="B2247" s="150"/>
      <c r="C2247" s="151"/>
      <c r="D2247" s="151"/>
      <c r="E2247" s="133"/>
      <c r="F2247" s="141"/>
      <c r="G2247" s="147"/>
      <c r="H2247" s="147"/>
      <c r="I2247" s="147"/>
      <c r="J2247" s="147"/>
      <c r="K2247" s="147"/>
      <c r="L2247" s="22" t="s">
        <v>62</v>
      </c>
      <c r="M2247" s="19">
        <v>1</v>
      </c>
      <c r="N2247" s="19">
        <f>IFERROR(VLOOKUP(L2247,Data!K:M,3,0),"0")</f>
        <v>500</v>
      </c>
      <c r="O2247" s="19">
        <f t="shared" si="40"/>
        <v>500</v>
      </c>
      <c r="P2247" s="133"/>
      <c r="Q2247" s="141"/>
      <c r="R2247" s="61"/>
    </row>
    <row r="2248" spans="1:18" x14ac:dyDescent="0.2">
      <c r="A2248" s="140" t="s">
        <v>3100</v>
      </c>
      <c r="B2248" s="149">
        <v>45056</v>
      </c>
      <c r="C2248" s="149" t="s">
        <v>188</v>
      </c>
      <c r="D2248" s="149" t="s">
        <v>163</v>
      </c>
      <c r="E2248" s="132" t="s">
        <v>2261</v>
      </c>
      <c r="F2248" s="140" t="s">
        <v>2262</v>
      </c>
      <c r="G2248" s="146" t="s">
        <v>2263</v>
      </c>
      <c r="H2248" s="146" t="s">
        <v>2263</v>
      </c>
      <c r="I2248" s="146" t="s">
        <v>2264</v>
      </c>
      <c r="J2248" s="146" t="s">
        <v>2265</v>
      </c>
      <c r="K2248" s="146" t="s">
        <v>1946</v>
      </c>
      <c r="L2248" s="22" t="s">
        <v>2915</v>
      </c>
      <c r="M2248" s="19">
        <v>1</v>
      </c>
      <c r="N2248" s="19">
        <f>IFERROR(VLOOKUP(L2248,Data!K:M,3,0),"0")</f>
        <v>1000</v>
      </c>
      <c r="O2248" s="19">
        <f t="shared" si="40"/>
        <v>1000</v>
      </c>
      <c r="P2248" s="132">
        <f>SUM(O2248:O2254)</f>
        <v>2540</v>
      </c>
      <c r="Q2248" s="140" t="s">
        <v>2815</v>
      </c>
      <c r="R2248" s="60"/>
    </row>
    <row r="2249" spans="1:18" x14ac:dyDescent="0.2">
      <c r="A2249" s="141"/>
      <c r="B2249" s="150"/>
      <c r="C2249" s="151"/>
      <c r="D2249" s="151"/>
      <c r="E2249" s="133"/>
      <c r="F2249" s="141"/>
      <c r="G2249" s="147"/>
      <c r="H2249" s="147"/>
      <c r="I2249" s="147"/>
      <c r="J2249" s="147"/>
      <c r="K2249" s="147"/>
      <c r="L2249" s="22" t="s">
        <v>138</v>
      </c>
      <c r="M2249" s="19">
        <v>1</v>
      </c>
      <c r="N2249" s="19">
        <f>IFERROR(VLOOKUP(L2249,Data!K:M,3,0),"0")</f>
        <v>70</v>
      </c>
      <c r="O2249" s="19">
        <f t="shared" si="40"/>
        <v>70</v>
      </c>
      <c r="P2249" s="133"/>
      <c r="Q2249" s="141"/>
      <c r="R2249" s="61" t="s">
        <v>2878</v>
      </c>
    </row>
    <row r="2250" spans="1:18" x14ac:dyDescent="0.2">
      <c r="A2250" s="141"/>
      <c r="B2250" s="150"/>
      <c r="C2250" s="151"/>
      <c r="D2250" s="151"/>
      <c r="E2250" s="133"/>
      <c r="F2250" s="141"/>
      <c r="G2250" s="147"/>
      <c r="H2250" s="147"/>
      <c r="I2250" s="147"/>
      <c r="J2250" s="147"/>
      <c r="K2250" s="147"/>
      <c r="L2250" s="22" t="s">
        <v>2702</v>
      </c>
      <c r="M2250" s="19">
        <v>1</v>
      </c>
      <c r="N2250" s="19">
        <f>IFERROR(VLOOKUP(L2250,Data!K:M,3,0),"0")</f>
        <v>200</v>
      </c>
      <c r="O2250" s="19">
        <f t="shared" si="40"/>
        <v>200</v>
      </c>
      <c r="P2250" s="133"/>
      <c r="Q2250" s="141"/>
      <c r="R2250" s="61"/>
    </row>
    <row r="2251" spans="1:18" x14ac:dyDescent="0.2">
      <c r="A2251" s="141"/>
      <c r="B2251" s="150"/>
      <c r="C2251" s="151"/>
      <c r="D2251" s="151"/>
      <c r="E2251" s="133"/>
      <c r="F2251" s="141"/>
      <c r="G2251" s="147"/>
      <c r="H2251" s="147"/>
      <c r="I2251" s="147"/>
      <c r="J2251" s="147"/>
      <c r="K2251" s="147"/>
      <c r="L2251" s="22" t="s">
        <v>2699</v>
      </c>
      <c r="M2251" s="19">
        <v>2</v>
      </c>
      <c r="N2251" s="19">
        <f>IFERROR(VLOOKUP(L2251,Data!K:M,3,0),"0")</f>
        <v>10</v>
      </c>
      <c r="O2251" s="19">
        <f t="shared" si="40"/>
        <v>20</v>
      </c>
      <c r="P2251" s="133"/>
      <c r="Q2251" s="141"/>
      <c r="R2251" s="61"/>
    </row>
    <row r="2252" spans="1:18" x14ac:dyDescent="0.2">
      <c r="A2252" s="141"/>
      <c r="B2252" s="150"/>
      <c r="C2252" s="151"/>
      <c r="D2252" s="151"/>
      <c r="E2252" s="133"/>
      <c r="F2252" s="141"/>
      <c r="G2252" s="147"/>
      <c r="H2252" s="147"/>
      <c r="I2252" s="147"/>
      <c r="J2252" s="147"/>
      <c r="K2252" s="147"/>
      <c r="L2252" s="22" t="s">
        <v>104</v>
      </c>
      <c r="M2252" s="19">
        <v>2</v>
      </c>
      <c r="N2252" s="19">
        <f>IFERROR(VLOOKUP(L2252,Data!K:M,3,0),"0")</f>
        <v>15</v>
      </c>
      <c r="O2252" s="19">
        <f t="shared" si="40"/>
        <v>30</v>
      </c>
      <c r="P2252" s="133"/>
      <c r="Q2252" s="141"/>
      <c r="R2252" s="61"/>
    </row>
    <row r="2253" spans="1:18" x14ac:dyDescent="0.2">
      <c r="A2253" s="141"/>
      <c r="B2253" s="150"/>
      <c r="C2253" s="151"/>
      <c r="D2253" s="151"/>
      <c r="E2253" s="133"/>
      <c r="F2253" s="141"/>
      <c r="G2253" s="147"/>
      <c r="H2253" s="147"/>
      <c r="I2253" s="147"/>
      <c r="J2253" s="147"/>
      <c r="K2253" s="147"/>
      <c r="L2253" s="22" t="s">
        <v>145</v>
      </c>
      <c r="M2253" s="19">
        <v>1</v>
      </c>
      <c r="N2253" s="19">
        <v>720</v>
      </c>
      <c r="O2253" s="19">
        <f t="shared" si="40"/>
        <v>720</v>
      </c>
      <c r="P2253" s="133"/>
      <c r="Q2253" s="141"/>
      <c r="R2253" s="61"/>
    </row>
    <row r="2254" spans="1:18" x14ac:dyDescent="0.2">
      <c r="A2254" s="141"/>
      <c r="B2254" s="150"/>
      <c r="C2254" s="151"/>
      <c r="D2254" s="151"/>
      <c r="E2254" s="133"/>
      <c r="F2254" s="141"/>
      <c r="G2254" s="147"/>
      <c r="H2254" s="147"/>
      <c r="I2254" s="147"/>
      <c r="J2254" s="147"/>
      <c r="K2254" s="147"/>
      <c r="L2254" s="22" t="s">
        <v>62</v>
      </c>
      <c r="M2254" s="19">
        <v>1</v>
      </c>
      <c r="N2254" s="19">
        <f>IFERROR(VLOOKUP(L2254,Data!K:M,3,0),"0")</f>
        <v>500</v>
      </c>
      <c r="O2254" s="19">
        <f t="shared" si="40"/>
        <v>500</v>
      </c>
      <c r="P2254" s="133"/>
      <c r="Q2254" s="141"/>
      <c r="R2254" s="61"/>
    </row>
    <row r="2255" spans="1:18" x14ac:dyDescent="0.2">
      <c r="A2255" s="140" t="s">
        <v>3101</v>
      </c>
      <c r="B2255" s="149">
        <v>45056</v>
      </c>
      <c r="C2255" s="149" t="s">
        <v>160</v>
      </c>
      <c r="D2255" s="149" t="s">
        <v>163</v>
      </c>
      <c r="E2255" s="132" t="s">
        <v>2266</v>
      </c>
      <c r="F2255" s="140" t="s">
        <v>2267</v>
      </c>
      <c r="G2255" s="146" t="s">
        <v>2268</v>
      </c>
      <c r="H2255" s="146" t="s">
        <v>2268</v>
      </c>
      <c r="I2255" s="146" t="s">
        <v>2269</v>
      </c>
      <c r="J2255" s="146" t="s">
        <v>2270</v>
      </c>
      <c r="K2255" s="146" t="s">
        <v>271</v>
      </c>
      <c r="L2255" s="22" t="s">
        <v>145</v>
      </c>
      <c r="M2255" s="19">
        <v>1</v>
      </c>
      <c r="N2255" s="19">
        <v>880</v>
      </c>
      <c r="O2255" s="19">
        <f t="shared" si="40"/>
        <v>880</v>
      </c>
      <c r="P2255" s="132">
        <f>SUM(O2255:O2257)</f>
        <v>1730</v>
      </c>
      <c r="Q2255" s="140"/>
      <c r="R2255" s="60" t="s">
        <v>2890</v>
      </c>
    </row>
    <row r="2256" spans="1:18" x14ac:dyDescent="0.2">
      <c r="A2256" s="141"/>
      <c r="B2256" s="150"/>
      <c r="C2256" s="151"/>
      <c r="D2256" s="151"/>
      <c r="E2256" s="133"/>
      <c r="F2256" s="141"/>
      <c r="G2256" s="147"/>
      <c r="H2256" s="147"/>
      <c r="I2256" s="147"/>
      <c r="J2256" s="147"/>
      <c r="K2256" s="147"/>
      <c r="L2256" s="22" t="s">
        <v>149</v>
      </c>
      <c r="M2256" s="19">
        <v>1</v>
      </c>
      <c r="N2256" s="19">
        <f>IFERROR(VLOOKUP(L2256,Data!K:M,3,0),"0")</f>
        <v>350</v>
      </c>
      <c r="O2256" s="19">
        <f t="shared" si="40"/>
        <v>350</v>
      </c>
      <c r="P2256" s="133"/>
      <c r="Q2256" s="141"/>
      <c r="R2256" s="61"/>
    </row>
    <row r="2257" spans="1:18" x14ac:dyDescent="0.2">
      <c r="A2257" s="141"/>
      <c r="B2257" s="150"/>
      <c r="C2257" s="151"/>
      <c r="D2257" s="151"/>
      <c r="E2257" s="133"/>
      <c r="F2257" s="141"/>
      <c r="G2257" s="147"/>
      <c r="H2257" s="147"/>
      <c r="I2257" s="147"/>
      <c r="J2257" s="147"/>
      <c r="K2257" s="147"/>
      <c r="L2257" s="22" t="s">
        <v>62</v>
      </c>
      <c r="M2257" s="19">
        <v>1</v>
      </c>
      <c r="N2257" s="19">
        <f>IFERROR(VLOOKUP(L2257,Data!K:M,3,0),"0")</f>
        <v>500</v>
      </c>
      <c r="O2257" s="19">
        <f t="shared" si="40"/>
        <v>500</v>
      </c>
      <c r="P2257" s="133"/>
      <c r="Q2257" s="141"/>
      <c r="R2257" s="61" t="s">
        <v>2924</v>
      </c>
    </row>
    <row r="2258" spans="1:18" x14ac:dyDescent="0.2">
      <c r="A2258" s="140" t="s">
        <v>3102</v>
      </c>
      <c r="B2258" s="149">
        <v>45056</v>
      </c>
      <c r="C2258" s="149" t="s">
        <v>160</v>
      </c>
      <c r="D2258" s="149" t="s">
        <v>202</v>
      </c>
      <c r="E2258" s="132" t="s">
        <v>2271</v>
      </c>
      <c r="F2258" s="140">
        <v>539402</v>
      </c>
      <c r="G2258" s="146" t="s">
        <v>2272</v>
      </c>
      <c r="H2258" s="146" t="s">
        <v>2272</v>
      </c>
      <c r="I2258" s="146" t="s">
        <v>2273</v>
      </c>
      <c r="J2258" s="146" t="s">
        <v>2274</v>
      </c>
      <c r="K2258" s="146" t="s">
        <v>1767</v>
      </c>
      <c r="L2258" s="22" t="s">
        <v>62</v>
      </c>
      <c r="M2258" s="19">
        <v>1</v>
      </c>
      <c r="N2258" s="19">
        <f>IFERROR(VLOOKUP(L2258,Data!K:M,3,0),"0")</f>
        <v>500</v>
      </c>
      <c r="O2258" s="19">
        <f t="shared" si="40"/>
        <v>500</v>
      </c>
      <c r="P2258" s="132">
        <f>SUM(O2258:O2259)</f>
        <v>500</v>
      </c>
      <c r="Q2258" s="140"/>
      <c r="R2258" s="60"/>
    </row>
    <row r="2259" spans="1:18" x14ac:dyDescent="0.2">
      <c r="A2259" s="141"/>
      <c r="B2259" s="150"/>
      <c r="C2259" s="151"/>
      <c r="D2259" s="151"/>
      <c r="E2259" s="133"/>
      <c r="F2259" s="141"/>
      <c r="G2259" s="147"/>
      <c r="H2259" s="147"/>
      <c r="I2259" s="147"/>
      <c r="J2259" s="147"/>
      <c r="K2259" s="147"/>
      <c r="L2259" s="22"/>
      <c r="M2259" s="19"/>
      <c r="N2259" s="19" t="str">
        <f>IFERROR(VLOOKUP(L2259,Data!K:M,3,0),"0")</f>
        <v>0</v>
      </c>
      <c r="O2259" s="19">
        <f t="shared" si="40"/>
        <v>0</v>
      </c>
      <c r="P2259" s="133"/>
      <c r="Q2259" s="141"/>
      <c r="R2259" s="61"/>
    </row>
    <row r="2260" spans="1:18" x14ac:dyDescent="0.2">
      <c r="A2260" s="140" t="s">
        <v>3103</v>
      </c>
      <c r="B2260" s="149">
        <v>45056</v>
      </c>
      <c r="C2260" s="149" t="s">
        <v>448</v>
      </c>
      <c r="D2260" s="149" t="s">
        <v>163</v>
      </c>
      <c r="E2260" s="132" t="s">
        <v>2275</v>
      </c>
      <c r="F2260" s="140">
        <v>403865</v>
      </c>
      <c r="G2260" s="146" t="s">
        <v>2276</v>
      </c>
      <c r="H2260" s="146" t="s">
        <v>2276</v>
      </c>
      <c r="I2260" s="146" t="s">
        <v>2277</v>
      </c>
      <c r="J2260" s="146" t="s">
        <v>2278</v>
      </c>
      <c r="K2260" s="146" t="s">
        <v>2074</v>
      </c>
      <c r="L2260" s="22" t="s">
        <v>99</v>
      </c>
      <c r="M2260" s="19">
        <v>1</v>
      </c>
      <c r="N2260" s="19">
        <f>IFERROR(VLOOKUP(L2260,Data!K:M,3,0),"0")</f>
        <v>900</v>
      </c>
      <c r="O2260" s="19">
        <f t="shared" si="40"/>
        <v>900</v>
      </c>
      <c r="P2260" s="132">
        <f>SUM(O2260:O2261)</f>
        <v>1400</v>
      </c>
      <c r="Q2260" s="140"/>
      <c r="R2260" s="60"/>
    </row>
    <row r="2261" spans="1:18" x14ac:dyDescent="0.2">
      <c r="A2261" s="141"/>
      <c r="B2261" s="150"/>
      <c r="C2261" s="151"/>
      <c r="D2261" s="151"/>
      <c r="E2261" s="133"/>
      <c r="F2261" s="141"/>
      <c r="G2261" s="147"/>
      <c r="H2261" s="147"/>
      <c r="I2261" s="147"/>
      <c r="J2261" s="147"/>
      <c r="K2261" s="147"/>
      <c r="L2261" s="22" t="s">
        <v>62</v>
      </c>
      <c r="M2261" s="19">
        <v>1</v>
      </c>
      <c r="N2261" s="19">
        <f>IFERROR(VLOOKUP(L2261,Data!K:M,3,0),"0")</f>
        <v>500</v>
      </c>
      <c r="O2261" s="19">
        <f t="shared" si="40"/>
        <v>500</v>
      </c>
      <c r="P2261" s="133"/>
      <c r="Q2261" s="141"/>
      <c r="R2261" s="61"/>
    </row>
    <row r="2262" spans="1:18" x14ac:dyDescent="0.2">
      <c r="A2262" s="140" t="s">
        <v>3104</v>
      </c>
      <c r="B2262" s="149">
        <v>45056</v>
      </c>
      <c r="C2262" s="149" t="s">
        <v>448</v>
      </c>
      <c r="D2262" s="149" t="s">
        <v>163</v>
      </c>
      <c r="E2262" s="132" t="s">
        <v>2279</v>
      </c>
      <c r="F2262" s="140">
        <v>270658</v>
      </c>
      <c r="G2262" s="146" t="s">
        <v>2280</v>
      </c>
      <c r="H2262" s="146" t="s">
        <v>2280</v>
      </c>
      <c r="I2262" s="146" t="s">
        <v>2281</v>
      </c>
      <c r="J2262" s="146" t="s">
        <v>2282</v>
      </c>
      <c r="K2262" s="146" t="s">
        <v>2074</v>
      </c>
      <c r="L2262" s="22" t="s">
        <v>99</v>
      </c>
      <c r="M2262" s="19">
        <v>1</v>
      </c>
      <c r="N2262" s="19">
        <f>IFERROR(VLOOKUP(L2262,Data!K:M,3,0),"0")</f>
        <v>900</v>
      </c>
      <c r="O2262" s="19">
        <f t="shared" si="40"/>
        <v>900</v>
      </c>
      <c r="P2262" s="132">
        <f>SUM(O2262:O2263)</f>
        <v>1400</v>
      </c>
      <c r="Q2262" s="140"/>
      <c r="R2262" s="60"/>
    </row>
    <row r="2263" spans="1:18" x14ac:dyDescent="0.2">
      <c r="A2263" s="141"/>
      <c r="B2263" s="150"/>
      <c r="C2263" s="151"/>
      <c r="D2263" s="151"/>
      <c r="E2263" s="133"/>
      <c r="F2263" s="141"/>
      <c r="G2263" s="147"/>
      <c r="H2263" s="147"/>
      <c r="I2263" s="147"/>
      <c r="J2263" s="147"/>
      <c r="K2263" s="147"/>
      <c r="L2263" s="22" t="s">
        <v>62</v>
      </c>
      <c r="M2263" s="19">
        <v>1</v>
      </c>
      <c r="N2263" s="19">
        <f>IFERROR(VLOOKUP(L2263,Data!K:M,3,0),"0")</f>
        <v>500</v>
      </c>
      <c r="O2263" s="19">
        <f t="shared" si="40"/>
        <v>500</v>
      </c>
      <c r="P2263" s="133"/>
      <c r="Q2263" s="141"/>
      <c r="R2263" s="61"/>
    </row>
    <row r="2264" spans="1:18" x14ac:dyDescent="0.2">
      <c r="A2264" s="140" t="s">
        <v>3105</v>
      </c>
      <c r="B2264" s="149">
        <v>45056</v>
      </c>
      <c r="C2264" s="149" t="s">
        <v>160</v>
      </c>
      <c r="D2264" s="149" t="s">
        <v>202</v>
      </c>
      <c r="E2264" s="132" t="s">
        <v>2283</v>
      </c>
      <c r="F2264" s="140">
        <v>172725</v>
      </c>
      <c r="G2264" s="146" t="s">
        <v>2284</v>
      </c>
      <c r="H2264" s="146" t="s">
        <v>2284</v>
      </c>
      <c r="I2264" s="146" t="s">
        <v>2285</v>
      </c>
      <c r="J2264" s="146" t="s">
        <v>2286</v>
      </c>
      <c r="K2264" s="146" t="s">
        <v>2287</v>
      </c>
      <c r="L2264" s="22" t="s">
        <v>62</v>
      </c>
      <c r="M2264" s="19">
        <v>1</v>
      </c>
      <c r="N2264" s="19">
        <f>IFERROR(VLOOKUP(L2264,Data!K:M,3,0),"0")</f>
        <v>500</v>
      </c>
      <c r="O2264" s="19">
        <f t="shared" si="40"/>
        <v>500</v>
      </c>
      <c r="P2264" s="132">
        <f>SUM(O2264:O2265)</f>
        <v>500</v>
      </c>
      <c r="Q2264" s="140"/>
      <c r="R2264" s="60" t="s">
        <v>2734</v>
      </c>
    </row>
    <row r="2265" spans="1:18" x14ac:dyDescent="0.2">
      <c r="A2265" s="141"/>
      <c r="B2265" s="150"/>
      <c r="C2265" s="151"/>
      <c r="D2265" s="151"/>
      <c r="E2265" s="133"/>
      <c r="F2265" s="141"/>
      <c r="G2265" s="147"/>
      <c r="H2265" s="147"/>
      <c r="I2265" s="147"/>
      <c r="J2265" s="147"/>
      <c r="K2265" s="147"/>
      <c r="L2265" s="22"/>
      <c r="M2265" s="19"/>
      <c r="N2265" s="19" t="str">
        <f>IFERROR(VLOOKUP(L2265,Data!K:M,3,0),"0")</f>
        <v>0</v>
      </c>
      <c r="O2265" s="19">
        <f t="shared" si="40"/>
        <v>0</v>
      </c>
      <c r="P2265" s="133"/>
      <c r="Q2265" s="141"/>
      <c r="R2265" s="61"/>
    </row>
    <row r="2266" spans="1:18" x14ac:dyDescent="0.2">
      <c r="A2266" s="140" t="s">
        <v>3106</v>
      </c>
      <c r="B2266" s="149">
        <v>45056</v>
      </c>
      <c r="C2266" s="149" t="s">
        <v>160</v>
      </c>
      <c r="D2266" s="149" t="s">
        <v>202</v>
      </c>
      <c r="E2266" s="132" t="s">
        <v>2288</v>
      </c>
      <c r="F2266" s="140">
        <v>172721</v>
      </c>
      <c r="G2266" s="146" t="s">
        <v>2289</v>
      </c>
      <c r="H2266" s="146" t="s">
        <v>2289</v>
      </c>
      <c r="I2266" s="146" t="s">
        <v>2285</v>
      </c>
      <c r="J2266" s="146" t="s">
        <v>2290</v>
      </c>
      <c r="K2266" s="146" t="s">
        <v>2287</v>
      </c>
      <c r="L2266" s="22" t="s">
        <v>62</v>
      </c>
      <c r="M2266" s="19">
        <v>1</v>
      </c>
      <c r="N2266" s="19">
        <f>IFERROR(VLOOKUP(L2266,Data!K:M,3,0),"0")</f>
        <v>500</v>
      </c>
      <c r="O2266" s="19">
        <f t="shared" si="40"/>
        <v>500</v>
      </c>
      <c r="P2266" s="132">
        <f>SUM(O2266:O2267)</f>
        <v>500</v>
      </c>
      <c r="Q2266" s="140"/>
      <c r="R2266" s="60" t="s">
        <v>2734</v>
      </c>
    </row>
    <row r="2267" spans="1:18" x14ac:dyDescent="0.2">
      <c r="A2267" s="141"/>
      <c r="B2267" s="150"/>
      <c r="C2267" s="151"/>
      <c r="D2267" s="151"/>
      <c r="E2267" s="133"/>
      <c r="F2267" s="141"/>
      <c r="G2267" s="147"/>
      <c r="H2267" s="147"/>
      <c r="I2267" s="147"/>
      <c r="J2267" s="147"/>
      <c r="K2267" s="147"/>
      <c r="L2267" s="22"/>
      <c r="M2267" s="19"/>
      <c r="N2267" s="19" t="str">
        <f>IFERROR(VLOOKUP(L2267,Data!K:M,3,0),"0")</f>
        <v>0</v>
      </c>
      <c r="O2267" s="19">
        <f t="shared" si="40"/>
        <v>0</v>
      </c>
      <c r="P2267" s="133"/>
      <c r="Q2267" s="141"/>
      <c r="R2267" s="61"/>
    </row>
    <row r="2268" spans="1:18" x14ac:dyDescent="0.2">
      <c r="A2268" s="140" t="s">
        <v>3107</v>
      </c>
      <c r="B2268" s="149">
        <v>45056</v>
      </c>
      <c r="C2268" s="149" t="s">
        <v>188</v>
      </c>
      <c r="D2268" s="149" t="s">
        <v>163</v>
      </c>
      <c r="E2268" s="132" t="s">
        <v>2291</v>
      </c>
      <c r="F2268" s="140" t="s">
        <v>2292</v>
      </c>
      <c r="G2268" s="146" t="s">
        <v>2293</v>
      </c>
      <c r="H2268" s="146" t="s">
        <v>2293</v>
      </c>
      <c r="I2268" s="146" t="s">
        <v>2294</v>
      </c>
      <c r="J2268" s="146" t="s">
        <v>2295</v>
      </c>
      <c r="K2268" s="146" t="s">
        <v>312</v>
      </c>
      <c r="L2268" s="22" t="s">
        <v>149</v>
      </c>
      <c r="M2268" s="19">
        <v>1</v>
      </c>
      <c r="N2268" s="19">
        <f>IFERROR(VLOOKUP(L2268,Data!K:M,3,0),"0")</f>
        <v>350</v>
      </c>
      <c r="O2268" s="19">
        <f t="shared" si="40"/>
        <v>350</v>
      </c>
      <c r="P2268" s="132">
        <f>SUM(O2268:O2269)</f>
        <v>850</v>
      </c>
      <c r="Q2268" s="140"/>
      <c r="R2268" s="60"/>
    </row>
    <row r="2269" spans="1:18" x14ac:dyDescent="0.2">
      <c r="A2269" s="141"/>
      <c r="B2269" s="150"/>
      <c r="C2269" s="151"/>
      <c r="D2269" s="151"/>
      <c r="E2269" s="133"/>
      <c r="F2269" s="141"/>
      <c r="G2269" s="147"/>
      <c r="H2269" s="147"/>
      <c r="I2269" s="147"/>
      <c r="J2269" s="147"/>
      <c r="K2269" s="147"/>
      <c r="L2269" s="22" t="s">
        <v>62</v>
      </c>
      <c r="M2269" s="19">
        <v>1</v>
      </c>
      <c r="N2269" s="19">
        <f>IFERROR(VLOOKUP(L2269,Data!K:M,3,0),"0")</f>
        <v>500</v>
      </c>
      <c r="O2269" s="19">
        <f t="shared" si="40"/>
        <v>500</v>
      </c>
      <c r="P2269" s="133"/>
      <c r="Q2269" s="141"/>
      <c r="R2269" s="61"/>
    </row>
    <row r="2270" spans="1:18" x14ac:dyDescent="0.2">
      <c r="A2270" s="140" t="s">
        <v>3108</v>
      </c>
      <c r="B2270" s="149">
        <v>45056</v>
      </c>
      <c r="C2270" s="149" t="s">
        <v>160</v>
      </c>
      <c r="D2270" s="149" t="s">
        <v>163</v>
      </c>
      <c r="E2270" s="132" t="s">
        <v>2296</v>
      </c>
      <c r="F2270" s="140">
        <v>326520</v>
      </c>
      <c r="G2270" s="146" t="s">
        <v>2297</v>
      </c>
      <c r="H2270" s="146" t="s">
        <v>2297</v>
      </c>
      <c r="I2270" s="146" t="s">
        <v>2298</v>
      </c>
      <c r="J2270" s="146" t="s">
        <v>2299</v>
      </c>
      <c r="K2270" s="146" t="s">
        <v>464</v>
      </c>
      <c r="L2270" s="22" t="s">
        <v>1648</v>
      </c>
      <c r="M2270" s="19">
        <v>1</v>
      </c>
      <c r="N2270" s="19">
        <v>20</v>
      </c>
      <c r="O2270" s="19">
        <f t="shared" si="40"/>
        <v>20</v>
      </c>
      <c r="P2270" s="132">
        <f>SUM(O2270:O2271)</f>
        <v>520</v>
      </c>
      <c r="Q2270" s="140"/>
      <c r="R2270" s="60" t="s">
        <v>2746</v>
      </c>
    </row>
    <row r="2271" spans="1:18" x14ac:dyDescent="0.2">
      <c r="A2271" s="141"/>
      <c r="B2271" s="150"/>
      <c r="C2271" s="151"/>
      <c r="D2271" s="151"/>
      <c r="E2271" s="133"/>
      <c r="F2271" s="141"/>
      <c r="G2271" s="147"/>
      <c r="H2271" s="147"/>
      <c r="I2271" s="147"/>
      <c r="J2271" s="147"/>
      <c r="K2271" s="147"/>
      <c r="L2271" s="22" t="s">
        <v>62</v>
      </c>
      <c r="M2271" s="19">
        <v>1</v>
      </c>
      <c r="N2271" s="19">
        <f>IFERROR(VLOOKUP(L2271,Data!K:M,3,0),"0")</f>
        <v>500</v>
      </c>
      <c r="O2271" s="19">
        <f t="shared" si="40"/>
        <v>500</v>
      </c>
      <c r="P2271" s="133"/>
      <c r="Q2271" s="141"/>
      <c r="R2271" s="61"/>
    </row>
    <row r="2272" spans="1:18" x14ac:dyDescent="0.2">
      <c r="A2272" s="140" t="s">
        <v>3109</v>
      </c>
      <c r="B2272" s="149">
        <v>45056</v>
      </c>
      <c r="C2272" s="149" t="s">
        <v>188</v>
      </c>
      <c r="D2272" s="149" t="s">
        <v>163</v>
      </c>
      <c r="E2272" s="132" t="s">
        <v>2300</v>
      </c>
      <c r="F2272" s="140">
        <v>448389</v>
      </c>
      <c r="G2272" s="146" t="s">
        <v>2301</v>
      </c>
      <c r="H2272" s="146" t="s">
        <v>2301</v>
      </c>
      <c r="I2272" s="146" t="s">
        <v>2302</v>
      </c>
      <c r="J2272" s="146" t="s">
        <v>2303</v>
      </c>
      <c r="K2272" s="146" t="s">
        <v>1946</v>
      </c>
      <c r="L2272" s="22" t="s">
        <v>149</v>
      </c>
      <c r="M2272" s="19">
        <v>1</v>
      </c>
      <c r="N2272" s="19">
        <f>IFERROR(VLOOKUP(L2272,Data!K:M,3,0),"0")</f>
        <v>350</v>
      </c>
      <c r="O2272" s="19">
        <f t="shared" si="40"/>
        <v>350</v>
      </c>
      <c r="P2272" s="132">
        <f>SUM(O2272:O2273)</f>
        <v>850</v>
      </c>
      <c r="Q2272" s="140"/>
      <c r="R2272" s="60"/>
    </row>
    <row r="2273" spans="1:18" x14ac:dyDescent="0.2">
      <c r="A2273" s="141"/>
      <c r="B2273" s="150"/>
      <c r="C2273" s="151"/>
      <c r="D2273" s="151"/>
      <c r="E2273" s="133"/>
      <c r="F2273" s="141"/>
      <c r="G2273" s="147"/>
      <c r="H2273" s="147"/>
      <c r="I2273" s="147"/>
      <c r="J2273" s="147"/>
      <c r="K2273" s="147"/>
      <c r="L2273" s="22" t="s">
        <v>62</v>
      </c>
      <c r="M2273" s="19">
        <v>1</v>
      </c>
      <c r="N2273" s="19">
        <f>IFERROR(VLOOKUP(L2273,Data!K:M,3,0),"0")</f>
        <v>500</v>
      </c>
      <c r="O2273" s="19">
        <f t="shared" si="40"/>
        <v>500</v>
      </c>
      <c r="P2273" s="133"/>
      <c r="Q2273" s="141"/>
      <c r="R2273" s="61"/>
    </row>
    <row r="2274" spans="1:18" x14ac:dyDescent="0.2">
      <c r="A2274" s="140" t="s">
        <v>3110</v>
      </c>
      <c r="B2274" s="149">
        <v>45056</v>
      </c>
      <c r="C2274" s="149" t="s">
        <v>160</v>
      </c>
      <c r="D2274" s="149" t="s">
        <v>202</v>
      </c>
      <c r="E2274" s="132" t="s">
        <v>2304</v>
      </c>
      <c r="F2274" s="140" t="s">
        <v>2968</v>
      </c>
      <c r="G2274" s="146" t="s">
        <v>2305</v>
      </c>
      <c r="H2274" s="146" t="s">
        <v>2305</v>
      </c>
      <c r="I2274" s="146" t="s">
        <v>2306</v>
      </c>
      <c r="J2274" s="146" t="s">
        <v>2307</v>
      </c>
      <c r="K2274" s="146" t="s">
        <v>1694</v>
      </c>
      <c r="L2274" s="22" t="s">
        <v>62</v>
      </c>
      <c r="M2274" s="19">
        <v>1</v>
      </c>
      <c r="N2274" s="19">
        <f>IFERROR(VLOOKUP(L2274,Data!K:M,3,0),"0")</f>
        <v>500</v>
      </c>
      <c r="O2274" s="19">
        <f t="shared" si="40"/>
        <v>500</v>
      </c>
      <c r="P2274" s="132">
        <f>SUM(O2274:O2275)</f>
        <v>500</v>
      </c>
      <c r="Q2274" s="140"/>
      <c r="R2274" s="60" t="s">
        <v>2856</v>
      </c>
    </row>
    <row r="2275" spans="1:18" x14ac:dyDescent="0.2">
      <c r="A2275" s="141"/>
      <c r="B2275" s="150"/>
      <c r="C2275" s="151"/>
      <c r="D2275" s="151"/>
      <c r="E2275" s="133"/>
      <c r="F2275" s="141"/>
      <c r="G2275" s="147"/>
      <c r="H2275" s="147"/>
      <c r="I2275" s="147"/>
      <c r="J2275" s="147"/>
      <c r="K2275" s="147"/>
      <c r="L2275" s="22"/>
      <c r="M2275" s="19"/>
      <c r="N2275" s="19" t="str">
        <f>IFERROR(VLOOKUP(L2275,Data!K:M,3,0),"0")</f>
        <v>0</v>
      </c>
      <c r="O2275" s="19">
        <f t="shared" si="40"/>
        <v>0</v>
      </c>
      <c r="P2275" s="133"/>
      <c r="Q2275" s="141"/>
      <c r="R2275" s="61" t="s">
        <v>2891</v>
      </c>
    </row>
    <row r="2276" spans="1:18" x14ac:dyDescent="0.2">
      <c r="A2276" s="140" t="s">
        <v>3111</v>
      </c>
      <c r="B2276" s="149">
        <v>45056</v>
      </c>
      <c r="C2276" s="149" t="s">
        <v>160</v>
      </c>
      <c r="D2276" s="149" t="s">
        <v>163</v>
      </c>
      <c r="E2276" s="132" t="s">
        <v>2308</v>
      </c>
      <c r="F2276" s="140">
        <v>378580</v>
      </c>
      <c r="G2276" s="146" t="s">
        <v>2309</v>
      </c>
      <c r="H2276" s="146" t="s">
        <v>2309</v>
      </c>
      <c r="I2276" s="146" t="s">
        <v>2310</v>
      </c>
      <c r="J2276" s="146" t="s">
        <v>2311</v>
      </c>
      <c r="K2276" s="146" t="s">
        <v>187</v>
      </c>
      <c r="L2276" s="22" t="s">
        <v>149</v>
      </c>
      <c r="M2276" s="19">
        <v>1</v>
      </c>
      <c r="N2276" s="19">
        <f>IFERROR(VLOOKUP(L2276,Data!K:M,3,0),"0")</f>
        <v>350</v>
      </c>
      <c r="O2276" s="19">
        <f t="shared" si="40"/>
        <v>350</v>
      </c>
      <c r="P2276" s="132">
        <f>SUM(O2276:O2277)</f>
        <v>850</v>
      </c>
      <c r="Q2276" s="140"/>
      <c r="R2276" s="60"/>
    </row>
    <row r="2277" spans="1:18" x14ac:dyDescent="0.2">
      <c r="A2277" s="141"/>
      <c r="B2277" s="150"/>
      <c r="C2277" s="151"/>
      <c r="D2277" s="151"/>
      <c r="E2277" s="133"/>
      <c r="F2277" s="141"/>
      <c r="G2277" s="147"/>
      <c r="H2277" s="147"/>
      <c r="I2277" s="147"/>
      <c r="J2277" s="147"/>
      <c r="K2277" s="147"/>
      <c r="L2277" s="22" t="s">
        <v>62</v>
      </c>
      <c r="M2277" s="19">
        <v>1</v>
      </c>
      <c r="N2277" s="19">
        <f>IFERROR(VLOOKUP(L2277,Data!K:M,3,0),"0")</f>
        <v>500</v>
      </c>
      <c r="O2277" s="19">
        <f t="shared" ref="O2277:O2348" si="41">PRODUCT(M2277:N2277)</f>
        <v>500</v>
      </c>
      <c r="P2277" s="133"/>
      <c r="Q2277" s="141"/>
      <c r="R2277" s="61"/>
    </row>
    <row r="2278" spans="1:18" x14ac:dyDescent="0.2">
      <c r="A2278" s="140" t="s">
        <v>3112</v>
      </c>
      <c r="B2278" s="149">
        <v>45056</v>
      </c>
      <c r="C2278" s="149" t="s">
        <v>188</v>
      </c>
      <c r="D2278" s="149" t="s">
        <v>161</v>
      </c>
      <c r="E2278" s="132" t="s">
        <v>2312</v>
      </c>
      <c r="F2278" s="140">
        <v>268134</v>
      </c>
      <c r="G2278" s="146" t="s">
        <v>2313</v>
      </c>
      <c r="H2278" s="146" t="s">
        <v>2313</v>
      </c>
      <c r="I2278" s="146" t="s">
        <v>2314</v>
      </c>
      <c r="J2278" s="146" t="s">
        <v>2315</v>
      </c>
      <c r="K2278" s="146" t="s">
        <v>2316</v>
      </c>
      <c r="L2278" s="22" t="s">
        <v>62</v>
      </c>
      <c r="M2278" s="19">
        <v>1</v>
      </c>
      <c r="N2278" s="19">
        <f>IFERROR(VLOOKUP(L2278,Data!K:M,3,0),"0")</f>
        <v>500</v>
      </c>
      <c r="O2278" s="19">
        <f t="shared" si="41"/>
        <v>500</v>
      </c>
      <c r="P2278" s="132">
        <f>SUM(O2278:O2279)</f>
        <v>500</v>
      </c>
      <c r="Q2278" s="140"/>
      <c r="R2278" s="60" t="s">
        <v>2752</v>
      </c>
    </row>
    <row r="2279" spans="1:18" x14ac:dyDescent="0.2">
      <c r="A2279" s="141"/>
      <c r="B2279" s="150"/>
      <c r="C2279" s="151"/>
      <c r="D2279" s="151"/>
      <c r="E2279" s="133"/>
      <c r="F2279" s="141"/>
      <c r="G2279" s="147"/>
      <c r="H2279" s="147"/>
      <c r="I2279" s="147"/>
      <c r="J2279" s="147"/>
      <c r="K2279" s="147"/>
      <c r="L2279" s="22"/>
      <c r="M2279" s="19"/>
      <c r="N2279" s="19" t="str">
        <f>IFERROR(VLOOKUP(L2279,Data!K:M,3,0),"0")</f>
        <v>0</v>
      </c>
      <c r="O2279" s="19">
        <f t="shared" si="41"/>
        <v>0</v>
      </c>
      <c r="P2279" s="133"/>
      <c r="Q2279" s="141"/>
      <c r="R2279" s="61" t="s">
        <v>2873</v>
      </c>
    </row>
    <row r="2280" spans="1:18" s="43" customFormat="1" ht="18" customHeight="1" x14ac:dyDescent="0.25">
      <c r="A2280" s="116" t="s">
        <v>3193</v>
      </c>
      <c r="B2280" s="117"/>
      <c r="C2280" s="117"/>
      <c r="D2280" s="117"/>
      <c r="E2280" s="117"/>
      <c r="F2280" s="117"/>
      <c r="G2280" s="117"/>
      <c r="H2280" s="117"/>
      <c r="I2280" s="117"/>
      <c r="J2280" s="117"/>
      <c r="K2280" s="117"/>
      <c r="L2280" s="117"/>
      <c r="M2280" s="117"/>
      <c r="N2280" s="117"/>
      <c r="O2280" s="118"/>
      <c r="P2280" s="119">
        <f>SUM(P2202:P2279)</f>
        <v>28345</v>
      </c>
      <c r="Q2280" s="120"/>
      <c r="R2280" s="121"/>
    </row>
    <row r="2281" spans="1:18" s="47" customFormat="1" ht="18" customHeight="1" x14ac:dyDescent="0.25">
      <c r="A2281" s="122" t="s">
        <v>3194</v>
      </c>
      <c r="B2281" s="122"/>
      <c r="C2281" s="44" t="e">
        <f ca="1">[3]!NumberToWordEN(P2280)</f>
        <v>#NAME?</v>
      </c>
      <c r="D2281" s="44"/>
      <c r="E2281" s="45"/>
      <c r="F2281" s="45"/>
      <c r="G2281" s="44"/>
      <c r="H2281" s="44"/>
      <c r="I2281" s="44"/>
      <c r="J2281" s="44"/>
      <c r="K2281" s="44"/>
      <c r="L2281" s="44"/>
      <c r="M2281" s="44"/>
      <c r="N2281" s="44"/>
      <c r="O2281" s="44"/>
      <c r="P2281" s="44"/>
      <c r="Q2281" s="46"/>
      <c r="R2281" s="62"/>
    </row>
    <row r="2282" spans="1:18" s="47" customFormat="1" ht="18" customHeight="1" x14ac:dyDescent="0.25">
      <c r="A2282" s="48"/>
      <c r="B2282" s="49"/>
      <c r="C2282" s="50"/>
      <c r="D2282" s="48"/>
      <c r="E2282" s="48"/>
      <c r="F2282" s="48"/>
      <c r="G2282" s="48"/>
      <c r="H2282" s="48"/>
      <c r="I2282" s="48"/>
      <c r="J2282" s="50"/>
      <c r="K2282" s="48"/>
      <c r="M2282" s="51"/>
      <c r="P2282" s="48"/>
      <c r="Q2282" s="52"/>
      <c r="R2282" s="62"/>
    </row>
    <row r="2283" spans="1:18" s="47" customFormat="1" ht="18" customHeight="1" x14ac:dyDescent="0.25">
      <c r="A2283" s="48"/>
      <c r="B2283" s="49"/>
      <c r="C2283" s="50"/>
      <c r="D2283" s="48"/>
      <c r="E2283" s="48"/>
      <c r="F2283" s="48"/>
      <c r="G2283" s="48"/>
      <c r="H2283" s="48"/>
      <c r="I2283" s="48"/>
      <c r="J2283" s="50"/>
      <c r="K2283" s="48"/>
      <c r="M2283" s="51"/>
      <c r="P2283" s="48"/>
      <c r="Q2283" s="52"/>
      <c r="R2283" s="62"/>
    </row>
    <row r="2284" spans="1:18" s="47" customFormat="1" ht="18" customHeight="1" x14ac:dyDescent="0.25">
      <c r="A2284" s="48"/>
      <c r="B2284" s="49"/>
      <c r="C2284" s="50"/>
      <c r="D2284" s="48"/>
      <c r="E2284" s="48"/>
      <c r="F2284" s="48"/>
      <c r="G2284" s="48"/>
      <c r="H2284" s="48"/>
      <c r="I2284" s="48"/>
      <c r="J2284" s="50"/>
      <c r="K2284" s="48"/>
      <c r="M2284" s="51"/>
      <c r="P2284" s="48"/>
      <c r="Q2284" s="52"/>
      <c r="R2284" s="62"/>
    </row>
    <row r="2285" spans="1:18" s="57" customFormat="1" ht="18" customHeight="1" x14ac:dyDescent="0.25">
      <c r="A2285" s="53"/>
      <c r="B2285" s="53"/>
      <c r="C2285" s="54"/>
      <c r="D2285" s="54"/>
      <c r="E2285" s="53"/>
      <c r="F2285" s="53"/>
      <c r="G2285" s="53"/>
      <c r="H2285" s="53"/>
      <c r="I2285" s="53"/>
      <c r="J2285" s="54"/>
      <c r="K2285" s="54"/>
      <c r="L2285" s="54"/>
      <c r="M2285" s="55"/>
      <c r="N2285" s="55"/>
      <c r="O2285" s="55"/>
      <c r="P2285" s="55"/>
      <c r="Q2285" s="56"/>
      <c r="R2285" s="63"/>
    </row>
    <row r="2286" spans="1:18" s="57" customFormat="1" ht="18" customHeight="1" x14ac:dyDescent="0.25">
      <c r="A2286" s="53"/>
      <c r="B2286" s="53"/>
      <c r="C2286" s="54"/>
      <c r="D2286" s="54"/>
      <c r="E2286" s="53"/>
      <c r="F2286" s="53"/>
      <c r="G2286" s="53"/>
      <c r="H2286" s="53"/>
      <c r="I2286" s="53"/>
      <c r="J2286" s="54"/>
      <c r="K2286" s="54"/>
      <c r="L2286" s="54"/>
      <c r="M2286" s="55"/>
      <c r="N2286" s="55"/>
      <c r="O2286" s="55"/>
      <c r="P2286" s="123" t="s">
        <v>3195</v>
      </c>
      <c r="Q2286" s="123"/>
      <c r="R2286" s="63"/>
    </row>
    <row r="2287" spans="1:18" s="57" customFormat="1" ht="18" customHeight="1" x14ac:dyDescent="0.25">
      <c r="A2287" s="53"/>
      <c r="B2287" s="53"/>
      <c r="C2287" s="54"/>
      <c r="D2287" s="54"/>
      <c r="E2287" s="53"/>
      <c r="F2287" s="53"/>
      <c r="G2287" s="53"/>
      <c r="H2287" s="53"/>
      <c r="I2287" s="53"/>
      <c r="J2287" s="54"/>
      <c r="K2287" s="54"/>
      <c r="L2287" s="54"/>
      <c r="M2287" s="55"/>
      <c r="N2287" s="55"/>
      <c r="O2287" s="55"/>
      <c r="P2287" s="53"/>
      <c r="Q2287" s="58"/>
      <c r="R2287" s="63"/>
    </row>
    <row r="2288" spans="1:18" s="41" customFormat="1" ht="24" customHeight="1" x14ac:dyDescent="0.25">
      <c r="A2288" s="124" t="s">
        <v>3224</v>
      </c>
      <c r="B2288" s="125"/>
      <c r="C2288" s="124" t="s">
        <v>21</v>
      </c>
      <c r="D2288" s="126"/>
      <c r="E2288" s="125"/>
      <c r="F2288" s="124" t="s">
        <v>3192</v>
      </c>
      <c r="G2288" s="126"/>
      <c r="H2288" s="126"/>
      <c r="I2288" s="126"/>
      <c r="J2288" s="126"/>
      <c r="K2288" s="126"/>
      <c r="L2288" s="126"/>
      <c r="M2288" s="126"/>
      <c r="N2288" s="126"/>
      <c r="O2288" s="126"/>
      <c r="P2288" s="126"/>
      <c r="Q2288" s="126"/>
      <c r="R2288" s="125"/>
    </row>
    <row r="2289" spans="1:18" s="40" customFormat="1" ht="41.25" customHeight="1" x14ac:dyDescent="0.3">
      <c r="A2289" s="34" t="s">
        <v>3197</v>
      </c>
      <c r="B2289" s="35" t="s">
        <v>81</v>
      </c>
      <c r="C2289" s="35" t="s">
        <v>10</v>
      </c>
      <c r="D2289" s="36" t="s">
        <v>11</v>
      </c>
      <c r="E2289" s="34" t="s">
        <v>12</v>
      </c>
      <c r="F2289" s="34" t="s">
        <v>0</v>
      </c>
      <c r="G2289" s="34"/>
      <c r="H2289" s="34" t="s">
        <v>1</v>
      </c>
      <c r="I2289" s="37"/>
      <c r="J2289" s="35" t="s">
        <v>13</v>
      </c>
      <c r="K2289" s="38" t="s">
        <v>148</v>
      </c>
      <c r="L2289" s="37" t="s">
        <v>82</v>
      </c>
      <c r="M2289" s="34" t="s">
        <v>14</v>
      </c>
      <c r="N2289" s="34" t="s">
        <v>2</v>
      </c>
      <c r="O2289" s="34" t="s">
        <v>83</v>
      </c>
      <c r="P2289" s="34" t="s">
        <v>3198</v>
      </c>
      <c r="Q2289" s="39" t="s">
        <v>84</v>
      </c>
      <c r="R2289" s="59" t="s">
        <v>5</v>
      </c>
    </row>
    <row r="2290" spans="1:18" x14ac:dyDescent="0.2">
      <c r="A2290" s="140" t="s">
        <v>3113</v>
      </c>
      <c r="B2290" s="149">
        <v>45056</v>
      </c>
      <c r="C2290" s="149" t="s">
        <v>160</v>
      </c>
      <c r="D2290" s="149" t="s">
        <v>163</v>
      </c>
      <c r="E2290" s="132" t="s">
        <v>2317</v>
      </c>
      <c r="F2290" s="140">
        <v>128320</v>
      </c>
      <c r="G2290" s="146" t="s">
        <v>965</v>
      </c>
      <c r="H2290" s="146" t="s">
        <v>965</v>
      </c>
      <c r="I2290" s="146" t="s">
        <v>2318</v>
      </c>
      <c r="J2290" s="146" t="s">
        <v>2319</v>
      </c>
      <c r="K2290" s="146" t="s">
        <v>667</v>
      </c>
      <c r="L2290" s="22" t="s">
        <v>149</v>
      </c>
      <c r="M2290" s="19">
        <v>1</v>
      </c>
      <c r="N2290" s="19">
        <f>IFERROR(VLOOKUP(L2290,Data!K:M,3,0),"0")</f>
        <v>350</v>
      </c>
      <c r="O2290" s="19">
        <f t="shared" si="41"/>
        <v>350</v>
      </c>
      <c r="P2290" s="132">
        <f>SUM(O2290:O2291)</f>
        <v>850</v>
      </c>
      <c r="Q2290" s="140"/>
      <c r="R2290" s="60"/>
    </row>
    <row r="2291" spans="1:18" x14ac:dyDescent="0.2">
      <c r="A2291" s="141"/>
      <c r="B2291" s="150"/>
      <c r="C2291" s="151"/>
      <c r="D2291" s="151"/>
      <c r="E2291" s="133"/>
      <c r="F2291" s="141"/>
      <c r="G2291" s="147"/>
      <c r="H2291" s="147"/>
      <c r="I2291" s="147"/>
      <c r="J2291" s="147"/>
      <c r="K2291" s="147"/>
      <c r="L2291" s="22" t="s">
        <v>62</v>
      </c>
      <c r="M2291" s="19">
        <v>1</v>
      </c>
      <c r="N2291" s="19">
        <f>IFERROR(VLOOKUP(L2291,Data!K:M,3,0),"0")</f>
        <v>500</v>
      </c>
      <c r="O2291" s="19">
        <f t="shared" si="41"/>
        <v>500</v>
      </c>
      <c r="P2291" s="133"/>
      <c r="Q2291" s="141"/>
      <c r="R2291" s="61"/>
    </row>
    <row r="2292" spans="1:18" x14ac:dyDescent="0.2">
      <c r="A2292" s="140" t="s">
        <v>3114</v>
      </c>
      <c r="B2292" s="149">
        <v>45056</v>
      </c>
      <c r="C2292" s="149" t="s">
        <v>188</v>
      </c>
      <c r="D2292" s="149" t="s">
        <v>163</v>
      </c>
      <c r="E2292" s="132" t="s">
        <v>2320</v>
      </c>
      <c r="F2292" s="140" t="s">
        <v>2321</v>
      </c>
      <c r="G2292" s="146" t="s">
        <v>2322</v>
      </c>
      <c r="H2292" s="146" t="s">
        <v>2322</v>
      </c>
      <c r="I2292" s="146" t="s">
        <v>2323</v>
      </c>
      <c r="J2292" s="146" t="s">
        <v>2324</v>
      </c>
      <c r="K2292" s="146" t="s">
        <v>1828</v>
      </c>
      <c r="L2292" s="22" t="s">
        <v>62</v>
      </c>
      <c r="M2292" s="19">
        <v>1</v>
      </c>
      <c r="N2292" s="19">
        <f>IFERROR(VLOOKUP(L2292,Data!K:M,3,0),"0")</f>
        <v>500</v>
      </c>
      <c r="O2292" s="19">
        <f t="shared" si="41"/>
        <v>500</v>
      </c>
      <c r="P2292" s="132">
        <f>SUM(O2292:O2293)</f>
        <v>500</v>
      </c>
      <c r="Q2292" s="140"/>
      <c r="R2292" s="60" t="s">
        <v>2733</v>
      </c>
    </row>
    <row r="2293" spans="1:18" x14ac:dyDescent="0.2">
      <c r="A2293" s="141"/>
      <c r="B2293" s="150"/>
      <c r="C2293" s="151"/>
      <c r="D2293" s="151"/>
      <c r="E2293" s="133"/>
      <c r="F2293" s="141"/>
      <c r="G2293" s="147"/>
      <c r="H2293" s="147"/>
      <c r="I2293" s="147"/>
      <c r="J2293" s="147"/>
      <c r="K2293" s="147"/>
      <c r="L2293" s="22"/>
      <c r="M2293" s="19"/>
      <c r="N2293" s="19" t="str">
        <f>IFERROR(VLOOKUP(L2293,Data!K:M,3,0),"0")</f>
        <v>0</v>
      </c>
      <c r="O2293" s="19">
        <f t="shared" si="41"/>
        <v>0</v>
      </c>
      <c r="P2293" s="133"/>
      <c r="Q2293" s="141"/>
      <c r="R2293" s="61" t="s">
        <v>2768</v>
      </c>
    </row>
    <row r="2294" spans="1:18" x14ac:dyDescent="0.2">
      <c r="A2294" s="140" t="s">
        <v>3115</v>
      </c>
      <c r="B2294" s="149">
        <v>45056</v>
      </c>
      <c r="C2294" s="149" t="s">
        <v>188</v>
      </c>
      <c r="D2294" s="149" t="s">
        <v>163</v>
      </c>
      <c r="E2294" s="132" t="s">
        <v>2325</v>
      </c>
      <c r="F2294" s="140">
        <v>112393</v>
      </c>
      <c r="G2294" s="146" t="s">
        <v>2326</v>
      </c>
      <c r="H2294" s="146" t="s">
        <v>2326</v>
      </c>
      <c r="I2294" s="146" t="s">
        <v>2327</v>
      </c>
      <c r="J2294" s="146" t="s">
        <v>2328</v>
      </c>
      <c r="K2294" s="146" t="s">
        <v>387</v>
      </c>
      <c r="L2294" s="22" t="s">
        <v>2699</v>
      </c>
      <c r="M2294" s="19">
        <v>2</v>
      </c>
      <c r="N2294" s="19">
        <f>IFERROR(VLOOKUP(L2294,Data!K:M,3,0),"0")</f>
        <v>10</v>
      </c>
      <c r="O2294" s="19">
        <f t="shared" si="41"/>
        <v>20</v>
      </c>
      <c r="P2294" s="132">
        <f>SUM(O2294:O2295)</f>
        <v>520</v>
      </c>
      <c r="Q2294" s="140"/>
      <c r="R2294" s="60" t="s">
        <v>2727</v>
      </c>
    </row>
    <row r="2295" spans="1:18" x14ac:dyDescent="0.2">
      <c r="A2295" s="141"/>
      <c r="B2295" s="150"/>
      <c r="C2295" s="151"/>
      <c r="D2295" s="151"/>
      <c r="E2295" s="133"/>
      <c r="F2295" s="141"/>
      <c r="G2295" s="147"/>
      <c r="H2295" s="147"/>
      <c r="I2295" s="147"/>
      <c r="J2295" s="147"/>
      <c r="K2295" s="147"/>
      <c r="L2295" s="22" t="s">
        <v>62</v>
      </c>
      <c r="M2295" s="19">
        <v>1</v>
      </c>
      <c r="N2295" s="19">
        <f>IFERROR(VLOOKUP(L2295,Data!K:M,3,0),"0")</f>
        <v>500</v>
      </c>
      <c r="O2295" s="19">
        <f t="shared" si="41"/>
        <v>500</v>
      </c>
      <c r="P2295" s="133"/>
      <c r="Q2295" s="141"/>
      <c r="R2295" s="61"/>
    </row>
    <row r="2296" spans="1:18" x14ac:dyDescent="0.2">
      <c r="A2296" s="140" t="s">
        <v>3116</v>
      </c>
      <c r="B2296" s="149">
        <v>45056</v>
      </c>
      <c r="C2296" s="149" t="s">
        <v>448</v>
      </c>
      <c r="D2296" s="149" t="s">
        <v>163</v>
      </c>
      <c r="E2296" s="132" t="s">
        <v>2329</v>
      </c>
      <c r="F2296" s="140">
        <v>238210</v>
      </c>
      <c r="G2296" s="146" t="s">
        <v>2330</v>
      </c>
      <c r="H2296" s="146" t="s">
        <v>2330</v>
      </c>
      <c r="I2296" s="146" t="s">
        <v>2331</v>
      </c>
      <c r="J2296" s="146" t="s">
        <v>2332</v>
      </c>
      <c r="K2296" s="146" t="s">
        <v>2333</v>
      </c>
      <c r="L2296" s="22" t="s">
        <v>2699</v>
      </c>
      <c r="M2296" s="19">
        <v>2</v>
      </c>
      <c r="N2296" s="19">
        <f>IFERROR(VLOOKUP(L2296,Data!K:M,3,0),"0")</f>
        <v>10</v>
      </c>
      <c r="O2296" s="19">
        <f t="shared" si="41"/>
        <v>20</v>
      </c>
      <c r="P2296" s="132">
        <f>SUM(O2296:O2297)</f>
        <v>520</v>
      </c>
      <c r="Q2296" s="140"/>
      <c r="R2296" s="60"/>
    </row>
    <row r="2297" spans="1:18" x14ac:dyDescent="0.2">
      <c r="A2297" s="141"/>
      <c r="B2297" s="150"/>
      <c r="C2297" s="151"/>
      <c r="D2297" s="151"/>
      <c r="E2297" s="133"/>
      <c r="F2297" s="141"/>
      <c r="G2297" s="147"/>
      <c r="H2297" s="147"/>
      <c r="I2297" s="147"/>
      <c r="J2297" s="147"/>
      <c r="K2297" s="147"/>
      <c r="L2297" s="22" t="s">
        <v>62</v>
      </c>
      <c r="M2297" s="19">
        <v>1</v>
      </c>
      <c r="N2297" s="19">
        <f>IFERROR(VLOOKUP(L2297,Data!K:M,3,0),"0")</f>
        <v>500</v>
      </c>
      <c r="O2297" s="19">
        <f t="shared" si="41"/>
        <v>500</v>
      </c>
      <c r="P2297" s="133"/>
      <c r="Q2297" s="141"/>
      <c r="R2297" s="61"/>
    </row>
    <row r="2298" spans="1:18" x14ac:dyDescent="0.2">
      <c r="A2298" s="140" t="s">
        <v>3117</v>
      </c>
      <c r="B2298" s="149">
        <v>45056</v>
      </c>
      <c r="C2298" s="149" t="s">
        <v>448</v>
      </c>
      <c r="D2298" s="149" t="s">
        <v>163</v>
      </c>
      <c r="E2298" s="132" t="s">
        <v>2334</v>
      </c>
      <c r="F2298" s="140" t="s">
        <v>2335</v>
      </c>
      <c r="G2298" s="146" t="s">
        <v>2336</v>
      </c>
      <c r="H2298" s="146" t="s">
        <v>2336</v>
      </c>
      <c r="I2298" s="146" t="s">
        <v>2337</v>
      </c>
      <c r="J2298" s="146" t="s">
        <v>2338</v>
      </c>
      <c r="K2298" s="146" t="s">
        <v>271</v>
      </c>
      <c r="L2298" s="22" t="s">
        <v>2915</v>
      </c>
      <c r="M2298" s="19">
        <v>1</v>
      </c>
      <c r="N2298" s="19">
        <f>IFERROR(VLOOKUP(L2298,Data!K:M,3,0),"0")</f>
        <v>1000</v>
      </c>
      <c r="O2298" s="19">
        <f t="shared" si="41"/>
        <v>1000</v>
      </c>
      <c r="P2298" s="132">
        <f>SUM(O2298:O2306)</f>
        <v>3755</v>
      </c>
      <c r="Q2298" s="140" t="s">
        <v>2750</v>
      </c>
      <c r="R2298" s="60"/>
    </row>
    <row r="2299" spans="1:18" x14ac:dyDescent="0.2">
      <c r="A2299" s="141"/>
      <c r="B2299" s="150"/>
      <c r="C2299" s="151"/>
      <c r="D2299" s="151"/>
      <c r="E2299" s="133"/>
      <c r="F2299" s="141"/>
      <c r="G2299" s="147"/>
      <c r="H2299" s="147"/>
      <c r="I2299" s="147"/>
      <c r="J2299" s="147"/>
      <c r="K2299" s="147"/>
      <c r="L2299" s="22" t="s">
        <v>138</v>
      </c>
      <c r="M2299" s="19">
        <v>1</v>
      </c>
      <c r="N2299" s="19">
        <f>IFERROR(VLOOKUP(L2299,Data!K:M,3,0),"0")</f>
        <v>70</v>
      </c>
      <c r="O2299" s="19">
        <f t="shared" si="41"/>
        <v>70</v>
      </c>
      <c r="P2299" s="133"/>
      <c r="Q2299" s="141"/>
      <c r="R2299" s="61"/>
    </row>
    <row r="2300" spans="1:18" x14ac:dyDescent="0.2">
      <c r="A2300" s="141"/>
      <c r="B2300" s="150"/>
      <c r="C2300" s="151"/>
      <c r="D2300" s="151"/>
      <c r="E2300" s="133"/>
      <c r="F2300" s="141"/>
      <c r="G2300" s="147"/>
      <c r="H2300" s="147"/>
      <c r="I2300" s="147"/>
      <c r="J2300" s="147"/>
      <c r="K2300" s="147"/>
      <c r="L2300" s="22" t="s">
        <v>2702</v>
      </c>
      <c r="M2300" s="19">
        <v>1</v>
      </c>
      <c r="N2300" s="19">
        <f>IFERROR(VLOOKUP(L2300,Data!K:M,3,0),"0")</f>
        <v>200</v>
      </c>
      <c r="O2300" s="19">
        <f t="shared" si="41"/>
        <v>200</v>
      </c>
      <c r="P2300" s="133"/>
      <c r="Q2300" s="141"/>
      <c r="R2300" s="61"/>
    </row>
    <row r="2301" spans="1:18" x14ac:dyDescent="0.2">
      <c r="A2301" s="141"/>
      <c r="B2301" s="150"/>
      <c r="C2301" s="151"/>
      <c r="D2301" s="151"/>
      <c r="E2301" s="133"/>
      <c r="F2301" s="141"/>
      <c r="G2301" s="147"/>
      <c r="H2301" s="147"/>
      <c r="I2301" s="147"/>
      <c r="J2301" s="147"/>
      <c r="K2301" s="147"/>
      <c r="L2301" s="22" t="s">
        <v>113</v>
      </c>
      <c r="M2301" s="19">
        <v>1</v>
      </c>
      <c r="N2301" s="19">
        <f>IFERROR(VLOOKUP(L2301,Data!K:M,3,0),"0")</f>
        <v>800</v>
      </c>
      <c r="O2301" s="19">
        <f t="shared" si="41"/>
        <v>800</v>
      </c>
      <c r="P2301" s="133"/>
      <c r="Q2301" s="141"/>
      <c r="R2301" s="61" t="s">
        <v>2769</v>
      </c>
    </row>
    <row r="2302" spans="1:18" x14ac:dyDescent="0.2">
      <c r="A2302" s="141"/>
      <c r="B2302" s="150"/>
      <c r="C2302" s="151"/>
      <c r="D2302" s="151"/>
      <c r="E2302" s="133"/>
      <c r="F2302" s="141"/>
      <c r="G2302" s="147"/>
      <c r="H2302" s="147"/>
      <c r="I2302" s="147"/>
      <c r="J2302" s="147"/>
      <c r="K2302" s="147"/>
      <c r="L2302" s="22" t="s">
        <v>2699</v>
      </c>
      <c r="M2302" s="19">
        <v>3</v>
      </c>
      <c r="N2302" s="19">
        <f>IFERROR(VLOOKUP(L2302,Data!K:M,3,0),"0")</f>
        <v>10</v>
      </c>
      <c r="O2302" s="19">
        <f t="shared" si="41"/>
        <v>30</v>
      </c>
      <c r="P2302" s="133"/>
      <c r="Q2302" s="141"/>
      <c r="R2302" s="61"/>
    </row>
    <row r="2303" spans="1:18" x14ac:dyDescent="0.2">
      <c r="A2303" s="141"/>
      <c r="B2303" s="150"/>
      <c r="C2303" s="151"/>
      <c r="D2303" s="151"/>
      <c r="E2303" s="133"/>
      <c r="F2303" s="141"/>
      <c r="G2303" s="147"/>
      <c r="H2303" s="147"/>
      <c r="I2303" s="147"/>
      <c r="J2303" s="147"/>
      <c r="K2303" s="147"/>
      <c r="L2303" s="22" t="s">
        <v>1648</v>
      </c>
      <c r="M2303" s="19">
        <v>9</v>
      </c>
      <c r="N2303" s="19">
        <v>15</v>
      </c>
      <c r="O2303" s="19">
        <f t="shared" si="41"/>
        <v>135</v>
      </c>
      <c r="P2303" s="133"/>
      <c r="Q2303" s="141"/>
      <c r="R2303" s="61" t="s">
        <v>2814</v>
      </c>
    </row>
    <row r="2304" spans="1:18" x14ac:dyDescent="0.2">
      <c r="A2304" s="141"/>
      <c r="B2304" s="150"/>
      <c r="C2304" s="151"/>
      <c r="D2304" s="151"/>
      <c r="E2304" s="133"/>
      <c r="F2304" s="141"/>
      <c r="G2304" s="147"/>
      <c r="H2304" s="147"/>
      <c r="I2304" s="147"/>
      <c r="J2304" s="147"/>
      <c r="K2304" s="147"/>
      <c r="L2304" s="22" t="s">
        <v>135</v>
      </c>
      <c r="M2304" s="19">
        <v>1</v>
      </c>
      <c r="N2304" s="19">
        <f>IFERROR(VLOOKUP(L2304,Data!K:M,3,0),"0")</f>
        <v>140</v>
      </c>
      <c r="O2304" s="19">
        <f t="shared" si="41"/>
        <v>140</v>
      </c>
      <c r="P2304" s="133"/>
      <c r="Q2304" s="141"/>
      <c r="R2304" s="61" t="s">
        <v>2745</v>
      </c>
    </row>
    <row r="2305" spans="1:18" x14ac:dyDescent="0.2">
      <c r="A2305" s="141"/>
      <c r="B2305" s="150"/>
      <c r="C2305" s="151"/>
      <c r="D2305" s="151"/>
      <c r="E2305" s="133"/>
      <c r="F2305" s="141"/>
      <c r="G2305" s="147"/>
      <c r="H2305" s="147"/>
      <c r="I2305" s="147"/>
      <c r="J2305" s="147"/>
      <c r="K2305" s="147"/>
      <c r="L2305" s="22" t="s">
        <v>145</v>
      </c>
      <c r="M2305" s="19">
        <v>1</v>
      </c>
      <c r="N2305" s="19">
        <v>880</v>
      </c>
      <c r="O2305" s="19">
        <f t="shared" si="41"/>
        <v>880</v>
      </c>
      <c r="P2305" s="133"/>
      <c r="Q2305" s="141"/>
      <c r="R2305" s="61"/>
    </row>
    <row r="2306" spans="1:18" x14ac:dyDescent="0.2">
      <c r="A2306" s="141"/>
      <c r="B2306" s="150"/>
      <c r="C2306" s="151"/>
      <c r="D2306" s="151"/>
      <c r="E2306" s="133"/>
      <c r="F2306" s="141"/>
      <c r="G2306" s="147"/>
      <c r="H2306" s="147"/>
      <c r="I2306" s="147"/>
      <c r="J2306" s="147"/>
      <c r="K2306" s="147"/>
      <c r="L2306" s="22" t="s">
        <v>62</v>
      </c>
      <c r="M2306" s="19">
        <v>1</v>
      </c>
      <c r="N2306" s="19">
        <f>IFERROR(VLOOKUP(L2306,Data!K:M,3,0),"0")</f>
        <v>500</v>
      </c>
      <c r="O2306" s="19">
        <f t="shared" si="41"/>
        <v>500</v>
      </c>
      <c r="P2306" s="133"/>
      <c r="Q2306" s="141"/>
      <c r="R2306" s="61"/>
    </row>
    <row r="2307" spans="1:18" x14ac:dyDescent="0.2">
      <c r="A2307" s="140" t="s">
        <v>3118</v>
      </c>
      <c r="B2307" s="149">
        <v>45056</v>
      </c>
      <c r="C2307" s="149" t="s">
        <v>160</v>
      </c>
      <c r="D2307" s="149" t="s">
        <v>1514</v>
      </c>
      <c r="E2307" s="132" t="s">
        <v>2339</v>
      </c>
      <c r="F2307" s="140">
        <v>34578</v>
      </c>
      <c r="G2307" s="146" t="s">
        <v>2340</v>
      </c>
      <c r="H2307" s="146" t="s">
        <v>2340</v>
      </c>
      <c r="I2307" s="146" t="s">
        <v>2341</v>
      </c>
      <c r="J2307" s="146" t="s">
        <v>2342</v>
      </c>
      <c r="K2307" s="146" t="s">
        <v>1964</v>
      </c>
      <c r="L2307" s="22" t="s">
        <v>62</v>
      </c>
      <c r="M2307" s="19">
        <v>1</v>
      </c>
      <c r="N2307" s="19">
        <f>IFERROR(VLOOKUP(L2307,Data!K:M,3,0),"0")</f>
        <v>500</v>
      </c>
      <c r="O2307" s="19">
        <f t="shared" si="41"/>
        <v>500</v>
      </c>
      <c r="P2307" s="132">
        <f>SUM(O2307:O2308)</f>
        <v>500</v>
      </c>
      <c r="Q2307" s="140"/>
      <c r="R2307" s="60" t="s">
        <v>2828</v>
      </c>
    </row>
    <row r="2308" spans="1:18" x14ac:dyDescent="0.2">
      <c r="A2308" s="141"/>
      <c r="B2308" s="150"/>
      <c r="C2308" s="151"/>
      <c r="D2308" s="151"/>
      <c r="E2308" s="133"/>
      <c r="F2308" s="141"/>
      <c r="G2308" s="147"/>
      <c r="H2308" s="147"/>
      <c r="I2308" s="147"/>
      <c r="J2308" s="147"/>
      <c r="K2308" s="147"/>
      <c r="L2308" s="22"/>
      <c r="M2308" s="19"/>
      <c r="N2308" s="19" t="str">
        <f>IFERROR(VLOOKUP(L2308,Data!K:M,3,0),"0")</f>
        <v>0</v>
      </c>
      <c r="O2308" s="19">
        <f t="shared" si="41"/>
        <v>0</v>
      </c>
      <c r="P2308" s="133"/>
      <c r="Q2308" s="141"/>
      <c r="R2308" s="61"/>
    </row>
    <row r="2309" spans="1:18" x14ac:dyDescent="0.2">
      <c r="A2309" s="140" t="s">
        <v>3119</v>
      </c>
      <c r="B2309" s="149">
        <v>45056</v>
      </c>
      <c r="C2309" s="149" t="s">
        <v>188</v>
      </c>
      <c r="D2309" s="149" t="s">
        <v>163</v>
      </c>
      <c r="E2309" s="132" t="s">
        <v>2343</v>
      </c>
      <c r="F2309" s="140">
        <v>359632</v>
      </c>
      <c r="G2309" s="146" t="s">
        <v>2344</v>
      </c>
      <c r="H2309" s="146" t="s">
        <v>2344</v>
      </c>
      <c r="I2309" s="146" t="s">
        <v>2345</v>
      </c>
      <c r="J2309" s="146" t="s">
        <v>2346</v>
      </c>
      <c r="K2309" s="146" t="s">
        <v>2316</v>
      </c>
      <c r="L2309" s="22" t="s">
        <v>149</v>
      </c>
      <c r="M2309" s="19">
        <v>1</v>
      </c>
      <c r="N2309" s="19">
        <f>IFERROR(VLOOKUP(L2309,Data!K:M,3,0),"0")</f>
        <v>350</v>
      </c>
      <c r="O2309" s="19">
        <f t="shared" si="41"/>
        <v>350</v>
      </c>
      <c r="P2309" s="132">
        <f>SUM(O2309:O2310)</f>
        <v>850</v>
      </c>
      <c r="Q2309" s="140"/>
      <c r="R2309" s="60"/>
    </row>
    <row r="2310" spans="1:18" x14ac:dyDescent="0.2">
      <c r="A2310" s="141"/>
      <c r="B2310" s="150"/>
      <c r="C2310" s="151"/>
      <c r="D2310" s="151"/>
      <c r="E2310" s="133"/>
      <c r="F2310" s="141"/>
      <c r="G2310" s="147"/>
      <c r="H2310" s="147"/>
      <c r="I2310" s="147"/>
      <c r="J2310" s="147"/>
      <c r="K2310" s="147"/>
      <c r="L2310" s="22" t="s">
        <v>62</v>
      </c>
      <c r="M2310" s="19">
        <v>1</v>
      </c>
      <c r="N2310" s="19">
        <f>IFERROR(VLOOKUP(L2310,Data!K:M,3,0),"0")</f>
        <v>500</v>
      </c>
      <c r="O2310" s="19">
        <f t="shared" si="41"/>
        <v>500</v>
      </c>
      <c r="P2310" s="133"/>
      <c r="Q2310" s="141"/>
      <c r="R2310" s="61"/>
    </row>
    <row r="2311" spans="1:18" x14ac:dyDescent="0.2">
      <c r="A2311" s="140" t="s">
        <v>3120</v>
      </c>
      <c r="B2311" s="149">
        <v>45056</v>
      </c>
      <c r="C2311" s="149" t="s">
        <v>188</v>
      </c>
      <c r="D2311" s="149" t="s">
        <v>163</v>
      </c>
      <c r="E2311" s="132" t="s">
        <v>2347</v>
      </c>
      <c r="F2311" s="140">
        <v>510048</v>
      </c>
      <c r="G2311" s="146" t="s">
        <v>2348</v>
      </c>
      <c r="H2311" s="146" t="s">
        <v>2348</v>
      </c>
      <c r="I2311" s="146" t="s">
        <v>2349</v>
      </c>
      <c r="J2311" s="146" t="s">
        <v>2350</v>
      </c>
      <c r="K2311" s="146" t="s">
        <v>608</v>
      </c>
      <c r="L2311" s="22" t="s">
        <v>62</v>
      </c>
      <c r="M2311" s="19">
        <v>1</v>
      </c>
      <c r="N2311" s="19">
        <f>IFERROR(VLOOKUP(L2311,Data!K:M,3,0),"0")</f>
        <v>500</v>
      </c>
      <c r="O2311" s="19">
        <f t="shared" si="41"/>
        <v>500</v>
      </c>
      <c r="P2311" s="132">
        <f>SUM(O2311:O2312)</f>
        <v>500</v>
      </c>
      <c r="Q2311" s="140"/>
      <c r="R2311" s="60" t="s">
        <v>2726</v>
      </c>
    </row>
    <row r="2312" spans="1:18" x14ac:dyDescent="0.2">
      <c r="A2312" s="141"/>
      <c r="B2312" s="150"/>
      <c r="C2312" s="151"/>
      <c r="D2312" s="151"/>
      <c r="E2312" s="133"/>
      <c r="F2312" s="141"/>
      <c r="G2312" s="147"/>
      <c r="H2312" s="147"/>
      <c r="I2312" s="147"/>
      <c r="J2312" s="147"/>
      <c r="K2312" s="147"/>
      <c r="L2312" s="22"/>
      <c r="M2312" s="19"/>
      <c r="N2312" s="19" t="str">
        <f>IFERROR(VLOOKUP(L2312,Data!K:M,3,0),"0")</f>
        <v>0</v>
      </c>
      <c r="O2312" s="19">
        <f t="shared" si="41"/>
        <v>0</v>
      </c>
      <c r="P2312" s="133"/>
      <c r="Q2312" s="141"/>
      <c r="R2312" s="61"/>
    </row>
    <row r="2313" spans="1:18" x14ac:dyDescent="0.2">
      <c r="A2313" s="140" t="s">
        <v>3121</v>
      </c>
      <c r="B2313" s="149">
        <v>45057</v>
      </c>
      <c r="C2313" s="149" t="s">
        <v>188</v>
      </c>
      <c r="D2313" s="149" t="s">
        <v>163</v>
      </c>
      <c r="E2313" s="132" t="s">
        <v>2351</v>
      </c>
      <c r="F2313" s="140">
        <v>516987</v>
      </c>
      <c r="G2313" s="146" t="s">
        <v>2352</v>
      </c>
      <c r="H2313" s="146" t="s">
        <v>2352</v>
      </c>
      <c r="I2313" s="146" t="s">
        <v>2353</v>
      </c>
      <c r="J2313" s="146" t="s">
        <v>2354</v>
      </c>
      <c r="K2313" s="146" t="s">
        <v>1767</v>
      </c>
      <c r="L2313" s="22" t="s">
        <v>62</v>
      </c>
      <c r="M2313" s="19">
        <v>1</v>
      </c>
      <c r="N2313" s="19">
        <f>IFERROR(VLOOKUP(L2313,Data!K:M,3,0),"0")</f>
        <v>500</v>
      </c>
      <c r="O2313" s="19">
        <f t="shared" si="41"/>
        <v>500</v>
      </c>
      <c r="P2313" s="132">
        <f>SUM(O2313:O2314)</f>
        <v>500</v>
      </c>
      <c r="Q2313" s="140"/>
      <c r="R2313" s="60" t="s">
        <v>2743</v>
      </c>
    </row>
    <row r="2314" spans="1:18" x14ac:dyDescent="0.2">
      <c r="A2314" s="141"/>
      <c r="B2314" s="150"/>
      <c r="C2314" s="151"/>
      <c r="D2314" s="151"/>
      <c r="E2314" s="133"/>
      <c r="F2314" s="141"/>
      <c r="G2314" s="147"/>
      <c r="H2314" s="147"/>
      <c r="I2314" s="147"/>
      <c r="J2314" s="147"/>
      <c r="K2314" s="147"/>
      <c r="L2314" s="22"/>
      <c r="M2314" s="19"/>
      <c r="N2314" s="19" t="str">
        <f>IFERROR(VLOOKUP(L2314,Data!K:M,3,0),"0")</f>
        <v>0</v>
      </c>
      <c r="O2314" s="19">
        <f t="shared" si="41"/>
        <v>0</v>
      </c>
      <c r="P2314" s="133"/>
      <c r="Q2314" s="141"/>
      <c r="R2314" s="61"/>
    </row>
    <row r="2315" spans="1:18" x14ac:dyDescent="0.2">
      <c r="A2315" s="140" t="s">
        <v>3122</v>
      </c>
      <c r="B2315" s="149">
        <v>45057</v>
      </c>
      <c r="C2315" s="149" t="s">
        <v>188</v>
      </c>
      <c r="D2315" s="149" t="s">
        <v>163</v>
      </c>
      <c r="E2315" s="132" t="s">
        <v>2355</v>
      </c>
      <c r="F2315" s="140">
        <v>171305</v>
      </c>
      <c r="G2315" s="146" t="s">
        <v>2356</v>
      </c>
      <c r="H2315" s="146" t="s">
        <v>2356</v>
      </c>
      <c r="I2315" s="146" t="s">
        <v>2357</v>
      </c>
      <c r="J2315" s="146" t="s">
        <v>2358</v>
      </c>
      <c r="K2315" s="146" t="s">
        <v>1822</v>
      </c>
      <c r="L2315" s="22" t="s">
        <v>2705</v>
      </c>
      <c r="M2315" s="19">
        <v>1</v>
      </c>
      <c r="N2315" s="19">
        <f>IFERROR(VLOOKUP(L2315,Data!K:M,3,0),"0")</f>
        <v>380</v>
      </c>
      <c r="O2315" s="19">
        <f t="shared" si="41"/>
        <v>380</v>
      </c>
      <c r="P2315" s="132">
        <f>SUM(O2315:O2318)</f>
        <v>1850</v>
      </c>
      <c r="Q2315" s="140"/>
      <c r="R2315" s="60"/>
    </row>
    <row r="2316" spans="1:18" x14ac:dyDescent="0.2">
      <c r="A2316" s="141"/>
      <c r="B2316" s="150"/>
      <c r="C2316" s="151"/>
      <c r="D2316" s="151"/>
      <c r="E2316" s="133"/>
      <c r="F2316" s="141"/>
      <c r="G2316" s="147"/>
      <c r="H2316" s="147"/>
      <c r="I2316" s="147"/>
      <c r="J2316" s="147"/>
      <c r="K2316" s="147"/>
      <c r="L2316" s="22" t="s">
        <v>99</v>
      </c>
      <c r="M2316" s="19">
        <v>1</v>
      </c>
      <c r="N2316" s="19">
        <f>IFERROR(VLOOKUP(L2316,Data!K:M,3,0),"0")</f>
        <v>900</v>
      </c>
      <c r="O2316" s="19">
        <f t="shared" si="41"/>
        <v>900</v>
      </c>
      <c r="P2316" s="133"/>
      <c r="Q2316" s="141"/>
      <c r="R2316" s="61"/>
    </row>
    <row r="2317" spans="1:18" x14ac:dyDescent="0.2">
      <c r="A2317" s="141"/>
      <c r="B2317" s="150"/>
      <c r="C2317" s="151"/>
      <c r="D2317" s="151"/>
      <c r="E2317" s="133"/>
      <c r="F2317" s="141"/>
      <c r="G2317" s="147"/>
      <c r="H2317" s="147"/>
      <c r="I2317" s="147"/>
      <c r="J2317" s="147"/>
      <c r="K2317" s="147"/>
      <c r="L2317" s="22" t="s">
        <v>94</v>
      </c>
      <c r="M2317" s="19">
        <v>1</v>
      </c>
      <c r="N2317" s="19">
        <f>IFERROR(VLOOKUP(L2317,Data!K:M,3,0),"0")</f>
        <v>70</v>
      </c>
      <c r="O2317" s="19">
        <f t="shared" si="41"/>
        <v>70</v>
      </c>
      <c r="P2317" s="133"/>
      <c r="Q2317" s="141"/>
      <c r="R2317" s="61"/>
    </row>
    <row r="2318" spans="1:18" x14ac:dyDescent="0.2">
      <c r="A2318" s="142"/>
      <c r="B2318" s="161"/>
      <c r="C2318" s="162"/>
      <c r="D2318" s="162"/>
      <c r="E2318" s="136"/>
      <c r="F2318" s="142"/>
      <c r="G2318" s="148"/>
      <c r="H2318" s="148"/>
      <c r="I2318" s="148"/>
      <c r="J2318" s="148"/>
      <c r="K2318" s="148"/>
      <c r="L2318" s="22" t="s">
        <v>62</v>
      </c>
      <c r="M2318" s="19">
        <v>1</v>
      </c>
      <c r="N2318" s="19">
        <f>IFERROR(VLOOKUP(L2318,Data!K:M,3,0),"0")</f>
        <v>500</v>
      </c>
      <c r="O2318" s="19">
        <f t="shared" si="41"/>
        <v>500</v>
      </c>
      <c r="P2318" s="136"/>
      <c r="Q2318" s="142"/>
      <c r="R2318" s="64"/>
    </row>
    <row r="2319" spans="1:18" x14ac:dyDescent="0.2">
      <c r="A2319" s="140" t="s">
        <v>3123</v>
      </c>
      <c r="B2319" s="149">
        <v>45057</v>
      </c>
      <c r="C2319" s="149" t="s">
        <v>160</v>
      </c>
      <c r="D2319" s="149" t="s">
        <v>163</v>
      </c>
      <c r="E2319" s="132" t="s">
        <v>2359</v>
      </c>
      <c r="F2319" s="140">
        <v>378827</v>
      </c>
      <c r="G2319" s="146" t="s">
        <v>2360</v>
      </c>
      <c r="H2319" s="146" t="s">
        <v>2360</v>
      </c>
      <c r="I2319" s="146" t="s">
        <v>2361</v>
      </c>
      <c r="J2319" s="146" t="s">
        <v>2362</v>
      </c>
      <c r="K2319" s="146" t="s">
        <v>2363</v>
      </c>
      <c r="L2319" s="22" t="s">
        <v>2703</v>
      </c>
      <c r="M2319" s="19">
        <v>1</v>
      </c>
      <c r="N2319" s="19">
        <f>IFERROR(VLOOKUP(L2319,Data!K:M,3,0),"0")</f>
        <v>80</v>
      </c>
      <c r="O2319" s="19">
        <f t="shared" si="41"/>
        <v>80</v>
      </c>
      <c r="P2319" s="132">
        <f>SUM(O2319:O2320)</f>
        <v>580</v>
      </c>
      <c r="Q2319" s="140"/>
      <c r="R2319" s="60" t="s">
        <v>2752</v>
      </c>
    </row>
    <row r="2320" spans="1:18" x14ac:dyDescent="0.2">
      <c r="A2320" s="141"/>
      <c r="B2320" s="150"/>
      <c r="C2320" s="151"/>
      <c r="D2320" s="151"/>
      <c r="E2320" s="133"/>
      <c r="F2320" s="141"/>
      <c r="G2320" s="147"/>
      <c r="H2320" s="147"/>
      <c r="I2320" s="147"/>
      <c r="J2320" s="147"/>
      <c r="K2320" s="147"/>
      <c r="L2320" s="22" t="s">
        <v>62</v>
      </c>
      <c r="M2320" s="19">
        <v>1</v>
      </c>
      <c r="N2320" s="19">
        <f>IFERROR(VLOOKUP(L2320,Data!K:M,3,0),"0")</f>
        <v>500</v>
      </c>
      <c r="O2320" s="19">
        <f t="shared" si="41"/>
        <v>500</v>
      </c>
      <c r="P2320" s="133"/>
      <c r="Q2320" s="141"/>
      <c r="R2320" s="61" t="s">
        <v>2731</v>
      </c>
    </row>
    <row r="2321" spans="1:18" x14ac:dyDescent="0.2">
      <c r="A2321" s="140" t="s">
        <v>3124</v>
      </c>
      <c r="B2321" s="149">
        <v>45057</v>
      </c>
      <c r="C2321" s="149" t="s">
        <v>188</v>
      </c>
      <c r="D2321" s="149" t="s">
        <v>161</v>
      </c>
      <c r="E2321" s="132" t="s">
        <v>2364</v>
      </c>
      <c r="F2321" s="140">
        <v>447684</v>
      </c>
      <c r="G2321" s="146" t="s">
        <v>2365</v>
      </c>
      <c r="H2321" s="146" t="s">
        <v>2365</v>
      </c>
      <c r="I2321" s="146" t="s">
        <v>2366</v>
      </c>
      <c r="J2321" s="146" t="s">
        <v>2367</v>
      </c>
      <c r="K2321" s="146" t="s">
        <v>1800</v>
      </c>
      <c r="L2321" s="22" t="s">
        <v>62</v>
      </c>
      <c r="M2321" s="19">
        <v>1</v>
      </c>
      <c r="N2321" s="19">
        <f>IFERROR(VLOOKUP(L2321,Data!K:M,3,0),"0")</f>
        <v>500</v>
      </c>
      <c r="O2321" s="19">
        <f t="shared" si="41"/>
        <v>500</v>
      </c>
      <c r="P2321" s="132">
        <f>SUM(O2321:O2322)</f>
        <v>500</v>
      </c>
      <c r="Q2321" s="140"/>
      <c r="R2321" s="60" t="s">
        <v>2727</v>
      </c>
    </row>
    <row r="2322" spans="1:18" x14ac:dyDescent="0.2">
      <c r="A2322" s="141"/>
      <c r="B2322" s="150"/>
      <c r="C2322" s="151"/>
      <c r="D2322" s="151"/>
      <c r="E2322" s="133"/>
      <c r="F2322" s="141"/>
      <c r="G2322" s="147"/>
      <c r="H2322" s="147"/>
      <c r="I2322" s="147"/>
      <c r="J2322" s="147"/>
      <c r="K2322" s="147"/>
      <c r="L2322" s="22"/>
      <c r="M2322" s="19"/>
      <c r="N2322" s="19" t="str">
        <f>IFERROR(VLOOKUP(L2322,Data!K:M,3,0),"0")</f>
        <v>0</v>
      </c>
      <c r="O2322" s="19">
        <f t="shared" si="41"/>
        <v>0</v>
      </c>
      <c r="P2322" s="133"/>
      <c r="Q2322" s="141"/>
      <c r="R2322" s="61"/>
    </row>
    <row r="2323" spans="1:18" x14ac:dyDescent="0.2">
      <c r="A2323" s="140" t="s">
        <v>3125</v>
      </c>
      <c r="B2323" s="149">
        <v>45057</v>
      </c>
      <c r="C2323" s="149" t="s">
        <v>160</v>
      </c>
      <c r="D2323" s="149" t="s">
        <v>163</v>
      </c>
      <c r="E2323" s="132" t="s">
        <v>2368</v>
      </c>
      <c r="F2323" s="140" t="s">
        <v>2369</v>
      </c>
      <c r="G2323" s="146" t="s">
        <v>2370</v>
      </c>
      <c r="H2323" s="146" t="s">
        <v>2370</v>
      </c>
      <c r="I2323" s="146" t="s">
        <v>2371</v>
      </c>
      <c r="J2323" s="146" t="s">
        <v>2372</v>
      </c>
      <c r="K2323" s="146" t="s">
        <v>291</v>
      </c>
      <c r="L2323" s="22" t="s">
        <v>2915</v>
      </c>
      <c r="M2323" s="19">
        <v>1</v>
      </c>
      <c r="N2323" s="19">
        <f>IFERROR(VLOOKUP(L2323,Data!K:M,3,0),"0")</f>
        <v>1000</v>
      </c>
      <c r="O2323" s="19">
        <f t="shared" si="41"/>
        <v>1000</v>
      </c>
      <c r="P2323" s="132">
        <f>SUM(O2323:O2332)</f>
        <v>3655</v>
      </c>
      <c r="Q2323" s="140" t="s">
        <v>2781</v>
      </c>
      <c r="R2323" s="60"/>
    </row>
    <row r="2324" spans="1:18" x14ac:dyDescent="0.2">
      <c r="A2324" s="141"/>
      <c r="B2324" s="150"/>
      <c r="C2324" s="151"/>
      <c r="D2324" s="151"/>
      <c r="E2324" s="133"/>
      <c r="F2324" s="141"/>
      <c r="G2324" s="147"/>
      <c r="H2324" s="147"/>
      <c r="I2324" s="147"/>
      <c r="J2324" s="147"/>
      <c r="K2324" s="147"/>
      <c r="L2324" s="22" t="s">
        <v>138</v>
      </c>
      <c r="M2324" s="19">
        <v>1</v>
      </c>
      <c r="N2324" s="19">
        <f>IFERROR(VLOOKUP(L2324,Data!K:M,3,0),"0")</f>
        <v>70</v>
      </c>
      <c r="O2324" s="19">
        <f t="shared" si="41"/>
        <v>70</v>
      </c>
      <c r="P2324" s="133"/>
      <c r="Q2324" s="141"/>
      <c r="R2324" s="61"/>
    </row>
    <row r="2325" spans="1:18" x14ac:dyDescent="0.2">
      <c r="A2325" s="141"/>
      <c r="B2325" s="150"/>
      <c r="C2325" s="151"/>
      <c r="D2325" s="151"/>
      <c r="E2325" s="133"/>
      <c r="F2325" s="141"/>
      <c r="G2325" s="147"/>
      <c r="H2325" s="147"/>
      <c r="I2325" s="147"/>
      <c r="J2325" s="147"/>
      <c r="K2325" s="147"/>
      <c r="L2325" s="22" t="s">
        <v>89</v>
      </c>
      <c r="M2325" s="19">
        <v>8</v>
      </c>
      <c r="N2325" s="19">
        <f>IFERROR(VLOOKUP(L2325,Data!K:M,3,0),"0")</f>
        <v>35</v>
      </c>
      <c r="O2325" s="19">
        <f t="shared" si="41"/>
        <v>280</v>
      </c>
      <c r="P2325" s="133"/>
      <c r="Q2325" s="141"/>
      <c r="R2325" s="61"/>
    </row>
    <row r="2326" spans="1:18" x14ac:dyDescent="0.2">
      <c r="A2326" s="141"/>
      <c r="B2326" s="150"/>
      <c r="C2326" s="151"/>
      <c r="D2326" s="151"/>
      <c r="E2326" s="133"/>
      <c r="F2326" s="141"/>
      <c r="G2326" s="147"/>
      <c r="H2326" s="147"/>
      <c r="I2326" s="147"/>
      <c r="J2326" s="147"/>
      <c r="K2326" s="147"/>
      <c r="L2326" s="22" t="s">
        <v>2702</v>
      </c>
      <c r="M2326" s="19">
        <v>1</v>
      </c>
      <c r="N2326" s="19">
        <f>IFERROR(VLOOKUP(L2326,Data!K:M,3,0),"0")</f>
        <v>200</v>
      </c>
      <c r="O2326" s="19">
        <f t="shared" si="41"/>
        <v>200</v>
      </c>
      <c r="P2326" s="133"/>
      <c r="Q2326" s="141"/>
      <c r="R2326" s="61"/>
    </row>
    <row r="2327" spans="1:18" x14ac:dyDescent="0.2">
      <c r="A2327" s="141"/>
      <c r="B2327" s="150"/>
      <c r="C2327" s="151"/>
      <c r="D2327" s="151"/>
      <c r="E2327" s="133"/>
      <c r="F2327" s="141"/>
      <c r="G2327" s="147"/>
      <c r="H2327" s="147"/>
      <c r="I2327" s="147"/>
      <c r="J2327" s="147"/>
      <c r="K2327" s="147"/>
      <c r="L2327" s="22" t="s">
        <v>2699</v>
      </c>
      <c r="M2327" s="19">
        <v>2</v>
      </c>
      <c r="N2327" s="19">
        <f>IFERROR(VLOOKUP(L2327,Data!K:M,3,0),"0")</f>
        <v>10</v>
      </c>
      <c r="O2327" s="19">
        <f t="shared" si="41"/>
        <v>20</v>
      </c>
      <c r="P2327" s="133"/>
      <c r="Q2327" s="141"/>
      <c r="R2327" s="61"/>
    </row>
    <row r="2328" spans="1:18" x14ac:dyDescent="0.2">
      <c r="A2328" s="141"/>
      <c r="B2328" s="150"/>
      <c r="C2328" s="151"/>
      <c r="D2328" s="151"/>
      <c r="E2328" s="133"/>
      <c r="F2328" s="141"/>
      <c r="G2328" s="147"/>
      <c r="H2328" s="147"/>
      <c r="I2328" s="147"/>
      <c r="J2328" s="147"/>
      <c r="K2328" s="147"/>
      <c r="L2328" s="22" t="s">
        <v>1648</v>
      </c>
      <c r="M2328" s="19">
        <v>1</v>
      </c>
      <c r="N2328" s="19">
        <v>125</v>
      </c>
      <c r="O2328" s="19">
        <f t="shared" si="41"/>
        <v>125</v>
      </c>
      <c r="P2328" s="133"/>
      <c r="Q2328" s="141"/>
      <c r="R2328" s="61" t="s">
        <v>2720</v>
      </c>
    </row>
    <row r="2329" spans="1:18" x14ac:dyDescent="0.2">
      <c r="A2329" s="141"/>
      <c r="B2329" s="150"/>
      <c r="C2329" s="151"/>
      <c r="D2329" s="151"/>
      <c r="E2329" s="133"/>
      <c r="F2329" s="141"/>
      <c r="G2329" s="147"/>
      <c r="H2329" s="147"/>
      <c r="I2329" s="147"/>
      <c r="J2329" s="147"/>
      <c r="K2329" s="147"/>
      <c r="L2329" s="22" t="s">
        <v>1648</v>
      </c>
      <c r="M2329" s="19">
        <v>1</v>
      </c>
      <c r="N2329" s="19">
        <v>20</v>
      </c>
      <c r="O2329" s="19">
        <f t="shared" si="41"/>
        <v>20</v>
      </c>
      <c r="P2329" s="133"/>
      <c r="Q2329" s="141"/>
      <c r="R2329" s="61" t="s">
        <v>2746</v>
      </c>
    </row>
    <row r="2330" spans="1:18" x14ac:dyDescent="0.2">
      <c r="A2330" s="141"/>
      <c r="B2330" s="150"/>
      <c r="C2330" s="151"/>
      <c r="D2330" s="151"/>
      <c r="E2330" s="133"/>
      <c r="F2330" s="141"/>
      <c r="G2330" s="147"/>
      <c r="H2330" s="147"/>
      <c r="I2330" s="147"/>
      <c r="J2330" s="147"/>
      <c r="K2330" s="147"/>
      <c r="L2330" s="22" t="s">
        <v>135</v>
      </c>
      <c r="M2330" s="19">
        <v>4</v>
      </c>
      <c r="N2330" s="19">
        <f>IFERROR(VLOOKUP(L2330,Data!K:M,3,0),"0")</f>
        <v>140</v>
      </c>
      <c r="O2330" s="19">
        <f t="shared" si="41"/>
        <v>560</v>
      </c>
      <c r="P2330" s="133"/>
      <c r="Q2330" s="141"/>
      <c r="R2330" s="61" t="s">
        <v>2730</v>
      </c>
    </row>
    <row r="2331" spans="1:18" x14ac:dyDescent="0.2">
      <c r="A2331" s="141"/>
      <c r="B2331" s="150"/>
      <c r="C2331" s="151"/>
      <c r="D2331" s="151"/>
      <c r="E2331" s="133"/>
      <c r="F2331" s="141"/>
      <c r="G2331" s="147"/>
      <c r="H2331" s="147"/>
      <c r="I2331" s="147"/>
      <c r="J2331" s="147"/>
      <c r="K2331" s="147"/>
      <c r="L2331" s="22" t="s">
        <v>145</v>
      </c>
      <c r="M2331" s="19">
        <v>1</v>
      </c>
      <c r="N2331" s="19">
        <v>880</v>
      </c>
      <c r="O2331" s="19">
        <f t="shared" si="41"/>
        <v>880</v>
      </c>
      <c r="P2331" s="133"/>
      <c r="Q2331" s="141"/>
      <c r="R2331" s="61"/>
    </row>
    <row r="2332" spans="1:18" x14ac:dyDescent="0.2">
      <c r="A2332" s="141"/>
      <c r="B2332" s="150"/>
      <c r="C2332" s="151"/>
      <c r="D2332" s="151"/>
      <c r="E2332" s="133"/>
      <c r="F2332" s="141"/>
      <c r="G2332" s="147"/>
      <c r="H2332" s="147"/>
      <c r="I2332" s="147"/>
      <c r="J2332" s="147"/>
      <c r="K2332" s="147"/>
      <c r="L2332" s="22" t="s">
        <v>62</v>
      </c>
      <c r="M2332" s="19">
        <v>1</v>
      </c>
      <c r="N2332" s="19">
        <f>IFERROR(VLOOKUP(L2332,Data!K:M,3,0),"0")</f>
        <v>500</v>
      </c>
      <c r="O2332" s="19">
        <f t="shared" si="41"/>
        <v>500</v>
      </c>
      <c r="P2332" s="133"/>
      <c r="Q2332" s="141"/>
      <c r="R2332" s="61"/>
    </row>
    <row r="2333" spans="1:18" x14ac:dyDescent="0.2">
      <c r="A2333" s="140" t="s">
        <v>3126</v>
      </c>
      <c r="B2333" s="149">
        <v>45057</v>
      </c>
      <c r="C2333" s="149" t="s">
        <v>160</v>
      </c>
      <c r="D2333" s="149" t="s">
        <v>474</v>
      </c>
      <c r="E2333" s="132" t="s">
        <v>2373</v>
      </c>
      <c r="F2333" s="140">
        <v>172375</v>
      </c>
      <c r="G2333" s="146" t="s">
        <v>2374</v>
      </c>
      <c r="H2333" s="146" t="s">
        <v>2374</v>
      </c>
      <c r="I2333" s="146" t="s">
        <v>2375</v>
      </c>
      <c r="J2333" s="146" t="s">
        <v>2376</v>
      </c>
      <c r="K2333" s="146" t="s">
        <v>1791</v>
      </c>
      <c r="L2333" s="22" t="s">
        <v>2698</v>
      </c>
      <c r="M2333" s="19">
        <v>1</v>
      </c>
      <c r="N2333" s="19">
        <f>IFERROR(VLOOKUP(L2333,Data!K:M,3,0),"0")</f>
        <v>400</v>
      </c>
      <c r="O2333" s="19">
        <f t="shared" si="41"/>
        <v>400</v>
      </c>
      <c r="P2333" s="132">
        <f>SUM(O2333:O2335)</f>
        <v>920</v>
      </c>
      <c r="Q2333" s="140"/>
      <c r="R2333" s="60" t="s">
        <v>2828</v>
      </c>
    </row>
    <row r="2334" spans="1:18" x14ac:dyDescent="0.2">
      <c r="A2334" s="141"/>
      <c r="B2334" s="150"/>
      <c r="C2334" s="151"/>
      <c r="D2334" s="151"/>
      <c r="E2334" s="133"/>
      <c r="F2334" s="141"/>
      <c r="G2334" s="147"/>
      <c r="H2334" s="147"/>
      <c r="I2334" s="147"/>
      <c r="J2334" s="147"/>
      <c r="K2334" s="147"/>
      <c r="L2334" s="22" t="s">
        <v>2699</v>
      </c>
      <c r="M2334" s="19">
        <v>2</v>
      </c>
      <c r="N2334" s="19">
        <f>IFERROR(VLOOKUP(L2334,Data!K:M,3,0),"0")</f>
        <v>10</v>
      </c>
      <c r="O2334" s="19">
        <f t="shared" si="41"/>
        <v>20</v>
      </c>
      <c r="P2334" s="133"/>
      <c r="Q2334" s="141"/>
      <c r="R2334" s="61" t="s">
        <v>2793</v>
      </c>
    </row>
    <row r="2335" spans="1:18" x14ac:dyDescent="0.2">
      <c r="A2335" s="141"/>
      <c r="B2335" s="150"/>
      <c r="C2335" s="151"/>
      <c r="D2335" s="151"/>
      <c r="E2335" s="133"/>
      <c r="F2335" s="141"/>
      <c r="G2335" s="147"/>
      <c r="H2335" s="147"/>
      <c r="I2335" s="147"/>
      <c r="J2335" s="147"/>
      <c r="K2335" s="147"/>
      <c r="L2335" s="22" t="s">
        <v>62</v>
      </c>
      <c r="M2335" s="19">
        <v>1</v>
      </c>
      <c r="N2335" s="19">
        <f>IFERROR(VLOOKUP(L2335,Data!K:M,3,0),"0")</f>
        <v>500</v>
      </c>
      <c r="O2335" s="19">
        <f t="shared" si="41"/>
        <v>500</v>
      </c>
      <c r="P2335" s="133"/>
      <c r="Q2335" s="141"/>
      <c r="R2335" s="61"/>
    </row>
    <row r="2336" spans="1:18" x14ac:dyDescent="0.2">
      <c r="A2336" s="140" t="s">
        <v>3127</v>
      </c>
      <c r="B2336" s="149">
        <v>45057</v>
      </c>
      <c r="C2336" s="149" t="s">
        <v>188</v>
      </c>
      <c r="D2336" s="149" t="s">
        <v>163</v>
      </c>
      <c r="E2336" s="132" t="s">
        <v>2377</v>
      </c>
      <c r="F2336" s="140">
        <v>172375</v>
      </c>
      <c r="G2336" s="146" t="s">
        <v>2374</v>
      </c>
      <c r="H2336" s="146" t="s">
        <v>2374</v>
      </c>
      <c r="I2336" s="146" t="s">
        <v>2375</v>
      </c>
      <c r="J2336" s="146" t="s">
        <v>2376</v>
      </c>
      <c r="K2336" s="146" t="s">
        <v>1791</v>
      </c>
      <c r="L2336" s="22" t="s">
        <v>149</v>
      </c>
      <c r="M2336" s="19">
        <v>1</v>
      </c>
      <c r="N2336" s="19">
        <f>IFERROR(VLOOKUP(L2336,Data!K:M,3,0),"0")</f>
        <v>350</v>
      </c>
      <c r="O2336" s="19">
        <f t="shared" si="41"/>
        <v>350</v>
      </c>
      <c r="P2336" s="132">
        <f>SUM(O2336:O2337)</f>
        <v>850</v>
      </c>
      <c r="Q2336" s="140"/>
      <c r="R2336" s="60"/>
    </row>
    <row r="2337" spans="1:18" x14ac:dyDescent="0.2">
      <c r="A2337" s="141"/>
      <c r="B2337" s="150"/>
      <c r="C2337" s="151"/>
      <c r="D2337" s="151"/>
      <c r="E2337" s="133"/>
      <c r="F2337" s="141"/>
      <c r="G2337" s="147"/>
      <c r="H2337" s="147"/>
      <c r="I2337" s="147"/>
      <c r="J2337" s="147"/>
      <c r="K2337" s="147"/>
      <c r="L2337" s="22" t="s">
        <v>62</v>
      </c>
      <c r="M2337" s="19">
        <v>1</v>
      </c>
      <c r="N2337" s="19">
        <f>IFERROR(VLOOKUP(L2337,Data!K:M,3,0),"0")</f>
        <v>500</v>
      </c>
      <c r="O2337" s="19">
        <f t="shared" si="41"/>
        <v>500</v>
      </c>
      <c r="P2337" s="133"/>
      <c r="Q2337" s="141"/>
      <c r="R2337" s="61"/>
    </row>
    <row r="2338" spans="1:18" x14ac:dyDescent="0.2">
      <c r="A2338" s="140" t="s">
        <v>3128</v>
      </c>
      <c r="B2338" s="149">
        <v>45057</v>
      </c>
      <c r="C2338" s="149" t="s">
        <v>160</v>
      </c>
      <c r="D2338" s="149" t="s">
        <v>163</v>
      </c>
      <c r="E2338" s="132" t="s">
        <v>2378</v>
      </c>
      <c r="F2338" s="140">
        <v>162480</v>
      </c>
      <c r="G2338" s="146" t="s">
        <v>2379</v>
      </c>
      <c r="H2338" s="146" t="s">
        <v>2379</v>
      </c>
      <c r="I2338" s="146" t="s">
        <v>2380</v>
      </c>
      <c r="J2338" s="146" t="s">
        <v>2381</v>
      </c>
      <c r="K2338" s="146" t="s">
        <v>1760</v>
      </c>
      <c r="L2338" s="22" t="s">
        <v>149</v>
      </c>
      <c r="M2338" s="19">
        <v>1</v>
      </c>
      <c r="N2338" s="19">
        <f>IFERROR(VLOOKUP(L2338,Data!K:M,3,0),"0")</f>
        <v>350</v>
      </c>
      <c r="O2338" s="19">
        <f t="shared" si="41"/>
        <v>350</v>
      </c>
      <c r="P2338" s="132">
        <f>SUM(O2338:O2339)</f>
        <v>850</v>
      </c>
      <c r="Q2338" s="140"/>
      <c r="R2338" s="131" t="s">
        <v>2952</v>
      </c>
    </row>
    <row r="2339" spans="1:18" ht="12.6" customHeight="1" x14ac:dyDescent="0.2">
      <c r="A2339" s="141"/>
      <c r="B2339" s="150"/>
      <c r="C2339" s="151"/>
      <c r="D2339" s="151"/>
      <c r="E2339" s="133"/>
      <c r="F2339" s="141"/>
      <c r="G2339" s="147"/>
      <c r="H2339" s="147"/>
      <c r="I2339" s="147"/>
      <c r="J2339" s="147"/>
      <c r="K2339" s="147"/>
      <c r="L2339" s="22" t="s">
        <v>62</v>
      </c>
      <c r="M2339" s="19">
        <v>1</v>
      </c>
      <c r="N2339" s="19">
        <f>IFERROR(VLOOKUP(L2339,Data!K:M,3,0),"0")</f>
        <v>500</v>
      </c>
      <c r="O2339" s="19">
        <f t="shared" si="41"/>
        <v>500</v>
      </c>
      <c r="P2339" s="133"/>
      <c r="Q2339" s="141"/>
      <c r="R2339" s="128"/>
    </row>
    <row r="2340" spans="1:18" x14ac:dyDescent="0.2">
      <c r="A2340" s="140" t="s">
        <v>3129</v>
      </c>
      <c r="B2340" s="149">
        <v>45057</v>
      </c>
      <c r="C2340" s="149" t="s">
        <v>160</v>
      </c>
      <c r="D2340" s="149" t="s">
        <v>202</v>
      </c>
      <c r="E2340" s="132" t="s">
        <v>2382</v>
      </c>
      <c r="F2340" s="140">
        <v>496542</v>
      </c>
      <c r="G2340" s="146" t="s">
        <v>2383</v>
      </c>
      <c r="H2340" s="146" t="s">
        <v>2383</v>
      </c>
      <c r="I2340" s="146" t="s">
        <v>2384</v>
      </c>
      <c r="J2340" s="146" t="s">
        <v>2385</v>
      </c>
      <c r="K2340" s="146" t="s">
        <v>179</v>
      </c>
      <c r="L2340" s="22" t="s">
        <v>62</v>
      </c>
      <c r="M2340" s="19">
        <v>1</v>
      </c>
      <c r="N2340" s="19">
        <f>IFERROR(VLOOKUP(L2340,Data!K:M,3,0),"0")</f>
        <v>500</v>
      </c>
      <c r="O2340" s="19">
        <f t="shared" si="41"/>
        <v>500</v>
      </c>
      <c r="P2340" s="132">
        <f>SUM(O2340:O2341)</f>
        <v>500</v>
      </c>
      <c r="Q2340" s="140"/>
      <c r="R2340" s="60" t="s">
        <v>2793</v>
      </c>
    </row>
    <row r="2341" spans="1:18" x14ac:dyDescent="0.2">
      <c r="A2341" s="141"/>
      <c r="B2341" s="150"/>
      <c r="C2341" s="151"/>
      <c r="D2341" s="151"/>
      <c r="E2341" s="133"/>
      <c r="F2341" s="141"/>
      <c r="G2341" s="147"/>
      <c r="H2341" s="147"/>
      <c r="I2341" s="147"/>
      <c r="J2341" s="147"/>
      <c r="K2341" s="147"/>
      <c r="L2341" s="22"/>
      <c r="M2341" s="19"/>
      <c r="N2341" s="19" t="str">
        <f>IFERROR(VLOOKUP(L2341,Data!K:M,3,0),"0")</f>
        <v>0</v>
      </c>
      <c r="O2341" s="19">
        <f t="shared" si="41"/>
        <v>0</v>
      </c>
      <c r="P2341" s="133"/>
      <c r="Q2341" s="141"/>
      <c r="R2341" s="61"/>
    </row>
    <row r="2342" spans="1:18" x14ac:dyDescent="0.2">
      <c r="A2342" s="140" t="s">
        <v>3130</v>
      </c>
      <c r="B2342" s="149">
        <v>45057</v>
      </c>
      <c r="C2342" s="149" t="s">
        <v>160</v>
      </c>
      <c r="D2342" s="149" t="s">
        <v>202</v>
      </c>
      <c r="E2342" s="132" t="s">
        <v>2386</v>
      </c>
      <c r="F2342" s="140">
        <v>171067</v>
      </c>
      <c r="G2342" s="146" t="s">
        <v>2387</v>
      </c>
      <c r="H2342" s="146" t="s">
        <v>2387</v>
      </c>
      <c r="I2342" s="146" t="s">
        <v>2388</v>
      </c>
      <c r="J2342" s="146" t="s">
        <v>2389</v>
      </c>
      <c r="K2342" s="146" t="s">
        <v>1828</v>
      </c>
      <c r="L2342" s="22" t="s">
        <v>62</v>
      </c>
      <c r="M2342" s="19">
        <v>1</v>
      </c>
      <c r="N2342" s="19">
        <f>IFERROR(VLOOKUP(L2342,Data!K:M,3,0),"0")</f>
        <v>500</v>
      </c>
      <c r="O2342" s="19">
        <f t="shared" si="41"/>
        <v>500</v>
      </c>
      <c r="P2342" s="132">
        <f>SUM(O2342:O2343)</f>
        <v>500</v>
      </c>
      <c r="Q2342" s="140"/>
      <c r="R2342" s="60" t="s">
        <v>2734</v>
      </c>
    </row>
    <row r="2343" spans="1:18" x14ac:dyDescent="0.2">
      <c r="A2343" s="141"/>
      <c r="B2343" s="150"/>
      <c r="C2343" s="151"/>
      <c r="D2343" s="151"/>
      <c r="E2343" s="133"/>
      <c r="F2343" s="141"/>
      <c r="G2343" s="147"/>
      <c r="H2343" s="147"/>
      <c r="I2343" s="147"/>
      <c r="J2343" s="147"/>
      <c r="K2343" s="147"/>
      <c r="L2343" s="22"/>
      <c r="M2343" s="19"/>
      <c r="N2343" s="19" t="str">
        <f>IFERROR(VLOOKUP(L2343,Data!K:M,3,0),"0")</f>
        <v>0</v>
      </c>
      <c r="O2343" s="19">
        <f t="shared" si="41"/>
        <v>0</v>
      </c>
      <c r="P2343" s="133"/>
      <c r="Q2343" s="141"/>
      <c r="R2343" s="61"/>
    </row>
    <row r="2344" spans="1:18" x14ac:dyDescent="0.2">
      <c r="A2344" s="140" t="s">
        <v>3131</v>
      </c>
      <c r="B2344" s="149">
        <v>45057</v>
      </c>
      <c r="C2344" s="149" t="s">
        <v>160</v>
      </c>
      <c r="D2344" s="149" t="s">
        <v>163</v>
      </c>
      <c r="E2344" s="132" t="s">
        <v>2390</v>
      </c>
      <c r="F2344" s="140">
        <v>450346</v>
      </c>
      <c r="G2344" s="146" t="s">
        <v>2391</v>
      </c>
      <c r="H2344" s="146" t="s">
        <v>2391</v>
      </c>
      <c r="I2344" s="146" t="s">
        <v>2392</v>
      </c>
      <c r="J2344" s="146" t="s">
        <v>2393</v>
      </c>
      <c r="K2344" s="146" t="s">
        <v>1146</v>
      </c>
      <c r="L2344" s="22" t="s">
        <v>2698</v>
      </c>
      <c r="M2344" s="19">
        <v>1</v>
      </c>
      <c r="N2344" s="19">
        <f>IFERROR(VLOOKUP(L2344,Data!K:M,3,0),"0")</f>
        <v>400</v>
      </c>
      <c r="O2344" s="19">
        <f t="shared" si="41"/>
        <v>400</v>
      </c>
      <c r="P2344" s="132">
        <f>SUM(O2344:O2345)</f>
        <v>900</v>
      </c>
      <c r="Q2344" s="140"/>
      <c r="R2344" s="60" t="s">
        <v>2799</v>
      </c>
    </row>
    <row r="2345" spans="1:18" x14ac:dyDescent="0.2">
      <c r="A2345" s="141"/>
      <c r="B2345" s="150"/>
      <c r="C2345" s="151"/>
      <c r="D2345" s="151"/>
      <c r="E2345" s="133"/>
      <c r="F2345" s="141"/>
      <c r="G2345" s="147"/>
      <c r="H2345" s="147"/>
      <c r="I2345" s="147"/>
      <c r="J2345" s="147"/>
      <c r="K2345" s="147"/>
      <c r="L2345" s="22" t="s">
        <v>62</v>
      </c>
      <c r="M2345" s="19">
        <v>1</v>
      </c>
      <c r="N2345" s="19">
        <f>IFERROR(VLOOKUP(L2345,Data!K:M,3,0),"0")</f>
        <v>500</v>
      </c>
      <c r="O2345" s="19">
        <f t="shared" si="41"/>
        <v>500</v>
      </c>
      <c r="P2345" s="133"/>
      <c r="Q2345" s="141"/>
      <c r="R2345" s="61"/>
    </row>
    <row r="2346" spans="1:18" x14ac:dyDescent="0.2">
      <c r="A2346" s="140" t="s">
        <v>3132</v>
      </c>
      <c r="B2346" s="149">
        <v>45057</v>
      </c>
      <c r="C2346" s="149" t="s">
        <v>160</v>
      </c>
      <c r="D2346" s="149" t="s">
        <v>474</v>
      </c>
      <c r="E2346" s="132" t="s">
        <v>2394</v>
      </c>
      <c r="F2346" s="140">
        <v>6271</v>
      </c>
      <c r="G2346" s="146" t="s">
        <v>2395</v>
      </c>
      <c r="H2346" s="146" t="s">
        <v>2395</v>
      </c>
      <c r="I2346" s="146" t="s">
        <v>2396</v>
      </c>
      <c r="J2346" s="146" t="s">
        <v>2397</v>
      </c>
      <c r="K2346" s="146" t="s">
        <v>1774</v>
      </c>
      <c r="L2346" s="22" t="s">
        <v>62</v>
      </c>
      <c r="M2346" s="19">
        <v>1</v>
      </c>
      <c r="N2346" s="19">
        <f>IFERROR(VLOOKUP(L2346,Data!K:M,3,0),"0")</f>
        <v>500</v>
      </c>
      <c r="O2346" s="19">
        <f t="shared" si="41"/>
        <v>500</v>
      </c>
      <c r="P2346" s="132">
        <f>SUM(O2346:O2347)</f>
        <v>500</v>
      </c>
      <c r="Q2346" s="140"/>
      <c r="R2346" s="60" t="s">
        <v>2856</v>
      </c>
    </row>
    <row r="2347" spans="1:18" x14ac:dyDescent="0.2">
      <c r="A2347" s="141"/>
      <c r="B2347" s="150"/>
      <c r="C2347" s="151"/>
      <c r="D2347" s="151"/>
      <c r="E2347" s="133"/>
      <c r="F2347" s="141"/>
      <c r="G2347" s="147"/>
      <c r="H2347" s="147"/>
      <c r="I2347" s="147"/>
      <c r="J2347" s="147"/>
      <c r="K2347" s="147"/>
      <c r="L2347" s="22"/>
      <c r="M2347" s="19"/>
      <c r="N2347" s="19" t="str">
        <f>IFERROR(VLOOKUP(L2347,Data!K:M,3,0),"0")</f>
        <v>0</v>
      </c>
      <c r="O2347" s="19">
        <f t="shared" si="41"/>
        <v>0</v>
      </c>
      <c r="P2347" s="133"/>
      <c r="Q2347" s="141"/>
      <c r="R2347" s="61"/>
    </row>
    <row r="2348" spans="1:18" x14ac:dyDescent="0.2">
      <c r="A2348" s="140" t="s">
        <v>3133</v>
      </c>
      <c r="B2348" s="149">
        <v>45057</v>
      </c>
      <c r="C2348" s="149" t="s">
        <v>160</v>
      </c>
      <c r="D2348" s="149" t="s">
        <v>474</v>
      </c>
      <c r="E2348" s="132" t="s">
        <v>2398</v>
      </c>
      <c r="F2348" s="140">
        <v>484473</v>
      </c>
      <c r="G2348" s="146" t="s">
        <v>2399</v>
      </c>
      <c r="H2348" s="146" t="s">
        <v>2399</v>
      </c>
      <c r="I2348" s="146" t="s">
        <v>2400</v>
      </c>
      <c r="J2348" s="146" t="s">
        <v>2401</v>
      </c>
      <c r="K2348" s="146" t="s">
        <v>1774</v>
      </c>
      <c r="L2348" s="22" t="s">
        <v>62</v>
      </c>
      <c r="M2348" s="19">
        <v>1</v>
      </c>
      <c r="N2348" s="19">
        <f>IFERROR(VLOOKUP(L2348,Data!K:M,3,0),"0")</f>
        <v>500</v>
      </c>
      <c r="O2348" s="19">
        <f t="shared" si="41"/>
        <v>500</v>
      </c>
      <c r="P2348" s="132">
        <f>SUM(O2348:O2349)</f>
        <v>500</v>
      </c>
      <c r="Q2348" s="140"/>
      <c r="R2348" s="60" t="s">
        <v>2734</v>
      </c>
    </row>
    <row r="2349" spans="1:18" x14ac:dyDescent="0.2">
      <c r="A2349" s="141"/>
      <c r="B2349" s="150"/>
      <c r="C2349" s="151"/>
      <c r="D2349" s="151"/>
      <c r="E2349" s="133"/>
      <c r="F2349" s="141"/>
      <c r="G2349" s="147"/>
      <c r="H2349" s="147"/>
      <c r="I2349" s="147"/>
      <c r="J2349" s="147"/>
      <c r="K2349" s="147"/>
      <c r="L2349" s="22"/>
      <c r="M2349" s="19"/>
      <c r="N2349" s="19" t="str">
        <f>IFERROR(VLOOKUP(L2349,Data!K:M,3,0),"0")</f>
        <v>0</v>
      </c>
      <c r="O2349" s="19">
        <f t="shared" ref="O2349:O2422" si="42">PRODUCT(M2349:N2349)</f>
        <v>0</v>
      </c>
      <c r="P2349" s="133"/>
      <c r="Q2349" s="141"/>
      <c r="R2349" s="61"/>
    </row>
    <row r="2350" spans="1:18" x14ac:dyDescent="0.2">
      <c r="A2350" s="140" t="s">
        <v>3134</v>
      </c>
      <c r="B2350" s="149">
        <v>45057</v>
      </c>
      <c r="C2350" s="149" t="s">
        <v>448</v>
      </c>
      <c r="D2350" s="149" t="s">
        <v>336</v>
      </c>
      <c r="E2350" s="132" t="s">
        <v>2402</v>
      </c>
      <c r="F2350" s="140">
        <v>166457</v>
      </c>
      <c r="G2350" s="146" t="s">
        <v>2403</v>
      </c>
      <c r="H2350" s="146" t="s">
        <v>2403</v>
      </c>
      <c r="I2350" s="146" t="s">
        <v>2404</v>
      </c>
      <c r="J2350" s="146" t="s">
        <v>2405</v>
      </c>
      <c r="K2350" s="146" t="s">
        <v>1694</v>
      </c>
      <c r="L2350" s="22" t="s">
        <v>62</v>
      </c>
      <c r="M2350" s="19">
        <v>1</v>
      </c>
      <c r="N2350" s="19">
        <f>IFERROR(VLOOKUP(L2350,Data!K:M,3,0),"0")</f>
        <v>500</v>
      </c>
      <c r="O2350" s="19">
        <f t="shared" si="42"/>
        <v>500</v>
      </c>
      <c r="P2350" s="132">
        <f>SUM(O2350:O2351)</f>
        <v>500</v>
      </c>
      <c r="Q2350" s="140"/>
      <c r="R2350" s="60" t="s">
        <v>2806</v>
      </c>
    </row>
    <row r="2351" spans="1:18" x14ac:dyDescent="0.2">
      <c r="A2351" s="141"/>
      <c r="B2351" s="150"/>
      <c r="C2351" s="151"/>
      <c r="D2351" s="151"/>
      <c r="E2351" s="133"/>
      <c r="F2351" s="141"/>
      <c r="G2351" s="147"/>
      <c r="H2351" s="147"/>
      <c r="I2351" s="147"/>
      <c r="J2351" s="147"/>
      <c r="K2351" s="147"/>
      <c r="L2351" s="22"/>
      <c r="M2351" s="19"/>
      <c r="N2351" s="19" t="str">
        <f>IFERROR(VLOOKUP(L2351,Data!K:M,3,0),"0")</f>
        <v>0</v>
      </c>
      <c r="O2351" s="19">
        <f t="shared" si="42"/>
        <v>0</v>
      </c>
      <c r="P2351" s="133"/>
      <c r="Q2351" s="141"/>
      <c r="R2351" s="61"/>
    </row>
    <row r="2352" spans="1:18" x14ac:dyDescent="0.2">
      <c r="A2352" s="140" t="s">
        <v>3135</v>
      </c>
      <c r="B2352" s="149">
        <v>45057</v>
      </c>
      <c r="C2352" s="149" t="s">
        <v>448</v>
      </c>
      <c r="D2352" s="149" t="s">
        <v>161</v>
      </c>
      <c r="E2352" s="132" t="s">
        <v>2406</v>
      </c>
      <c r="F2352" s="140">
        <v>506756</v>
      </c>
      <c r="G2352" s="146" t="s">
        <v>2407</v>
      </c>
      <c r="H2352" s="146" t="s">
        <v>2407</v>
      </c>
      <c r="I2352" s="146" t="s">
        <v>2408</v>
      </c>
      <c r="J2352" s="146" t="s">
        <v>2409</v>
      </c>
      <c r="K2352" s="146" t="s">
        <v>1946</v>
      </c>
      <c r="L2352" s="22" t="s">
        <v>62</v>
      </c>
      <c r="M2352" s="19">
        <v>1</v>
      </c>
      <c r="N2352" s="19">
        <f>IFERROR(VLOOKUP(L2352,Data!K:M,3,0),"0")</f>
        <v>500</v>
      </c>
      <c r="O2352" s="19">
        <f t="shared" si="42"/>
        <v>500</v>
      </c>
      <c r="P2352" s="132">
        <f>SUM(O2352:O2353)</f>
        <v>500</v>
      </c>
      <c r="Q2352" s="140"/>
      <c r="R2352" s="60" t="s">
        <v>2798</v>
      </c>
    </row>
    <row r="2353" spans="1:18" x14ac:dyDescent="0.2">
      <c r="A2353" s="141"/>
      <c r="B2353" s="151"/>
      <c r="C2353" s="151"/>
      <c r="D2353" s="151"/>
      <c r="E2353" s="133"/>
      <c r="F2353" s="141"/>
      <c r="G2353" s="147"/>
      <c r="H2353" s="147"/>
      <c r="I2353" s="147"/>
      <c r="J2353" s="147"/>
      <c r="K2353" s="147"/>
      <c r="L2353" s="22"/>
      <c r="M2353" s="19"/>
      <c r="N2353" s="19"/>
      <c r="O2353" s="19"/>
      <c r="P2353" s="133"/>
      <c r="Q2353" s="141"/>
      <c r="R2353" s="61"/>
    </row>
    <row r="2354" spans="1:18" x14ac:dyDescent="0.2">
      <c r="A2354" s="140" t="s">
        <v>3136</v>
      </c>
      <c r="B2354" s="149">
        <v>45057</v>
      </c>
      <c r="C2354" s="149" t="s">
        <v>448</v>
      </c>
      <c r="D2354" s="149" t="s">
        <v>161</v>
      </c>
      <c r="E2354" s="132" t="s">
        <v>2410</v>
      </c>
      <c r="F2354" s="140" t="s">
        <v>2411</v>
      </c>
      <c r="G2354" s="146" t="s">
        <v>2412</v>
      </c>
      <c r="H2354" s="146" t="s">
        <v>2412</v>
      </c>
      <c r="I2354" s="146" t="s">
        <v>2413</v>
      </c>
      <c r="J2354" s="146" t="s">
        <v>2414</v>
      </c>
      <c r="K2354" s="146" t="s">
        <v>1946</v>
      </c>
      <c r="L2354" s="22" t="s">
        <v>2915</v>
      </c>
      <c r="M2354" s="19">
        <v>1</v>
      </c>
      <c r="N2354" s="19">
        <f>IFERROR(VLOOKUP(L2354,Data!K:M,3,0),"0")</f>
        <v>1000</v>
      </c>
      <c r="O2354" s="19">
        <f t="shared" si="42"/>
        <v>1000</v>
      </c>
      <c r="P2354" s="132">
        <f>SUM(O2354:O2357)</f>
        <v>2290</v>
      </c>
      <c r="Q2354" s="140" t="s">
        <v>2842</v>
      </c>
      <c r="R2354" s="60" t="s">
        <v>2809</v>
      </c>
    </row>
    <row r="2355" spans="1:18" x14ac:dyDescent="0.2">
      <c r="A2355" s="141"/>
      <c r="B2355" s="150"/>
      <c r="C2355" s="151"/>
      <c r="D2355" s="151"/>
      <c r="E2355" s="133"/>
      <c r="F2355" s="141"/>
      <c r="G2355" s="147"/>
      <c r="H2355" s="147"/>
      <c r="I2355" s="147"/>
      <c r="J2355" s="147"/>
      <c r="K2355" s="147"/>
      <c r="L2355" s="22" t="s">
        <v>138</v>
      </c>
      <c r="M2355" s="19">
        <v>1</v>
      </c>
      <c r="N2355" s="19">
        <f>IFERROR(VLOOKUP(L2355,Data!K:M,3,0),"0")</f>
        <v>70</v>
      </c>
      <c r="O2355" s="19">
        <f t="shared" si="42"/>
        <v>70</v>
      </c>
      <c r="P2355" s="133"/>
      <c r="Q2355" s="141"/>
      <c r="R2355" s="61"/>
    </row>
    <row r="2356" spans="1:18" x14ac:dyDescent="0.2">
      <c r="A2356" s="141"/>
      <c r="B2356" s="150"/>
      <c r="C2356" s="151"/>
      <c r="D2356" s="151"/>
      <c r="E2356" s="133"/>
      <c r="F2356" s="141"/>
      <c r="G2356" s="147"/>
      <c r="H2356" s="147"/>
      <c r="I2356" s="147"/>
      <c r="J2356" s="147"/>
      <c r="K2356" s="147"/>
      <c r="L2356" s="22" t="s">
        <v>145</v>
      </c>
      <c r="M2356" s="19">
        <v>1</v>
      </c>
      <c r="N2356" s="19">
        <v>720</v>
      </c>
      <c r="O2356" s="19">
        <f t="shared" si="42"/>
        <v>720</v>
      </c>
      <c r="P2356" s="133"/>
      <c r="Q2356" s="141"/>
      <c r="R2356" s="61"/>
    </row>
    <row r="2357" spans="1:18" x14ac:dyDescent="0.2">
      <c r="A2357" s="141"/>
      <c r="B2357" s="150"/>
      <c r="C2357" s="151"/>
      <c r="D2357" s="151"/>
      <c r="E2357" s="133"/>
      <c r="F2357" s="141"/>
      <c r="G2357" s="147"/>
      <c r="H2357" s="147"/>
      <c r="I2357" s="147"/>
      <c r="J2357" s="147"/>
      <c r="K2357" s="147"/>
      <c r="L2357" s="22" t="s">
        <v>62</v>
      </c>
      <c r="M2357" s="19">
        <v>1</v>
      </c>
      <c r="N2357" s="19">
        <f>IFERROR(VLOOKUP(L2357,Data!K:M,3,0),"0")</f>
        <v>500</v>
      </c>
      <c r="O2357" s="19">
        <f t="shared" si="42"/>
        <v>500</v>
      </c>
      <c r="P2357" s="133"/>
      <c r="Q2357" s="141"/>
      <c r="R2357" s="61"/>
    </row>
    <row r="2358" spans="1:18" x14ac:dyDescent="0.2">
      <c r="A2358" s="140" t="s">
        <v>3137</v>
      </c>
      <c r="B2358" s="149">
        <v>45057</v>
      </c>
      <c r="C2358" s="149" t="s">
        <v>160</v>
      </c>
      <c r="D2358" s="149" t="s">
        <v>163</v>
      </c>
      <c r="E2358" s="132" t="s">
        <v>2415</v>
      </c>
      <c r="F2358" s="140">
        <v>167746</v>
      </c>
      <c r="G2358" s="146" t="s">
        <v>2416</v>
      </c>
      <c r="H2358" s="146" t="s">
        <v>2416</v>
      </c>
      <c r="I2358" s="146" t="s">
        <v>2417</v>
      </c>
      <c r="J2358" s="146" t="s">
        <v>2418</v>
      </c>
      <c r="K2358" s="146" t="s">
        <v>196</v>
      </c>
      <c r="L2358" s="22" t="s">
        <v>149</v>
      </c>
      <c r="M2358" s="19">
        <v>1</v>
      </c>
      <c r="N2358" s="19">
        <f>IFERROR(VLOOKUP(L2358,Data!K:M,3,0),"0")</f>
        <v>350</v>
      </c>
      <c r="O2358" s="19">
        <f t="shared" si="42"/>
        <v>350</v>
      </c>
      <c r="P2358" s="132">
        <f>SUM(O2358:O2360)</f>
        <v>920</v>
      </c>
      <c r="Q2358" s="140"/>
      <c r="R2358" s="60"/>
    </row>
    <row r="2359" spans="1:18" x14ac:dyDescent="0.2">
      <c r="A2359" s="141"/>
      <c r="B2359" s="150"/>
      <c r="C2359" s="151"/>
      <c r="D2359" s="151"/>
      <c r="E2359" s="133"/>
      <c r="F2359" s="141"/>
      <c r="G2359" s="147"/>
      <c r="H2359" s="147"/>
      <c r="I2359" s="147"/>
      <c r="J2359" s="147"/>
      <c r="K2359" s="147"/>
      <c r="L2359" s="22" t="s">
        <v>141</v>
      </c>
      <c r="M2359" s="19">
        <v>1</v>
      </c>
      <c r="N2359" s="19">
        <f>IFERROR(VLOOKUP(L2359,Data!K:M,3,0),"0")</f>
        <v>70</v>
      </c>
      <c r="O2359" s="19">
        <f t="shared" si="42"/>
        <v>70</v>
      </c>
      <c r="P2359" s="133"/>
      <c r="Q2359" s="141"/>
      <c r="R2359" s="61"/>
    </row>
    <row r="2360" spans="1:18" x14ac:dyDescent="0.2">
      <c r="A2360" s="141"/>
      <c r="B2360" s="150"/>
      <c r="C2360" s="151"/>
      <c r="D2360" s="151"/>
      <c r="E2360" s="133"/>
      <c r="F2360" s="141"/>
      <c r="G2360" s="147"/>
      <c r="H2360" s="147"/>
      <c r="I2360" s="147"/>
      <c r="J2360" s="147"/>
      <c r="K2360" s="147"/>
      <c r="L2360" s="22" t="s">
        <v>62</v>
      </c>
      <c r="M2360" s="19">
        <v>1</v>
      </c>
      <c r="N2360" s="19">
        <f>IFERROR(VLOOKUP(L2360,Data!K:M,3,0),"0")</f>
        <v>500</v>
      </c>
      <c r="O2360" s="19">
        <f t="shared" si="42"/>
        <v>500</v>
      </c>
      <c r="P2360" s="133"/>
      <c r="Q2360" s="141"/>
      <c r="R2360" s="61"/>
    </row>
    <row r="2361" spans="1:18" x14ac:dyDescent="0.2">
      <c r="A2361" s="140" t="s">
        <v>3138</v>
      </c>
      <c r="B2361" s="149">
        <v>45057</v>
      </c>
      <c r="C2361" s="149" t="s">
        <v>160</v>
      </c>
      <c r="D2361" s="149" t="s">
        <v>163</v>
      </c>
      <c r="E2361" s="132" t="s">
        <v>2419</v>
      </c>
      <c r="F2361" s="140" t="s">
        <v>2420</v>
      </c>
      <c r="G2361" s="146" t="s">
        <v>2421</v>
      </c>
      <c r="H2361" s="146" t="s">
        <v>2421</v>
      </c>
      <c r="I2361" s="146" t="s">
        <v>2422</v>
      </c>
      <c r="J2361" s="146" t="s">
        <v>2423</v>
      </c>
      <c r="K2361" s="146" t="s">
        <v>2029</v>
      </c>
      <c r="L2361" s="22" t="s">
        <v>2915</v>
      </c>
      <c r="M2361" s="19">
        <v>1</v>
      </c>
      <c r="N2361" s="19">
        <f>IFERROR(VLOOKUP(L2361,Data!K:M,3,0),"0")</f>
        <v>1000</v>
      </c>
      <c r="O2361" s="19">
        <f t="shared" si="42"/>
        <v>1000</v>
      </c>
      <c r="P2361" s="132">
        <f>SUM(O2361:O2366)</f>
        <v>3530</v>
      </c>
      <c r="Q2361" s="140" t="s">
        <v>2810</v>
      </c>
      <c r="R2361" s="60"/>
    </row>
    <row r="2362" spans="1:18" x14ac:dyDescent="0.2">
      <c r="A2362" s="141"/>
      <c r="B2362" s="150"/>
      <c r="C2362" s="151"/>
      <c r="D2362" s="151"/>
      <c r="E2362" s="133"/>
      <c r="F2362" s="141"/>
      <c r="G2362" s="147"/>
      <c r="H2362" s="147"/>
      <c r="I2362" s="147"/>
      <c r="J2362" s="147"/>
      <c r="K2362" s="147"/>
      <c r="L2362" s="22" t="s">
        <v>138</v>
      </c>
      <c r="M2362" s="19">
        <v>1</v>
      </c>
      <c r="N2362" s="19">
        <f>IFERROR(VLOOKUP(L2362,Data!K:M,3,0),"0")</f>
        <v>70</v>
      </c>
      <c r="O2362" s="19">
        <f t="shared" si="42"/>
        <v>70</v>
      </c>
      <c r="P2362" s="133"/>
      <c r="Q2362" s="141"/>
      <c r="R2362" s="61"/>
    </row>
    <row r="2363" spans="1:18" x14ac:dyDescent="0.2">
      <c r="A2363" s="141"/>
      <c r="B2363" s="150"/>
      <c r="C2363" s="151"/>
      <c r="D2363" s="151"/>
      <c r="E2363" s="133"/>
      <c r="F2363" s="141"/>
      <c r="G2363" s="147"/>
      <c r="H2363" s="147"/>
      <c r="I2363" s="147"/>
      <c r="J2363" s="147"/>
      <c r="K2363" s="147"/>
      <c r="L2363" s="22" t="s">
        <v>113</v>
      </c>
      <c r="M2363" s="19">
        <v>1</v>
      </c>
      <c r="N2363" s="19">
        <f>IFERROR(VLOOKUP(L2363,Data!K:M,3,0),"0")</f>
        <v>800</v>
      </c>
      <c r="O2363" s="19">
        <f t="shared" si="42"/>
        <v>800</v>
      </c>
      <c r="P2363" s="133"/>
      <c r="Q2363" s="141"/>
      <c r="R2363" s="61"/>
    </row>
    <row r="2364" spans="1:18" x14ac:dyDescent="0.2">
      <c r="A2364" s="141"/>
      <c r="B2364" s="150"/>
      <c r="C2364" s="151"/>
      <c r="D2364" s="151"/>
      <c r="E2364" s="133"/>
      <c r="F2364" s="141"/>
      <c r="G2364" s="147"/>
      <c r="H2364" s="147"/>
      <c r="I2364" s="147"/>
      <c r="J2364" s="147"/>
      <c r="K2364" s="147"/>
      <c r="L2364" s="22" t="s">
        <v>135</v>
      </c>
      <c r="M2364" s="19">
        <v>2</v>
      </c>
      <c r="N2364" s="19">
        <f>IFERROR(VLOOKUP(L2364,Data!K:M,3,0),"0")</f>
        <v>140</v>
      </c>
      <c r="O2364" s="19">
        <f t="shared" si="42"/>
        <v>280</v>
      </c>
      <c r="P2364" s="133"/>
      <c r="Q2364" s="141"/>
      <c r="R2364" s="61" t="s">
        <v>2777</v>
      </c>
    </row>
    <row r="2365" spans="1:18" x14ac:dyDescent="0.2">
      <c r="A2365" s="141"/>
      <c r="B2365" s="150"/>
      <c r="C2365" s="151"/>
      <c r="D2365" s="151"/>
      <c r="E2365" s="133"/>
      <c r="F2365" s="141"/>
      <c r="G2365" s="147"/>
      <c r="H2365" s="147"/>
      <c r="I2365" s="147"/>
      <c r="J2365" s="147"/>
      <c r="K2365" s="147"/>
      <c r="L2365" s="22" t="s">
        <v>145</v>
      </c>
      <c r="M2365" s="19">
        <v>1</v>
      </c>
      <c r="N2365" s="19">
        <v>880</v>
      </c>
      <c r="O2365" s="19">
        <f t="shared" si="42"/>
        <v>880</v>
      </c>
      <c r="P2365" s="133"/>
      <c r="Q2365" s="141"/>
      <c r="R2365" s="61" t="s">
        <v>2925</v>
      </c>
    </row>
    <row r="2366" spans="1:18" x14ac:dyDescent="0.2">
      <c r="A2366" s="141"/>
      <c r="B2366" s="150"/>
      <c r="C2366" s="151"/>
      <c r="D2366" s="151"/>
      <c r="E2366" s="133"/>
      <c r="F2366" s="141"/>
      <c r="G2366" s="147"/>
      <c r="H2366" s="147"/>
      <c r="I2366" s="147"/>
      <c r="J2366" s="147"/>
      <c r="K2366" s="147"/>
      <c r="L2366" s="22" t="s">
        <v>62</v>
      </c>
      <c r="M2366" s="19">
        <v>1</v>
      </c>
      <c r="N2366" s="19">
        <f>IFERROR(VLOOKUP(L2366,Data!K:M,3,0),"0")</f>
        <v>500</v>
      </c>
      <c r="O2366" s="19">
        <f t="shared" si="42"/>
        <v>500</v>
      </c>
      <c r="P2366" s="133"/>
      <c r="Q2366" s="141"/>
      <c r="R2366" s="61"/>
    </row>
    <row r="2367" spans="1:18" x14ac:dyDescent="0.2">
      <c r="A2367" s="140" t="s">
        <v>3139</v>
      </c>
      <c r="B2367" s="149">
        <v>45057</v>
      </c>
      <c r="C2367" s="149" t="s">
        <v>160</v>
      </c>
      <c r="D2367" s="149" t="s">
        <v>163</v>
      </c>
      <c r="E2367" s="132" t="s">
        <v>2429</v>
      </c>
      <c r="F2367" s="140">
        <v>588239</v>
      </c>
      <c r="G2367" s="146" t="s">
        <v>2430</v>
      </c>
      <c r="H2367" s="146" t="s">
        <v>2430</v>
      </c>
      <c r="I2367" s="146" t="s">
        <v>2431</v>
      </c>
      <c r="J2367" s="146" t="s">
        <v>2432</v>
      </c>
      <c r="K2367" s="146" t="s">
        <v>324</v>
      </c>
      <c r="L2367" s="22" t="s">
        <v>62</v>
      </c>
      <c r="M2367" s="19">
        <v>1</v>
      </c>
      <c r="N2367" s="19">
        <f>IFERROR(VLOOKUP(L2367,Data!K:M,3,0),"0")</f>
        <v>500</v>
      </c>
      <c r="O2367" s="19">
        <f>PRODUCT(M2367:N2367)</f>
        <v>500</v>
      </c>
      <c r="P2367" s="132">
        <f>SUM(O2367:O2368)</f>
        <v>500</v>
      </c>
      <c r="Q2367" s="140"/>
      <c r="R2367" s="60" t="s">
        <v>2893</v>
      </c>
    </row>
    <row r="2368" spans="1:18" x14ac:dyDescent="0.2">
      <c r="A2368" s="141"/>
      <c r="B2368" s="150"/>
      <c r="C2368" s="151"/>
      <c r="D2368" s="151"/>
      <c r="E2368" s="133"/>
      <c r="F2368" s="141"/>
      <c r="G2368" s="147"/>
      <c r="H2368" s="147"/>
      <c r="I2368" s="147"/>
      <c r="J2368" s="147"/>
      <c r="K2368" s="147"/>
      <c r="L2368" s="22"/>
      <c r="M2368" s="19"/>
      <c r="N2368" s="19" t="str">
        <f>IFERROR(VLOOKUP(L2368,Data!K:M,3,0),"0")</f>
        <v>0</v>
      </c>
      <c r="O2368" s="19">
        <f>PRODUCT(M2368:N2368)</f>
        <v>0</v>
      </c>
      <c r="P2368" s="133"/>
      <c r="Q2368" s="141"/>
      <c r="R2368" s="61"/>
    </row>
    <row r="2369" spans="1:18" s="43" customFormat="1" ht="18" customHeight="1" x14ac:dyDescent="0.25">
      <c r="A2369" s="116" t="s">
        <v>3193</v>
      </c>
      <c r="B2369" s="117"/>
      <c r="C2369" s="117"/>
      <c r="D2369" s="117"/>
      <c r="E2369" s="117"/>
      <c r="F2369" s="117"/>
      <c r="G2369" s="117"/>
      <c r="H2369" s="117"/>
      <c r="I2369" s="117"/>
      <c r="J2369" s="117"/>
      <c r="K2369" s="117"/>
      <c r="L2369" s="117"/>
      <c r="M2369" s="117"/>
      <c r="N2369" s="117"/>
      <c r="O2369" s="118"/>
      <c r="P2369" s="119">
        <f>SUM(P2290:P2368)</f>
        <v>28840</v>
      </c>
      <c r="Q2369" s="120"/>
      <c r="R2369" s="121"/>
    </row>
    <row r="2370" spans="1:18" s="47" customFormat="1" ht="18" customHeight="1" x14ac:dyDescent="0.25">
      <c r="A2370" s="122" t="s">
        <v>3194</v>
      </c>
      <c r="B2370" s="122"/>
      <c r="C2370" s="44" t="e">
        <f ca="1">[3]!NumberToWordEN(P2369)</f>
        <v>#NAME?</v>
      </c>
      <c r="D2370" s="44"/>
      <c r="E2370" s="45"/>
      <c r="F2370" s="45"/>
      <c r="G2370" s="44"/>
      <c r="H2370" s="44"/>
      <c r="I2370" s="44"/>
      <c r="J2370" s="44"/>
      <c r="K2370" s="44"/>
      <c r="L2370" s="44"/>
      <c r="M2370" s="44"/>
      <c r="N2370" s="44"/>
      <c r="O2370" s="44"/>
      <c r="P2370" s="44"/>
      <c r="Q2370" s="46"/>
      <c r="R2370" s="62"/>
    </row>
    <row r="2371" spans="1:18" s="47" customFormat="1" ht="18" customHeight="1" x14ac:dyDescent="0.25">
      <c r="A2371" s="48"/>
      <c r="B2371" s="49"/>
      <c r="C2371" s="50"/>
      <c r="D2371" s="48"/>
      <c r="E2371" s="48"/>
      <c r="F2371" s="48"/>
      <c r="G2371" s="48"/>
      <c r="H2371" s="48"/>
      <c r="I2371" s="48"/>
      <c r="J2371" s="50"/>
      <c r="K2371" s="48"/>
      <c r="M2371" s="51"/>
      <c r="P2371" s="48"/>
      <c r="Q2371" s="52"/>
      <c r="R2371" s="62"/>
    </row>
    <row r="2372" spans="1:18" s="47" customFormat="1" ht="18" customHeight="1" x14ac:dyDescent="0.25">
      <c r="A2372" s="48"/>
      <c r="B2372" s="49"/>
      <c r="C2372" s="50"/>
      <c r="D2372" s="48"/>
      <c r="E2372" s="48"/>
      <c r="F2372" s="48"/>
      <c r="G2372" s="48"/>
      <c r="H2372" s="48"/>
      <c r="I2372" s="48"/>
      <c r="J2372" s="50"/>
      <c r="K2372" s="48"/>
      <c r="M2372" s="51"/>
      <c r="P2372" s="48"/>
      <c r="Q2372" s="52"/>
      <c r="R2372" s="62"/>
    </row>
    <row r="2373" spans="1:18" s="47" customFormat="1" ht="18" customHeight="1" x14ac:dyDescent="0.25">
      <c r="A2373" s="48"/>
      <c r="B2373" s="49"/>
      <c r="C2373" s="50"/>
      <c r="D2373" s="48"/>
      <c r="E2373" s="48"/>
      <c r="F2373" s="48"/>
      <c r="G2373" s="48"/>
      <c r="H2373" s="48"/>
      <c r="I2373" s="48"/>
      <c r="J2373" s="50"/>
      <c r="K2373" s="48"/>
      <c r="M2373" s="51"/>
      <c r="P2373" s="48"/>
      <c r="Q2373" s="52"/>
      <c r="R2373" s="62"/>
    </row>
    <row r="2374" spans="1:18" s="57" customFormat="1" ht="18" customHeight="1" x14ac:dyDescent="0.25">
      <c r="A2374" s="53"/>
      <c r="B2374" s="53"/>
      <c r="C2374" s="54"/>
      <c r="D2374" s="54"/>
      <c r="E2374" s="53"/>
      <c r="F2374" s="53"/>
      <c r="G2374" s="53"/>
      <c r="H2374" s="53"/>
      <c r="I2374" s="53"/>
      <c r="J2374" s="54"/>
      <c r="K2374" s="54"/>
      <c r="L2374" s="54"/>
      <c r="M2374" s="55"/>
      <c r="N2374" s="55"/>
      <c r="O2374" s="55"/>
      <c r="P2374" s="55"/>
      <c r="Q2374" s="56"/>
      <c r="R2374" s="63"/>
    </row>
    <row r="2375" spans="1:18" s="57" customFormat="1" ht="18" customHeight="1" x14ac:dyDescent="0.25">
      <c r="A2375" s="53"/>
      <c r="B2375" s="53"/>
      <c r="C2375" s="54"/>
      <c r="D2375" s="54"/>
      <c r="E2375" s="53"/>
      <c r="F2375" s="53"/>
      <c r="G2375" s="53"/>
      <c r="H2375" s="53"/>
      <c r="I2375" s="53"/>
      <c r="J2375" s="54"/>
      <c r="K2375" s="54"/>
      <c r="L2375" s="54"/>
      <c r="M2375" s="55"/>
      <c r="N2375" s="55"/>
      <c r="O2375" s="55"/>
      <c r="P2375" s="123" t="s">
        <v>3195</v>
      </c>
      <c r="Q2375" s="123"/>
      <c r="R2375" s="63"/>
    </row>
    <row r="2376" spans="1:18" s="41" customFormat="1" ht="24" customHeight="1" x14ac:dyDescent="0.25">
      <c r="A2376" s="124" t="s">
        <v>3225</v>
      </c>
      <c r="B2376" s="125"/>
      <c r="C2376" s="124" t="s">
        <v>21</v>
      </c>
      <c r="D2376" s="126"/>
      <c r="E2376" s="125"/>
      <c r="F2376" s="124" t="s">
        <v>3192</v>
      </c>
      <c r="G2376" s="126"/>
      <c r="H2376" s="126"/>
      <c r="I2376" s="126"/>
      <c r="J2376" s="126"/>
      <c r="K2376" s="126"/>
      <c r="L2376" s="126"/>
      <c r="M2376" s="126"/>
      <c r="N2376" s="126"/>
      <c r="O2376" s="126"/>
      <c r="P2376" s="126"/>
      <c r="Q2376" s="126"/>
      <c r="R2376" s="125"/>
    </row>
    <row r="2377" spans="1:18" s="40" customFormat="1" ht="41.25" customHeight="1" x14ac:dyDescent="0.3">
      <c r="A2377" s="34" t="s">
        <v>3197</v>
      </c>
      <c r="B2377" s="35" t="s">
        <v>81</v>
      </c>
      <c r="C2377" s="35" t="s">
        <v>10</v>
      </c>
      <c r="D2377" s="36" t="s">
        <v>11</v>
      </c>
      <c r="E2377" s="34" t="s">
        <v>12</v>
      </c>
      <c r="F2377" s="34" t="s">
        <v>0</v>
      </c>
      <c r="G2377" s="34"/>
      <c r="H2377" s="34" t="s">
        <v>1</v>
      </c>
      <c r="I2377" s="37"/>
      <c r="J2377" s="35" t="s">
        <v>13</v>
      </c>
      <c r="K2377" s="38" t="s">
        <v>148</v>
      </c>
      <c r="L2377" s="37" t="s">
        <v>82</v>
      </c>
      <c r="M2377" s="34" t="s">
        <v>14</v>
      </c>
      <c r="N2377" s="34" t="s">
        <v>2</v>
      </c>
      <c r="O2377" s="34" t="s">
        <v>83</v>
      </c>
      <c r="P2377" s="34" t="s">
        <v>3198</v>
      </c>
      <c r="Q2377" s="39" t="s">
        <v>84</v>
      </c>
      <c r="R2377" s="59" t="s">
        <v>5</v>
      </c>
    </row>
    <row r="2378" spans="1:18" x14ac:dyDescent="0.2">
      <c r="A2378" s="140" t="s">
        <v>3140</v>
      </c>
      <c r="B2378" s="149">
        <v>45057</v>
      </c>
      <c r="C2378" s="149" t="s">
        <v>188</v>
      </c>
      <c r="D2378" s="149" t="s">
        <v>163</v>
      </c>
      <c r="E2378" s="132" t="s">
        <v>2424</v>
      </c>
      <c r="F2378" s="140" t="s">
        <v>2425</v>
      </c>
      <c r="G2378" s="146" t="s">
        <v>2426</v>
      </c>
      <c r="H2378" s="146" t="s">
        <v>2426</v>
      </c>
      <c r="I2378" s="146" t="s">
        <v>2427</v>
      </c>
      <c r="J2378" s="146" t="s">
        <v>2428</v>
      </c>
      <c r="K2378" s="146" t="s">
        <v>608</v>
      </c>
      <c r="L2378" s="22" t="s">
        <v>2915</v>
      </c>
      <c r="M2378" s="19">
        <v>1</v>
      </c>
      <c r="N2378" s="19">
        <f>IFERROR(VLOOKUP(L2378,Data!K:M,3,0),"0")</f>
        <v>1000</v>
      </c>
      <c r="O2378" s="19">
        <f>PRODUCT(M2378:N2378)</f>
        <v>1000</v>
      </c>
      <c r="P2378" s="132">
        <f>SUM(O2378:O2381)</f>
        <v>2950</v>
      </c>
      <c r="Q2378" s="140" t="s">
        <v>2892</v>
      </c>
      <c r="R2378" s="60"/>
    </row>
    <row r="2379" spans="1:18" x14ac:dyDescent="0.2">
      <c r="A2379" s="141"/>
      <c r="B2379" s="150"/>
      <c r="C2379" s="151"/>
      <c r="D2379" s="151"/>
      <c r="E2379" s="133"/>
      <c r="F2379" s="141"/>
      <c r="G2379" s="147"/>
      <c r="H2379" s="147"/>
      <c r="I2379" s="147"/>
      <c r="J2379" s="147"/>
      <c r="K2379" s="147"/>
      <c r="L2379" s="22" t="s">
        <v>138</v>
      </c>
      <c r="M2379" s="19">
        <v>1</v>
      </c>
      <c r="N2379" s="19">
        <f>IFERROR(VLOOKUP(L2379,Data!K:M,3,0),"0")</f>
        <v>70</v>
      </c>
      <c r="O2379" s="19">
        <f>PRODUCT(M2379:N2379)</f>
        <v>70</v>
      </c>
      <c r="P2379" s="133"/>
      <c r="Q2379" s="141"/>
      <c r="R2379" s="61"/>
    </row>
    <row r="2380" spans="1:18" x14ac:dyDescent="0.2">
      <c r="A2380" s="141"/>
      <c r="B2380" s="150"/>
      <c r="C2380" s="151"/>
      <c r="D2380" s="151"/>
      <c r="E2380" s="133"/>
      <c r="F2380" s="141"/>
      <c r="G2380" s="147"/>
      <c r="H2380" s="147"/>
      <c r="I2380" s="147"/>
      <c r="J2380" s="147"/>
      <c r="K2380" s="147"/>
      <c r="L2380" s="22" t="s">
        <v>145</v>
      </c>
      <c r="M2380" s="19">
        <v>1</v>
      </c>
      <c r="N2380" s="19">
        <v>1380</v>
      </c>
      <c r="O2380" s="19">
        <f>PRODUCT(M2380:N2380)</f>
        <v>1380</v>
      </c>
      <c r="P2380" s="133"/>
      <c r="Q2380" s="141"/>
      <c r="R2380" s="127" t="s">
        <v>2926</v>
      </c>
    </row>
    <row r="2381" spans="1:18" x14ac:dyDescent="0.2">
      <c r="A2381" s="142"/>
      <c r="B2381" s="161"/>
      <c r="C2381" s="162"/>
      <c r="D2381" s="162"/>
      <c r="E2381" s="136"/>
      <c r="F2381" s="142"/>
      <c r="G2381" s="148"/>
      <c r="H2381" s="148"/>
      <c r="I2381" s="148"/>
      <c r="J2381" s="148"/>
      <c r="K2381" s="148"/>
      <c r="L2381" s="22" t="s">
        <v>62</v>
      </c>
      <c r="M2381" s="19">
        <v>1</v>
      </c>
      <c r="N2381" s="19">
        <f>IFERROR(VLOOKUP(L2381,Data!K:M,3,0),"0")</f>
        <v>500</v>
      </c>
      <c r="O2381" s="19">
        <f>PRODUCT(M2381:N2381)</f>
        <v>500</v>
      </c>
      <c r="P2381" s="136"/>
      <c r="Q2381" s="142"/>
      <c r="R2381" s="128"/>
    </row>
    <row r="2382" spans="1:18" x14ac:dyDescent="0.2">
      <c r="A2382" s="140" t="s">
        <v>3141</v>
      </c>
      <c r="B2382" s="149">
        <v>45057</v>
      </c>
      <c r="C2382" s="149" t="s">
        <v>54</v>
      </c>
      <c r="D2382" s="149" t="s">
        <v>57</v>
      </c>
      <c r="E2382" s="132" t="s">
        <v>2433</v>
      </c>
      <c r="F2382" s="140">
        <v>205426</v>
      </c>
      <c r="G2382" s="146" t="s">
        <v>2434</v>
      </c>
      <c r="H2382" s="146" t="s">
        <v>2434</v>
      </c>
      <c r="I2382" s="146" t="s">
        <v>2435</v>
      </c>
      <c r="J2382" s="146" t="s">
        <v>2436</v>
      </c>
      <c r="K2382" s="146" t="s">
        <v>312</v>
      </c>
      <c r="L2382" s="22" t="s">
        <v>1648</v>
      </c>
      <c r="M2382" s="19">
        <v>1</v>
      </c>
      <c r="N2382" s="19">
        <v>700</v>
      </c>
      <c r="O2382" s="19">
        <f t="shared" si="42"/>
        <v>700</v>
      </c>
      <c r="P2382" s="132">
        <f>SUM(O2382:O2384)</f>
        <v>1850</v>
      </c>
      <c r="Q2382" s="140"/>
      <c r="R2382" s="61" t="s">
        <v>2760</v>
      </c>
    </row>
    <row r="2383" spans="1:18" x14ac:dyDescent="0.2">
      <c r="A2383" s="141"/>
      <c r="B2383" s="150"/>
      <c r="C2383" s="151"/>
      <c r="D2383" s="151"/>
      <c r="E2383" s="133"/>
      <c r="F2383" s="141"/>
      <c r="G2383" s="147"/>
      <c r="H2383" s="147"/>
      <c r="I2383" s="147"/>
      <c r="J2383" s="147"/>
      <c r="K2383" s="147"/>
      <c r="L2383" s="22" t="s">
        <v>1648</v>
      </c>
      <c r="M2383" s="19">
        <v>1</v>
      </c>
      <c r="N2383" s="19">
        <v>650</v>
      </c>
      <c r="O2383" s="19">
        <f t="shared" si="42"/>
        <v>650</v>
      </c>
      <c r="P2383" s="133"/>
      <c r="Q2383" s="141"/>
      <c r="R2383" s="61" t="s">
        <v>2888</v>
      </c>
    </row>
    <row r="2384" spans="1:18" x14ac:dyDescent="0.2">
      <c r="A2384" s="141"/>
      <c r="B2384" s="150"/>
      <c r="C2384" s="151"/>
      <c r="D2384" s="151"/>
      <c r="E2384" s="133"/>
      <c r="F2384" s="141"/>
      <c r="G2384" s="147"/>
      <c r="H2384" s="147"/>
      <c r="I2384" s="147"/>
      <c r="J2384" s="147"/>
      <c r="K2384" s="147"/>
      <c r="L2384" s="22" t="s">
        <v>62</v>
      </c>
      <c r="M2384" s="19">
        <v>1</v>
      </c>
      <c r="N2384" s="19">
        <f>IFERROR(VLOOKUP(L2384,Data!K:M,3,0),"0")</f>
        <v>500</v>
      </c>
      <c r="O2384" s="19">
        <f t="shared" si="42"/>
        <v>500</v>
      </c>
      <c r="P2384" s="133"/>
      <c r="Q2384" s="141"/>
      <c r="R2384" s="61"/>
    </row>
    <row r="2385" spans="1:18" x14ac:dyDescent="0.2">
      <c r="A2385" s="140" t="s">
        <v>3142</v>
      </c>
      <c r="B2385" s="149">
        <v>45057</v>
      </c>
      <c r="C2385" s="149" t="s">
        <v>160</v>
      </c>
      <c r="D2385" s="149" t="s">
        <v>163</v>
      </c>
      <c r="E2385" s="132" t="s">
        <v>2437</v>
      </c>
      <c r="F2385" s="140">
        <v>34486</v>
      </c>
      <c r="G2385" s="146" t="s">
        <v>681</v>
      </c>
      <c r="H2385" s="146" t="s">
        <v>681</v>
      </c>
      <c r="I2385" s="146" t="s">
        <v>2438</v>
      </c>
      <c r="J2385" s="146" t="s">
        <v>2439</v>
      </c>
      <c r="K2385" s="146" t="s">
        <v>312</v>
      </c>
      <c r="L2385" s="22" t="s">
        <v>99</v>
      </c>
      <c r="M2385" s="19">
        <v>1</v>
      </c>
      <c r="N2385" s="19">
        <f>IFERROR(VLOOKUP(L2385,Data!K:M,3,0),"0")</f>
        <v>900</v>
      </c>
      <c r="O2385" s="19">
        <f t="shared" si="42"/>
        <v>900</v>
      </c>
      <c r="P2385" s="132">
        <f>SUM(O2385:O2386)</f>
        <v>1400</v>
      </c>
      <c r="Q2385" s="140"/>
      <c r="R2385" s="60"/>
    </row>
    <row r="2386" spans="1:18" x14ac:dyDescent="0.2">
      <c r="A2386" s="141"/>
      <c r="B2386" s="150"/>
      <c r="C2386" s="151"/>
      <c r="D2386" s="151"/>
      <c r="E2386" s="133"/>
      <c r="F2386" s="141"/>
      <c r="G2386" s="147"/>
      <c r="H2386" s="147"/>
      <c r="I2386" s="147"/>
      <c r="J2386" s="147"/>
      <c r="K2386" s="147"/>
      <c r="L2386" s="22" t="s">
        <v>62</v>
      </c>
      <c r="M2386" s="19">
        <v>1</v>
      </c>
      <c r="N2386" s="19">
        <f>IFERROR(VLOOKUP(L2386,Data!K:M,3,0),"0")</f>
        <v>500</v>
      </c>
      <c r="O2386" s="19">
        <f t="shared" si="42"/>
        <v>500</v>
      </c>
      <c r="P2386" s="133"/>
      <c r="Q2386" s="141"/>
      <c r="R2386" s="61"/>
    </row>
    <row r="2387" spans="1:18" x14ac:dyDescent="0.2">
      <c r="A2387" s="140" t="s">
        <v>3143</v>
      </c>
      <c r="B2387" s="149">
        <v>45057</v>
      </c>
      <c r="C2387" s="149" t="s">
        <v>188</v>
      </c>
      <c r="D2387" s="149" t="s">
        <v>163</v>
      </c>
      <c r="E2387" s="132" t="s">
        <v>2440</v>
      </c>
      <c r="F2387" s="140">
        <v>129017</v>
      </c>
      <c r="G2387" s="146" t="s">
        <v>2441</v>
      </c>
      <c r="H2387" s="146" t="s">
        <v>2441</v>
      </c>
      <c r="I2387" s="146" t="s">
        <v>2442</v>
      </c>
      <c r="J2387" s="146" t="s">
        <v>2443</v>
      </c>
      <c r="K2387" s="146" t="s">
        <v>175</v>
      </c>
      <c r="L2387" s="22" t="s">
        <v>62</v>
      </c>
      <c r="M2387" s="19">
        <v>1</v>
      </c>
      <c r="N2387" s="19">
        <f>IFERROR(VLOOKUP(L2387,Data!K:M,3,0),"0")</f>
        <v>500</v>
      </c>
      <c r="O2387" s="19">
        <f t="shared" si="42"/>
        <v>500</v>
      </c>
      <c r="P2387" s="132">
        <f>SUM(O2387:O2388)</f>
        <v>500</v>
      </c>
      <c r="Q2387" s="140"/>
      <c r="R2387" s="60" t="s">
        <v>2767</v>
      </c>
    </row>
    <row r="2388" spans="1:18" x14ac:dyDescent="0.2">
      <c r="A2388" s="141"/>
      <c r="B2388" s="150"/>
      <c r="C2388" s="151"/>
      <c r="D2388" s="151"/>
      <c r="E2388" s="133"/>
      <c r="F2388" s="141"/>
      <c r="G2388" s="147"/>
      <c r="H2388" s="147"/>
      <c r="I2388" s="147"/>
      <c r="J2388" s="147"/>
      <c r="K2388" s="147"/>
      <c r="L2388" s="22"/>
      <c r="M2388" s="19"/>
      <c r="N2388" s="19" t="str">
        <f>IFERROR(VLOOKUP(L2388,Data!K:M,3,0),"0")</f>
        <v>0</v>
      </c>
      <c r="O2388" s="19">
        <f t="shared" si="42"/>
        <v>0</v>
      </c>
      <c r="P2388" s="133"/>
      <c r="Q2388" s="141"/>
      <c r="R2388" s="61"/>
    </row>
    <row r="2389" spans="1:18" x14ac:dyDescent="0.2">
      <c r="A2389" s="140" t="s">
        <v>3144</v>
      </c>
      <c r="B2389" s="149">
        <v>45057</v>
      </c>
      <c r="C2389" s="149" t="s">
        <v>160</v>
      </c>
      <c r="D2389" s="149" t="s">
        <v>163</v>
      </c>
      <c r="E2389" s="132" t="s">
        <v>2444</v>
      </c>
      <c r="F2389" s="140">
        <v>452352</v>
      </c>
      <c r="G2389" s="146" t="s">
        <v>2445</v>
      </c>
      <c r="H2389" s="146" t="s">
        <v>2445</v>
      </c>
      <c r="I2389" s="146" t="s">
        <v>2446</v>
      </c>
      <c r="J2389" s="146" t="s">
        <v>2447</v>
      </c>
      <c r="K2389" s="146" t="s">
        <v>2316</v>
      </c>
      <c r="L2389" s="22" t="s">
        <v>62</v>
      </c>
      <c r="M2389" s="19">
        <v>1</v>
      </c>
      <c r="N2389" s="19">
        <f>IFERROR(VLOOKUP(L2389,Data!K:M,3,0),"0")</f>
        <v>500</v>
      </c>
      <c r="O2389" s="19">
        <f t="shared" si="42"/>
        <v>500</v>
      </c>
      <c r="P2389" s="132">
        <f>SUM(O2389:O2390)</f>
        <v>500</v>
      </c>
      <c r="Q2389" s="140"/>
      <c r="R2389" s="60" t="s">
        <v>2727</v>
      </c>
    </row>
    <row r="2390" spans="1:18" x14ac:dyDescent="0.2">
      <c r="A2390" s="141"/>
      <c r="B2390" s="150"/>
      <c r="C2390" s="151"/>
      <c r="D2390" s="151"/>
      <c r="E2390" s="133"/>
      <c r="F2390" s="141"/>
      <c r="G2390" s="147"/>
      <c r="H2390" s="147"/>
      <c r="I2390" s="147"/>
      <c r="J2390" s="147"/>
      <c r="K2390" s="147"/>
      <c r="L2390" s="22"/>
      <c r="M2390" s="19"/>
      <c r="N2390" s="19" t="str">
        <f>IFERROR(VLOOKUP(L2390,Data!K:M,3,0),"0")</f>
        <v>0</v>
      </c>
      <c r="O2390" s="19">
        <f t="shared" si="42"/>
        <v>0</v>
      </c>
      <c r="P2390" s="133"/>
      <c r="Q2390" s="141"/>
      <c r="R2390" s="61"/>
    </row>
    <row r="2391" spans="1:18" x14ac:dyDescent="0.2">
      <c r="A2391" s="140" t="s">
        <v>3145</v>
      </c>
      <c r="B2391" s="149">
        <v>45057</v>
      </c>
      <c r="C2391" s="149" t="s">
        <v>160</v>
      </c>
      <c r="D2391" s="149" t="s">
        <v>202</v>
      </c>
      <c r="E2391" s="132" t="s">
        <v>2448</v>
      </c>
      <c r="F2391" s="140" t="s">
        <v>2449</v>
      </c>
      <c r="G2391" s="146" t="s">
        <v>2965</v>
      </c>
      <c r="H2391" s="146" t="s">
        <v>2965</v>
      </c>
      <c r="I2391" s="146" t="s">
        <v>2102</v>
      </c>
      <c r="J2391" s="146" t="s">
        <v>2450</v>
      </c>
      <c r="K2391" s="146" t="s">
        <v>200</v>
      </c>
      <c r="L2391" s="22" t="s">
        <v>2915</v>
      </c>
      <c r="M2391" s="19">
        <v>1</v>
      </c>
      <c r="N2391" s="19">
        <f>IFERROR(VLOOKUP(L2391,Data!K:M,3,0),"0")</f>
        <v>1000</v>
      </c>
      <c r="O2391" s="19">
        <f t="shared" si="42"/>
        <v>1000</v>
      </c>
      <c r="P2391" s="132">
        <f>SUM(O2391:O2396)</f>
        <v>2980</v>
      </c>
      <c r="Q2391" s="140"/>
      <c r="R2391" s="60"/>
    </row>
    <row r="2392" spans="1:18" x14ac:dyDescent="0.2">
      <c r="A2392" s="141"/>
      <c r="B2392" s="150"/>
      <c r="C2392" s="151"/>
      <c r="D2392" s="151"/>
      <c r="E2392" s="133"/>
      <c r="F2392" s="141"/>
      <c r="G2392" s="147"/>
      <c r="H2392" s="147"/>
      <c r="I2392" s="147"/>
      <c r="J2392" s="147"/>
      <c r="K2392" s="147"/>
      <c r="L2392" s="22" t="s">
        <v>138</v>
      </c>
      <c r="M2392" s="19">
        <v>1</v>
      </c>
      <c r="N2392" s="19">
        <f>IFERROR(VLOOKUP(L2392,Data!K:M,3,0),"0")</f>
        <v>70</v>
      </c>
      <c r="O2392" s="19">
        <f t="shared" si="42"/>
        <v>70</v>
      </c>
      <c r="P2392" s="133"/>
      <c r="Q2392" s="141"/>
      <c r="R2392" s="61"/>
    </row>
    <row r="2393" spans="1:18" x14ac:dyDescent="0.2">
      <c r="A2393" s="141"/>
      <c r="B2393" s="150"/>
      <c r="C2393" s="151"/>
      <c r="D2393" s="151"/>
      <c r="E2393" s="133"/>
      <c r="F2393" s="141"/>
      <c r="G2393" s="147"/>
      <c r="H2393" s="147"/>
      <c r="I2393" s="147"/>
      <c r="J2393" s="147"/>
      <c r="K2393" s="147"/>
      <c r="L2393" s="22" t="s">
        <v>119</v>
      </c>
      <c r="M2393" s="19">
        <v>1</v>
      </c>
      <c r="N2393" s="19">
        <f>IFERROR(VLOOKUP(L2393,Data!K:M,3,0),"0")</f>
        <v>150</v>
      </c>
      <c r="O2393" s="19">
        <f t="shared" si="42"/>
        <v>150</v>
      </c>
      <c r="P2393" s="133"/>
      <c r="Q2393" s="141"/>
      <c r="R2393" s="61"/>
    </row>
    <row r="2394" spans="1:18" x14ac:dyDescent="0.2">
      <c r="A2394" s="141"/>
      <c r="B2394" s="150"/>
      <c r="C2394" s="151"/>
      <c r="D2394" s="151"/>
      <c r="E2394" s="133"/>
      <c r="F2394" s="141"/>
      <c r="G2394" s="147"/>
      <c r="H2394" s="147"/>
      <c r="I2394" s="147"/>
      <c r="J2394" s="147"/>
      <c r="K2394" s="147"/>
      <c r="L2394" s="22" t="s">
        <v>135</v>
      </c>
      <c r="M2394" s="19">
        <v>2</v>
      </c>
      <c r="N2394" s="19">
        <f>IFERROR(VLOOKUP(L2394,Data!K:M,3,0),"0")</f>
        <v>140</v>
      </c>
      <c r="O2394" s="19">
        <f t="shared" si="42"/>
        <v>280</v>
      </c>
      <c r="P2394" s="133"/>
      <c r="Q2394" s="141"/>
      <c r="R2394" s="61" t="s">
        <v>2722</v>
      </c>
    </row>
    <row r="2395" spans="1:18" x14ac:dyDescent="0.2">
      <c r="A2395" s="141"/>
      <c r="B2395" s="150"/>
      <c r="C2395" s="151"/>
      <c r="D2395" s="151"/>
      <c r="E2395" s="133"/>
      <c r="F2395" s="141"/>
      <c r="G2395" s="147"/>
      <c r="H2395" s="147"/>
      <c r="I2395" s="147"/>
      <c r="J2395" s="147"/>
      <c r="K2395" s="147"/>
      <c r="L2395" s="22" t="s">
        <v>145</v>
      </c>
      <c r="M2395" s="19">
        <v>1</v>
      </c>
      <c r="N2395" s="19">
        <v>980</v>
      </c>
      <c r="O2395" s="19">
        <f t="shared" si="42"/>
        <v>980</v>
      </c>
      <c r="P2395" s="133"/>
      <c r="Q2395" s="141"/>
      <c r="R2395" s="61"/>
    </row>
    <row r="2396" spans="1:18" x14ac:dyDescent="0.2">
      <c r="A2396" s="141"/>
      <c r="B2396" s="150"/>
      <c r="C2396" s="151"/>
      <c r="D2396" s="151"/>
      <c r="E2396" s="133"/>
      <c r="F2396" s="141"/>
      <c r="G2396" s="147"/>
      <c r="H2396" s="147"/>
      <c r="I2396" s="147"/>
      <c r="J2396" s="147"/>
      <c r="K2396" s="147"/>
      <c r="L2396" s="22" t="s">
        <v>62</v>
      </c>
      <c r="M2396" s="19">
        <v>1</v>
      </c>
      <c r="N2396" s="19">
        <f>IFERROR(VLOOKUP(L2396,Data!K:M,3,0),"0")</f>
        <v>500</v>
      </c>
      <c r="O2396" s="19">
        <f t="shared" si="42"/>
        <v>500</v>
      </c>
      <c r="P2396" s="133"/>
      <c r="Q2396" s="141"/>
      <c r="R2396" s="61"/>
    </row>
    <row r="2397" spans="1:18" x14ac:dyDescent="0.2">
      <c r="A2397" s="140" t="s">
        <v>3146</v>
      </c>
      <c r="B2397" s="149">
        <v>45057</v>
      </c>
      <c r="C2397" s="149" t="s">
        <v>188</v>
      </c>
      <c r="D2397" s="149" t="s">
        <v>163</v>
      </c>
      <c r="E2397" s="132" t="s">
        <v>2451</v>
      </c>
      <c r="F2397" s="140">
        <v>456285</v>
      </c>
      <c r="G2397" s="146" t="s">
        <v>2452</v>
      </c>
      <c r="H2397" s="146" t="s">
        <v>2452</v>
      </c>
      <c r="I2397" s="146" t="s">
        <v>2453</v>
      </c>
      <c r="J2397" s="146" t="s">
        <v>2454</v>
      </c>
      <c r="K2397" s="146" t="s">
        <v>175</v>
      </c>
      <c r="L2397" s="22" t="s">
        <v>149</v>
      </c>
      <c r="M2397" s="19">
        <v>1</v>
      </c>
      <c r="N2397" s="19">
        <f>IFERROR(VLOOKUP(L2397,Data!K:M,3,0),"0")</f>
        <v>350</v>
      </c>
      <c r="O2397" s="19">
        <f t="shared" si="42"/>
        <v>350</v>
      </c>
      <c r="P2397" s="132">
        <f>SUM(O2397:O2398)</f>
        <v>850</v>
      </c>
      <c r="Q2397" s="140"/>
      <c r="R2397" s="60" t="s">
        <v>2784</v>
      </c>
    </row>
    <row r="2398" spans="1:18" x14ac:dyDescent="0.2">
      <c r="A2398" s="141"/>
      <c r="B2398" s="150"/>
      <c r="C2398" s="151"/>
      <c r="D2398" s="151"/>
      <c r="E2398" s="133"/>
      <c r="F2398" s="141"/>
      <c r="G2398" s="147"/>
      <c r="H2398" s="147"/>
      <c r="I2398" s="147"/>
      <c r="J2398" s="147"/>
      <c r="K2398" s="147"/>
      <c r="L2398" s="22" t="s">
        <v>62</v>
      </c>
      <c r="M2398" s="19">
        <v>1</v>
      </c>
      <c r="N2398" s="19">
        <f>IFERROR(VLOOKUP(L2398,Data!K:M,3,0),"0")</f>
        <v>500</v>
      </c>
      <c r="O2398" s="19">
        <f t="shared" si="42"/>
        <v>500</v>
      </c>
      <c r="P2398" s="133"/>
      <c r="Q2398" s="141"/>
      <c r="R2398" s="61"/>
    </row>
    <row r="2399" spans="1:18" x14ac:dyDescent="0.2">
      <c r="A2399" s="140" t="s">
        <v>3147</v>
      </c>
      <c r="B2399" s="149">
        <v>45057</v>
      </c>
      <c r="C2399" s="149" t="s">
        <v>448</v>
      </c>
      <c r="D2399" s="149" t="s">
        <v>163</v>
      </c>
      <c r="E2399" s="132" t="s">
        <v>2455</v>
      </c>
      <c r="F2399" s="140">
        <v>398507</v>
      </c>
      <c r="G2399" s="146" t="s">
        <v>2456</v>
      </c>
      <c r="H2399" s="146" t="s">
        <v>2456</v>
      </c>
      <c r="I2399" s="146" t="s">
        <v>2457</v>
      </c>
      <c r="J2399" s="146" t="s">
        <v>2458</v>
      </c>
      <c r="K2399" s="146" t="s">
        <v>2459</v>
      </c>
      <c r="L2399" s="22" t="s">
        <v>62</v>
      </c>
      <c r="M2399" s="19">
        <v>1</v>
      </c>
      <c r="N2399" s="19">
        <f>IFERROR(VLOOKUP(L2399,Data!K:M,3,0),"0")</f>
        <v>500</v>
      </c>
      <c r="O2399" s="19">
        <f t="shared" si="42"/>
        <v>500</v>
      </c>
      <c r="P2399" s="132">
        <f>SUM(O2399:O2400)</f>
        <v>500</v>
      </c>
      <c r="Q2399" s="140"/>
      <c r="R2399" s="60" t="s">
        <v>2727</v>
      </c>
    </row>
    <row r="2400" spans="1:18" x14ac:dyDescent="0.2">
      <c r="A2400" s="141"/>
      <c r="B2400" s="150"/>
      <c r="C2400" s="151"/>
      <c r="D2400" s="151"/>
      <c r="E2400" s="133"/>
      <c r="F2400" s="141"/>
      <c r="G2400" s="147"/>
      <c r="H2400" s="147"/>
      <c r="I2400" s="147"/>
      <c r="J2400" s="147"/>
      <c r="K2400" s="147"/>
      <c r="L2400" s="22"/>
      <c r="M2400" s="19"/>
      <c r="N2400" s="19" t="str">
        <f>IFERROR(VLOOKUP(L2400,Data!K:M,3,0),"0")</f>
        <v>0</v>
      </c>
      <c r="O2400" s="19">
        <f t="shared" si="42"/>
        <v>0</v>
      </c>
      <c r="P2400" s="133"/>
      <c r="Q2400" s="141"/>
      <c r="R2400" s="61"/>
    </row>
    <row r="2401" spans="1:18" x14ac:dyDescent="0.2">
      <c r="A2401" s="140" t="s">
        <v>3148</v>
      </c>
      <c r="B2401" s="149">
        <v>45057</v>
      </c>
      <c r="C2401" s="149" t="s">
        <v>448</v>
      </c>
      <c r="D2401" s="149" t="s">
        <v>163</v>
      </c>
      <c r="E2401" s="132" t="s">
        <v>2460</v>
      </c>
      <c r="F2401" s="140">
        <v>260767</v>
      </c>
      <c r="G2401" s="146" t="s">
        <v>2461</v>
      </c>
      <c r="H2401" s="146" t="s">
        <v>2461</v>
      </c>
      <c r="I2401" s="146" t="s">
        <v>2462</v>
      </c>
      <c r="J2401" s="146" t="s">
        <v>2463</v>
      </c>
      <c r="K2401" s="146" t="s">
        <v>302</v>
      </c>
      <c r="L2401" s="22" t="s">
        <v>149</v>
      </c>
      <c r="M2401" s="19">
        <v>1</v>
      </c>
      <c r="N2401" s="19">
        <f>IFERROR(VLOOKUP(L2401,Data!K:M,3,0),"0")</f>
        <v>350</v>
      </c>
      <c r="O2401" s="19">
        <f t="shared" si="42"/>
        <v>350</v>
      </c>
      <c r="P2401" s="132">
        <f>SUM(O2401:O2402)</f>
        <v>850</v>
      </c>
      <c r="Q2401" s="140"/>
      <c r="R2401" s="60"/>
    </row>
    <row r="2402" spans="1:18" x14ac:dyDescent="0.2">
      <c r="A2402" s="141"/>
      <c r="B2402" s="150"/>
      <c r="C2402" s="151"/>
      <c r="D2402" s="151"/>
      <c r="E2402" s="133"/>
      <c r="F2402" s="141"/>
      <c r="G2402" s="147"/>
      <c r="H2402" s="147"/>
      <c r="I2402" s="147"/>
      <c r="J2402" s="147"/>
      <c r="K2402" s="147"/>
      <c r="L2402" s="22" t="s">
        <v>62</v>
      </c>
      <c r="M2402" s="19">
        <v>1</v>
      </c>
      <c r="N2402" s="19">
        <f>IFERROR(VLOOKUP(L2402,Data!K:M,3,0),"0")</f>
        <v>500</v>
      </c>
      <c r="O2402" s="19">
        <f t="shared" si="42"/>
        <v>500</v>
      </c>
      <c r="P2402" s="133"/>
      <c r="Q2402" s="141"/>
      <c r="R2402" s="61"/>
    </row>
    <row r="2403" spans="1:18" x14ac:dyDescent="0.2">
      <c r="A2403" s="140" t="s">
        <v>3149</v>
      </c>
      <c r="B2403" s="149">
        <v>45057</v>
      </c>
      <c r="C2403" s="149" t="s">
        <v>160</v>
      </c>
      <c r="D2403" s="149" t="s">
        <v>163</v>
      </c>
      <c r="E2403" s="132" t="s">
        <v>2464</v>
      </c>
      <c r="F2403" s="140">
        <v>33553</v>
      </c>
      <c r="G2403" s="146" t="s">
        <v>2465</v>
      </c>
      <c r="H2403" s="146" t="s">
        <v>2465</v>
      </c>
      <c r="I2403" s="146" t="s">
        <v>2466</v>
      </c>
      <c r="J2403" s="146" t="s">
        <v>2467</v>
      </c>
      <c r="K2403" s="146" t="s">
        <v>2116</v>
      </c>
      <c r="L2403" s="22" t="s">
        <v>149</v>
      </c>
      <c r="M2403" s="19">
        <v>1</v>
      </c>
      <c r="N2403" s="19">
        <f>IFERROR(VLOOKUP(L2403,Data!K:M,3,0),"0")</f>
        <v>350</v>
      </c>
      <c r="O2403" s="19">
        <f t="shared" si="42"/>
        <v>350</v>
      </c>
      <c r="P2403" s="132">
        <f>SUM(O2403:O2404)</f>
        <v>850</v>
      </c>
      <c r="Q2403" s="140"/>
      <c r="R2403" s="60"/>
    </row>
    <row r="2404" spans="1:18" x14ac:dyDescent="0.2">
      <c r="A2404" s="141"/>
      <c r="B2404" s="150"/>
      <c r="C2404" s="151"/>
      <c r="D2404" s="151"/>
      <c r="E2404" s="133"/>
      <c r="F2404" s="141"/>
      <c r="G2404" s="147"/>
      <c r="H2404" s="147"/>
      <c r="I2404" s="147"/>
      <c r="J2404" s="147"/>
      <c r="K2404" s="147"/>
      <c r="L2404" s="22" t="s">
        <v>62</v>
      </c>
      <c r="M2404" s="19">
        <v>1</v>
      </c>
      <c r="N2404" s="19">
        <f>IFERROR(VLOOKUP(L2404,Data!K:M,3,0),"0")</f>
        <v>500</v>
      </c>
      <c r="O2404" s="19">
        <f t="shared" si="42"/>
        <v>500</v>
      </c>
      <c r="P2404" s="133"/>
      <c r="Q2404" s="141"/>
      <c r="R2404" s="61"/>
    </row>
    <row r="2405" spans="1:18" x14ac:dyDescent="0.2">
      <c r="A2405" s="140" t="s">
        <v>3150</v>
      </c>
      <c r="B2405" s="149">
        <v>45057</v>
      </c>
      <c r="C2405" s="149" t="s">
        <v>448</v>
      </c>
      <c r="D2405" s="149" t="s">
        <v>161</v>
      </c>
      <c r="E2405" s="132" t="s">
        <v>2468</v>
      </c>
      <c r="F2405" s="140">
        <v>319899</v>
      </c>
      <c r="G2405" s="146" t="s">
        <v>2469</v>
      </c>
      <c r="H2405" s="146" t="s">
        <v>2469</v>
      </c>
      <c r="I2405" s="146" t="s">
        <v>2466</v>
      </c>
      <c r="J2405" s="146" t="s">
        <v>2120</v>
      </c>
      <c r="K2405" s="146" t="s">
        <v>2116</v>
      </c>
      <c r="L2405" s="22" t="s">
        <v>62</v>
      </c>
      <c r="M2405" s="19">
        <v>1</v>
      </c>
      <c r="N2405" s="19">
        <f>IFERROR(VLOOKUP(L2405,Data!K:M,3,0),"0")</f>
        <v>500</v>
      </c>
      <c r="O2405" s="19">
        <f t="shared" si="42"/>
        <v>500</v>
      </c>
      <c r="P2405" s="132">
        <f>SUM(O2405:O2406)</f>
        <v>500</v>
      </c>
      <c r="Q2405" s="140"/>
      <c r="R2405" s="60" t="s">
        <v>2733</v>
      </c>
    </row>
    <row r="2406" spans="1:18" x14ac:dyDescent="0.2">
      <c r="A2406" s="141"/>
      <c r="B2406" s="150"/>
      <c r="C2406" s="151"/>
      <c r="D2406" s="151"/>
      <c r="E2406" s="133"/>
      <c r="F2406" s="141"/>
      <c r="G2406" s="147"/>
      <c r="H2406" s="147"/>
      <c r="I2406" s="147"/>
      <c r="J2406" s="147"/>
      <c r="K2406" s="147"/>
      <c r="L2406" s="22"/>
      <c r="M2406" s="19"/>
      <c r="N2406" s="19" t="str">
        <f>IFERROR(VLOOKUP(L2406,Data!K:M,3,0),"0")</f>
        <v>0</v>
      </c>
      <c r="O2406" s="19">
        <f t="shared" si="42"/>
        <v>0</v>
      </c>
      <c r="P2406" s="133"/>
      <c r="Q2406" s="141"/>
      <c r="R2406" s="61"/>
    </row>
    <row r="2407" spans="1:18" x14ac:dyDescent="0.2">
      <c r="A2407" s="140" t="s">
        <v>3151</v>
      </c>
      <c r="B2407" s="149">
        <v>45057</v>
      </c>
      <c r="C2407" s="149" t="s">
        <v>448</v>
      </c>
      <c r="D2407" s="149" t="s">
        <v>163</v>
      </c>
      <c r="E2407" s="132" t="s">
        <v>2470</v>
      </c>
      <c r="F2407" s="140" t="s">
        <v>2471</v>
      </c>
      <c r="G2407" s="146" t="s">
        <v>2472</v>
      </c>
      <c r="H2407" s="146" t="s">
        <v>2472</v>
      </c>
      <c r="I2407" s="146" t="s">
        <v>2473</v>
      </c>
      <c r="J2407" s="146" t="s">
        <v>2474</v>
      </c>
      <c r="K2407" s="146" t="s">
        <v>187</v>
      </c>
      <c r="L2407" s="22" t="s">
        <v>2915</v>
      </c>
      <c r="M2407" s="19">
        <v>1</v>
      </c>
      <c r="N2407" s="19">
        <f>IFERROR(VLOOKUP(L2407,Data!K:M,3,0),"0")</f>
        <v>1000</v>
      </c>
      <c r="O2407" s="19">
        <f t="shared" si="42"/>
        <v>1000</v>
      </c>
      <c r="P2407" s="132">
        <f>SUM(O2407:O2411)</f>
        <v>3210</v>
      </c>
      <c r="Q2407" s="140" t="s">
        <v>2842</v>
      </c>
      <c r="R2407" s="60" t="s">
        <v>2894</v>
      </c>
    </row>
    <row r="2408" spans="1:18" x14ac:dyDescent="0.2">
      <c r="A2408" s="141"/>
      <c r="B2408" s="150"/>
      <c r="C2408" s="151"/>
      <c r="D2408" s="151"/>
      <c r="E2408" s="133"/>
      <c r="F2408" s="141"/>
      <c r="G2408" s="147"/>
      <c r="H2408" s="147"/>
      <c r="I2408" s="147"/>
      <c r="J2408" s="147"/>
      <c r="K2408" s="147"/>
      <c r="L2408" s="22" t="s">
        <v>138</v>
      </c>
      <c r="M2408" s="19">
        <v>1</v>
      </c>
      <c r="N2408" s="19">
        <f>IFERROR(VLOOKUP(L2408,Data!K:M,3,0),"0")</f>
        <v>70</v>
      </c>
      <c r="O2408" s="19">
        <f t="shared" si="42"/>
        <v>70</v>
      </c>
      <c r="P2408" s="133"/>
      <c r="Q2408" s="141"/>
      <c r="R2408" s="61"/>
    </row>
    <row r="2409" spans="1:18" x14ac:dyDescent="0.2">
      <c r="A2409" s="141"/>
      <c r="B2409" s="150"/>
      <c r="C2409" s="151"/>
      <c r="D2409" s="151"/>
      <c r="E2409" s="133"/>
      <c r="F2409" s="141"/>
      <c r="G2409" s="147"/>
      <c r="H2409" s="147"/>
      <c r="I2409" s="147"/>
      <c r="J2409" s="147"/>
      <c r="K2409" s="147"/>
      <c r="L2409" s="22" t="s">
        <v>2703</v>
      </c>
      <c r="M2409" s="19">
        <v>1</v>
      </c>
      <c r="N2409" s="19">
        <f>IFERROR(VLOOKUP(L2409,Data!K:M,3,0),"0")</f>
        <v>80</v>
      </c>
      <c r="O2409" s="19">
        <f>PRODUCT(M2409:N2409)</f>
        <v>80</v>
      </c>
      <c r="P2409" s="133"/>
      <c r="Q2409" s="141"/>
      <c r="R2409" s="61"/>
    </row>
    <row r="2410" spans="1:18" x14ac:dyDescent="0.2">
      <c r="A2410" s="141"/>
      <c r="B2410" s="150"/>
      <c r="C2410" s="151"/>
      <c r="D2410" s="151"/>
      <c r="E2410" s="133"/>
      <c r="F2410" s="141"/>
      <c r="G2410" s="147"/>
      <c r="H2410" s="147"/>
      <c r="I2410" s="147"/>
      <c r="J2410" s="147"/>
      <c r="K2410" s="147"/>
      <c r="L2410" s="22" t="s">
        <v>145</v>
      </c>
      <c r="M2410" s="19">
        <v>1</v>
      </c>
      <c r="N2410" s="19">
        <v>1560</v>
      </c>
      <c r="O2410" s="19">
        <f t="shared" si="42"/>
        <v>1560</v>
      </c>
      <c r="P2410" s="133"/>
      <c r="Q2410" s="141"/>
      <c r="R2410" s="61"/>
    </row>
    <row r="2411" spans="1:18" x14ac:dyDescent="0.2">
      <c r="A2411" s="141"/>
      <c r="B2411" s="150"/>
      <c r="C2411" s="151"/>
      <c r="D2411" s="151"/>
      <c r="E2411" s="133"/>
      <c r="F2411" s="141"/>
      <c r="G2411" s="147"/>
      <c r="H2411" s="147"/>
      <c r="I2411" s="147"/>
      <c r="J2411" s="147"/>
      <c r="K2411" s="147"/>
      <c r="L2411" s="22" t="s">
        <v>62</v>
      </c>
      <c r="M2411" s="19">
        <v>1</v>
      </c>
      <c r="N2411" s="19">
        <f>IFERROR(VLOOKUP(L2411,Data!K:M,3,0),"0")</f>
        <v>500</v>
      </c>
      <c r="O2411" s="19">
        <f t="shared" si="42"/>
        <v>500</v>
      </c>
      <c r="P2411" s="133"/>
      <c r="Q2411" s="141"/>
      <c r="R2411" s="61"/>
    </row>
    <row r="2412" spans="1:18" x14ac:dyDescent="0.2">
      <c r="A2412" s="140" t="s">
        <v>3152</v>
      </c>
      <c r="B2412" s="149">
        <v>45057</v>
      </c>
      <c r="C2412" s="149" t="s">
        <v>188</v>
      </c>
      <c r="D2412" s="149" t="s">
        <v>163</v>
      </c>
      <c r="E2412" s="132" t="s">
        <v>2475</v>
      </c>
      <c r="F2412" s="140">
        <v>357505</v>
      </c>
      <c r="G2412" s="146" t="s">
        <v>471</v>
      </c>
      <c r="H2412" s="146" t="s">
        <v>471</v>
      </c>
      <c r="I2412" s="146" t="s">
        <v>2476</v>
      </c>
      <c r="J2412" s="146" t="s">
        <v>2477</v>
      </c>
      <c r="K2412" s="146" t="s">
        <v>196</v>
      </c>
      <c r="L2412" s="22" t="s">
        <v>149</v>
      </c>
      <c r="M2412" s="19">
        <v>1</v>
      </c>
      <c r="N2412" s="19">
        <f>IFERROR(VLOOKUP(L2412,Data!K:M,3,0),"0")</f>
        <v>350</v>
      </c>
      <c r="O2412" s="19">
        <f t="shared" si="42"/>
        <v>350</v>
      </c>
      <c r="P2412" s="132">
        <f>SUM(O2412:O2413)</f>
        <v>850</v>
      </c>
      <c r="Q2412" s="140"/>
      <c r="R2412" s="131" t="s">
        <v>2953</v>
      </c>
    </row>
    <row r="2413" spans="1:18" x14ac:dyDescent="0.2">
      <c r="A2413" s="141"/>
      <c r="B2413" s="150"/>
      <c r="C2413" s="151"/>
      <c r="D2413" s="151"/>
      <c r="E2413" s="133"/>
      <c r="F2413" s="141"/>
      <c r="G2413" s="147"/>
      <c r="H2413" s="147"/>
      <c r="I2413" s="147"/>
      <c r="J2413" s="147"/>
      <c r="K2413" s="147"/>
      <c r="L2413" s="22" t="s">
        <v>62</v>
      </c>
      <c r="M2413" s="19">
        <v>1</v>
      </c>
      <c r="N2413" s="19">
        <f>IFERROR(VLOOKUP(L2413,Data!K:M,3,0),"0")</f>
        <v>500</v>
      </c>
      <c r="O2413" s="19">
        <f t="shared" si="42"/>
        <v>500</v>
      </c>
      <c r="P2413" s="133"/>
      <c r="Q2413" s="141"/>
      <c r="R2413" s="128"/>
    </row>
    <row r="2414" spans="1:18" x14ac:dyDescent="0.2">
      <c r="A2414" s="140" t="s">
        <v>3153</v>
      </c>
      <c r="B2414" s="149">
        <v>45057</v>
      </c>
      <c r="C2414" s="149" t="s">
        <v>448</v>
      </c>
      <c r="D2414" s="149" t="s">
        <v>336</v>
      </c>
      <c r="E2414" s="132" t="s">
        <v>2478</v>
      </c>
      <c r="F2414" s="140" t="s">
        <v>2479</v>
      </c>
      <c r="G2414" s="146" t="s">
        <v>325</v>
      </c>
      <c r="H2414" s="146" t="s">
        <v>325</v>
      </c>
      <c r="I2414" s="146" t="s">
        <v>2480</v>
      </c>
      <c r="J2414" s="146" t="s">
        <v>2481</v>
      </c>
      <c r="K2414" s="146" t="s">
        <v>1767</v>
      </c>
      <c r="L2414" s="22" t="s">
        <v>62</v>
      </c>
      <c r="M2414" s="19">
        <v>1</v>
      </c>
      <c r="N2414" s="19">
        <f>IFERROR(VLOOKUP(L2414,Data!K:M,3,0),"0")</f>
        <v>500</v>
      </c>
      <c r="O2414" s="19">
        <f t="shared" si="42"/>
        <v>500</v>
      </c>
      <c r="P2414" s="132">
        <f>SUM(O2414:O2415)</f>
        <v>500</v>
      </c>
      <c r="Q2414" s="140"/>
      <c r="R2414" s="60" t="s">
        <v>2798</v>
      </c>
    </row>
    <row r="2415" spans="1:18" x14ac:dyDescent="0.2">
      <c r="A2415" s="141"/>
      <c r="B2415" s="150"/>
      <c r="C2415" s="151"/>
      <c r="D2415" s="151"/>
      <c r="E2415" s="133"/>
      <c r="F2415" s="141"/>
      <c r="G2415" s="147"/>
      <c r="H2415" s="147"/>
      <c r="I2415" s="147"/>
      <c r="J2415" s="147"/>
      <c r="K2415" s="147"/>
      <c r="L2415" s="22"/>
      <c r="M2415" s="19"/>
      <c r="N2415" s="19" t="str">
        <f>IFERROR(VLOOKUP(L2415,Data!K:M,3,0),"0")</f>
        <v>0</v>
      </c>
      <c r="O2415" s="19">
        <f t="shared" si="42"/>
        <v>0</v>
      </c>
      <c r="P2415" s="133"/>
      <c r="Q2415" s="141"/>
      <c r="R2415" s="61"/>
    </row>
    <row r="2416" spans="1:18" x14ac:dyDescent="0.2">
      <c r="A2416" s="140" t="s">
        <v>3154</v>
      </c>
      <c r="B2416" s="149">
        <v>45057</v>
      </c>
      <c r="C2416" s="149" t="s">
        <v>160</v>
      </c>
      <c r="D2416" s="149" t="s">
        <v>163</v>
      </c>
      <c r="E2416" s="132" t="s">
        <v>2482</v>
      </c>
      <c r="F2416" s="140" t="s">
        <v>2483</v>
      </c>
      <c r="G2416" s="146" t="s">
        <v>2484</v>
      </c>
      <c r="H2416" s="146" t="s">
        <v>2484</v>
      </c>
      <c r="I2416" s="146" t="s">
        <v>2442</v>
      </c>
      <c r="J2416" s="146" t="s">
        <v>2443</v>
      </c>
      <c r="K2416" s="146" t="s">
        <v>175</v>
      </c>
      <c r="L2416" s="22" t="s">
        <v>2915</v>
      </c>
      <c r="M2416" s="19">
        <v>1</v>
      </c>
      <c r="N2416" s="19">
        <f>IFERROR(VLOOKUP(L2416,Data!K:M,3,0),"0")</f>
        <v>1000</v>
      </c>
      <c r="O2416" s="19">
        <f t="shared" si="42"/>
        <v>1000</v>
      </c>
      <c r="P2416" s="132">
        <f>SUM(O2416:O2424)</f>
        <v>4040</v>
      </c>
      <c r="Q2416" s="140" t="s">
        <v>2895</v>
      </c>
      <c r="R2416" s="60" t="s">
        <v>2740</v>
      </c>
    </row>
    <row r="2417" spans="1:18" x14ac:dyDescent="0.2">
      <c r="A2417" s="141"/>
      <c r="B2417" s="150"/>
      <c r="C2417" s="151"/>
      <c r="D2417" s="151"/>
      <c r="E2417" s="133"/>
      <c r="F2417" s="141"/>
      <c r="G2417" s="147"/>
      <c r="H2417" s="147"/>
      <c r="I2417" s="147"/>
      <c r="J2417" s="147"/>
      <c r="K2417" s="147"/>
      <c r="L2417" s="22" t="s">
        <v>138</v>
      </c>
      <c r="M2417" s="19">
        <v>1</v>
      </c>
      <c r="N2417" s="19">
        <f>IFERROR(VLOOKUP(L2417,Data!K:M,3,0),"0")</f>
        <v>70</v>
      </c>
      <c r="O2417" s="19">
        <f t="shared" si="42"/>
        <v>70</v>
      </c>
      <c r="P2417" s="133"/>
      <c r="Q2417" s="141"/>
      <c r="R2417" s="61" t="s">
        <v>2767</v>
      </c>
    </row>
    <row r="2418" spans="1:18" x14ac:dyDescent="0.2">
      <c r="A2418" s="141"/>
      <c r="B2418" s="150"/>
      <c r="C2418" s="151"/>
      <c r="D2418" s="151"/>
      <c r="E2418" s="133"/>
      <c r="F2418" s="141"/>
      <c r="G2418" s="147"/>
      <c r="H2418" s="147"/>
      <c r="I2418" s="147"/>
      <c r="J2418" s="147"/>
      <c r="K2418" s="147"/>
      <c r="L2418" s="22" t="s">
        <v>113</v>
      </c>
      <c r="M2418" s="19">
        <v>1</v>
      </c>
      <c r="N2418" s="19">
        <f>IFERROR(VLOOKUP(L2418,Data!K:M,3,0),"0")</f>
        <v>800</v>
      </c>
      <c r="O2418" s="19">
        <f t="shared" si="42"/>
        <v>800</v>
      </c>
      <c r="P2418" s="133"/>
      <c r="Q2418" s="141"/>
      <c r="R2418" s="61"/>
    </row>
    <row r="2419" spans="1:18" x14ac:dyDescent="0.2">
      <c r="A2419" s="141"/>
      <c r="B2419" s="150"/>
      <c r="C2419" s="151"/>
      <c r="D2419" s="151"/>
      <c r="E2419" s="133"/>
      <c r="F2419" s="141"/>
      <c r="G2419" s="147"/>
      <c r="H2419" s="147"/>
      <c r="I2419" s="147"/>
      <c r="J2419" s="147"/>
      <c r="K2419" s="147"/>
      <c r="L2419" s="22" t="s">
        <v>2699</v>
      </c>
      <c r="M2419" s="19">
        <v>2</v>
      </c>
      <c r="N2419" s="19">
        <f>IFERROR(VLOOKUP(L2419,Data!K:M,3,0),"0")</f>
        <v>10</v>
      </c>
      <c r="O2419" s="19">
        <f t="shared" si="42"/>
        <v>20</v>
      </c>
      <c r="P2419" s="133"/>
      <c r="Q2419" s="141"/>
      <c r="R2419" s="61"/>
    </row>
    <row r="2420" spans="1:18" x14ac:dyDescent="0.2">
      <c r="A2420" s="141"/>
      <c r="B2420" s="150"/>
      <c r="C2420" s="151"/>
      <c r="D2420" s="151"/>
      <c r="E2420" s="133"/>
      <c r="F2420" s="141"/>
      <c r="G2420" s="147"/>
      <c r="H2420" s="147"/>
      <c r="I2420" s="147"/>
      <c r="J2420" s="147"/>
      <c r="K2420" s="147"/>
      <c r="L2420" s="22" t="s">
        <v>2700</v>
      </c>
      <c r="M2420" s="19">
        <v>1</v>
      </c>
      <c r="N2420" s="19">
        <f>IFERROR(VLOOKUP(L2420,Data!K:M,3,0),"0")</f>
        <v>60</v>
      </c>
      <c r="O2420" s="19">
        <f t="shared" si="42"/>
        <v>60</v>
      </c>
      <c r="P2420" s="133"/>
      <c r="Q2420" s="141"/>
      <c r="R2420" s="61"/>
    </row>
    <row r="2421" spans="1:18" x14ac:dyDescent="0.2">
      <c r="A2421" s="141"/>
      <c r="B2421" s="150"/>
      <c r="C2421" s="151"/>
      <c r="D2421" s="151"/>
      <c r="E2421" s="133"/>
      <c r="F2421" s="141"/>
      <c r="G2421" s="147"/>
      <c r="H2421" s="147"/>
      <c r="I2421" s="147"/>
      <c r="J2421" s="147"/>
      <c r="K2421" s="147"/>
      <c r="L2421" s="22" t="s">
        <v>135</v>
      </c>
      <c r="M2421" s="19">
        <v>6</v>
      </c>
      <c r="N2421" s="19">
        <f>IFERROR(VLOOKUP(L2421,Data!K:M,3,0),"0")</f>
        <v>140</v>
      </c>
      <c r="O2421" s="19">
        <f t="shared" si="42"/>
        <v>840</v>
      </c>
      <c r="P2421" s="133"/>
      <c r="Q2421" s="141"/>
      <c r="R2421" s="61" t="s">
        <v>2896</v>
      </c>
    </row>
    <row r="2422" spans="1:18" x14ac:dyDescent="0.2">
      <c r="A2422" s="141"/>
      <c r="B2422" s="150"/>
      <c r="C2422" s="151"/>
      <c r="D2422" s="151"/>
      <c r="E2422" s="133"/>
      <c r="F2422" s="141"/>
      <c r="G2422" s="147"/>
      <c r="H2422" s="147"/>
      <c r="I2422" s="147"/>
      <c r="J2422" s="147"/>
      <c r="K2422" s="147"/>
      <c r="L2422" s="22" t="s">
        <v>141</v>
      </c>
      <c r="M2422" s="19">
        <v>1</v>
      </c>
      <c r="N2422" s="19">
        <f>IFERROR(VLOOKUP(L2422,Data!K:M,3,0),"0")</f>
        <v>70</v>
      </c>
      <c r="O2422" s="19">
        <f t="shared" si="42"/>
        <v>70</v>
      </c>
      <c r="P2422" s="133"/>
      <c r="Q2422" s="141"/>
      <c r="R2422" s="61"/>
    </row>
    <row r="2423" spans="1:18" x14ac:dyDescent="0.2">
      <c r="A2423" s="141"/>
      <c r="B2423" s="150"/>
      <c r="C2423" s="151"/>
      <c r="D2423" s="151"/>
      <c r="E2423" s="133"/>
      <c r="F2423" s="141"/>
      <c r="G2423" s="147"/>
      <c r="H2423" s="147"/>
      <c r="I2423" s="147"/>
      <c r="J2423" s="147"/>
      <c r="K2423" s="147"/>
      <c r="L2423" s="22" t="s">
        <v>145</v>
      </c>
      <c r="M2423" s="19">
        <v>1</v>
      </c>
      <c r="N2423" s="19">
        <v>680</v>
      </c>
      <c r="O2423" s="19">
        <f t="shared" ref="O2423:O2494" si="43">PRODUCT(M2423:N2423)</f>
        <v>680</v>
      </c>
      <c r="P2423" s="133"/>
      <c r="Q2423" s="141"/>
      <c r="R2423" s="61"/>
    </row>
    <row r="2424" spans="1:18" x14ac:dyDescent="0.2">
      <c r="A2424" s="141"/>
      <c r="B2424" s="150"/>
      <c r="C2424" s="151"/>
      <c r="D2424" s="151"/>
      <c r="E2424" s="133"/>
      <c r="F2424" s="141"/>
      <c r="G2424" s="147"/>
      <c r="H2424" s="147"/>
      <c r="I2424" s="147"/>
      <c r="J2424" s="147"/>
      <c r="K2424" s="147"/>
      <c r="L2424" s="22" t="s">
        <v>62</v>
      </c>
      <c r="M2424" s="19">
        <v>1</v>
      </c>
      <c r="N2424" s="19">
        <f>IFERROR(VLOOKUP(L2424,Data!K:M,3,0),"0")</f>
        <v>500</v>
      </c>
      <c r="O2424" s="19">
        <f t="shared" si="43"/>
        <v>500</v>
      </c>
      <c r="P2424" s="133"/>
      <c r="Q2424" s="141"/>
      <c r="R2424" s="61"/>
    </row>
    <row r="2425" spans="1:18" x14ac:dyDescent="0.2">
      <c r="A2425" s="140" t="s">
        <v>3155</v>
      </c>
      <c r="B2425" s="149">
        <v>45057</v>
      </c>
      <c r="C2425" s="149" t="s">
        <v>188</v>
      </c>
      <c r="D2425" s="149" t="s">
        <v>163</v>
      </c>
      <c r="E2425" s="132" t="s">
        <v>2485</v>
      </c>
      <c r="F2425" s="140">
        <v>162267</v>
      </c>
      <c r="G2425" s="146" t="s">
        <v>2486</v>
      </c>
      <c r="H2425" s="146" t="s">
        <v>2486</v>
      </c>
      <c r="I2425" s="146" t="s">
        <v>2487</v>
      </c>
      <c r="J2425" s="146" t="s">
        <v>2488</v>
      </c>
      <c r="K2425" s="146" t="s">
        <v>1760</v>
      </c>
      <c r="L2425" s="22" t="s">
        <v>62</v>
      </c>
      <c r="M2425" s="19">
        <v>1</v>
      </c>
      <c r="N2425" s="19">
        <f>IFERROR(VLOOKUP(L2425,Data!K:M,3,0),"0")</f>
        <v>500</v>
      </c>
      <c r="O2425" s="19">
        <f t="shared" si="43"/>
        <v>500</v>
      </c>
      <c r="P2425" s="132">
        <f>SUM(O2425:O2426)</f>
        <v>500</v>
      </c>
      <c r="Q2425" s="140"/>
      <c r="R2425" s="60" t="s">
        <v>2727</v>
      </c>
    </row>
    <row r="2426" spans="1:18" x14ac:dyDescent="0.2">
      <c r="A2426" s="141"/>
      <c r="B2426" s="150"/>
      <c r="C2426" s="151"/>
      <c r="D2426" s="151"/>
      <c r="E2426" s="133"/>
      <c r="F2426" s="141"/>
      <c r="G2426" s="147"/>
      <c r="H2426" s="147"/>
      <c r="I2426" s="147"/>
      <c r="J2426" s="147"/>
      <c r="K2426" s="147"/>
      <c r="L2426" s="22"/>
      <c r="M2426" s="19"/>
      <c r="N2426" s="19" t="str">
        <f>IFERROR(VLOOKUP(L2426,Data!K:M,3,0),"0")</f>
        <v>0</v>
      </c>
      <c r="O2426" s="19">
        <f t="shared" si="43"/>
        <v>0</v>
      </c>
      <c r="P2426" s="133"/>
      <c r="Q2426" s="141"/>
      <c r="R2426" s="61"/>
    </row>
    <row r="2427" spans="1:18" x14ac:dyDescent="0.2">
      <c r="A2427" s="140" t="s">
        <v>3156</v>
      </c>
      <c r="B2427" s="149">
        <v>45057</v>
      </c>
      <c r="C2427" s="149" t="s">
        <v>448</v>
      </c>
      <c r="D2427" s="149" t="s">
        <v>161</v>
      </c>
      <c r="E2427" s="132" t="s">
        <v>2489</v>
      </c>
      <c r="F2427" s="140" t="s">
        <v>2490</v>
      </c>
      <c r="G2427" s="146" t="s">
        <v>2491</v>
      </c>
      <c r="H2427" s="146" t="s">
        <v>2491</v>
      </c>
      <c r="I2427" s="146" t="s">
        <v>2492</v>
      </c>
      <c r="J2427" s="146" t="s">
        <v>2493</v>
      </c>
      <c r="K2427" s="146" t="s">
        <v>218</v>
      </c>
      <c r="L2427" s="22" t="s">
        <v>62</v>
      </c>
      <c r="M2427" s="19">
        <v>1</v>
      </c>
      <c r="N2427" s="19">
        <f>IFERROR(VLOOKUP(L2427,Data!K:M,3,0),"0")</f>
        <v>500</v>
      </c>
      <c r="O2427" s="19">
        <f t="shared" si="43"/>
        <v>500</v>
      </c>
      <c r="P2427" s="132">
        <f>SUM(O2427:O2428)</f>
        <v>500</v>
      </c>
      <c r="Q2427" s="140"/>
      <c r="R2427" s="60" t="s">
        <v>2727</v>
      </c>
    </row>
    <row r="2428" spans="1:18" x14ac:dyDescent="0.2">
      <c r="A2428" s="141"/>
      <c r="B2428" s="150"/>
      <c r="C2428" s="151"/>
      <c r="D2428" s="151"/>
      <c r="E2428" s="133"/>
      <c r="F2428" s="141"/>
      <c r="G2428" s="147"/>
      <c r="H2428" s="147"/>
      <c r="I2428" s="147"/>
      <c r="J2428" s="147"/>
      <c r="K2428" s="147"/>
      <c r="L2428" s="22"/>
      <c r="M2428" s="19"/>
      <c r="N2428" s="19" t="str">
        <f>IFERROR(VLOOKUP(L2428,Data!K:M,3,0),"0")</f>
        <v>0</v>
      </c>
      <c r="O2428" s="19">
        <f t="shared" si="43"/>
        <v>0</v>
      </c>
      <c r="P2428" s="133"/>
      <c r="Q2428" s="141"/>
      <c r="R2428" s="61"/>
    </row>
    <row r="2429" spans="1:18" x14ac:dyDescent="0.2">
      <c r="A2429" s="140" t="s">
        <v>3157</v>
      </c>
      <c r="B2429" s="149">
        <v>45057</v>
      </c>
      <c r="C2429" s="149" t="s">
        <v>188</v>
      </c>
      <c r="D2429" s="149" t="s">
        <v>163</v>
      </c>
      <c r="E2429" s="132" t="s">
        <v>2494</v>
      </c>
      <c r="F2429" s="140">
        <v>166612</v>
      </c>
      <c r="G2429" s="146" t="s">
        <v>2495</v>
      </c>
      <c r="H2429" s="146" t="s">
        <v>2495</v>
      </c>
      <c r="I2429" s="146" t="s">
        <v>2496</v>
      </c>
      <c r="J2429" s="146" t="s">
        <v>2497</v>
      </c>
      <c r="K2429" s="146" t="s">
        <v>1834</v>
      </c>
      <c r="L2429" s="22" t="s">
        <v>149</v>
      </c>
      <c r="M2429" s="19">
        <v>1</v>
      </c>
      <c r="N2429" s="19">
        <f>IFERROR(VLOOKUP(L2429,Data!K:M,3,0),"0")</f>
        <v>350</v>
      </c>
      <c r="O2429" s="19">
        <f t="shared" si="43"/>
        <v>350</v>
      </c>
      <c r="P2429" s="132">
        <f>SUM(O2429:O2430)</f>
        <v>850</v>
      </c>
      <c r="Q2429" s="140"/>
      <c r="R2429" s="60" t="s">
        <v>2727</v>
      </c>
    </row>
    <row r="2430" spans="1:18" x14ac:dyDescent="0.2">
      <c r="A2430" s="141"/>
      <c r="B2430" s="150"/>
      <c r="C2430" s="151"/>
      <c r="D2430" s="151"/>
      <c r="E2430" s="133"/>
      <c r="F2430" s="141"/>
      <c r="G2430" s="147"/>
      <c r="H2430" s="147"/>
      <c r="I2430" s="147"/>
      <c r="J2430" s="147"/>
      <c r="K2430" s="147"/>
      <c r="L2430" s="22" t="s">
        <v>62</v>
      </c>
      <c r="M2430" s="19">
        <v>1</v>
      </c>
      <c r="N2430" s="19">
        <f>IFERROR(VLOOKUP(L2430,Data!K:M,3,0),"0")</f>
        <v>500</v>
      </c>
      <c r="O2430" s="19">
        <f t="shared" si="43"/>
        <v>500</v>
      </c>
      <c r="P2430" s="133"/>
      <c r="Q2430" s="141"/>
      <c r="R2430" s="61"/>
    </row>
    <row r="2431" spans="1:18" x14ac:dyDescent="0.2">
      <c r="A2431" s="140" t="s">
        <v>3158</v>
      </c>
      <c r="B2431" s="149">
        <v>45057</v>
      </c>
      <c r="C2431" s="149" t="s">
        <v>188</v>
      </c>
      <c r="D2431" s="149" t="s">
        <v>163</v>
      </c>
      <c r="E2431" s="132" t="s">
        <v>2498</v>
      </c>
      <c r="F2431" s="140" t="s">
        <v>2499</v>
      </c>
      <c r="G2431" s="146" t="s">
        <v>2500</v>
      </c>
      <c r="H2431" s="146" t="s">
        <v>2500</v>
      </c>
      <c r="I2431" s="146" t="s">
        <v>2501</v>
      </c>
      <c r="J2431" s="146" t="s">
        <v>2502</v>
      </c>
      <c r="K2431" s="146" t="s">
        <v>667</v>
      </c>
      <c r="L2431" s="22" t="s">
        <v>149</v>
      </c>
      <c r="M2431" s="19">
        <v>1</v>
      </c>
      <c r="N2431" s="19">
        <f>IFERROR(VLOOKUP(L2431,Data!K:M,3,0),"0")</f>
        <v>350</v>
      </c>
      <c r="O2431" s="19">
        <f t="shared" si="43"/>
        <v>350</v>
      </c>
      <c r="P2431" s="132">
        <f>SUM(O2431:O2432)</f>
        <v>850</v>
      </c>
      <c r="Q2431" s="140"/>
      <c r="R2431" s="131" t="s">
        <v>2954</v>
      </c>
    </row>
    <row r="2432" spans="1:18" x14ac:dyDescent="0.2">
      <c r="A2432" s="141"/>
      <c r="B2432" s="150"/>
      <c r="C2432" s="151"/>
      <c r="D2432" s="151"/>
      <c r="E2432" s="133"/>
      <c r="F2432" s="141"/>
      <c r="G2432" s="147"/>
      <c r="H2432" s="147"/>
      <c r="I2432" s="147"/>
      <c r="J2432" s="147"/>
      <c r="K2432" s="147"/>
      <c r="L2432" s="22" t="s">
        <v>62</v>
      </c>
      <c r="M2432" s="19">
        <v>1</v>
      </c>
      <c r="N2432" s="19">
        <f>IFERROR(VLOOKUP(L2432,Data!K:M,3,0),"0")</f>
        <v>500</v>
      </c>
      <c r="O2432" s="19">
        <f t="shared" si="43"/>
        <v>500</v>
      </c>
      <c r="P2432" s="133"/>
      <c r="Q2432" s="141"/>
      <c r="R2432" s="128"/>
    </row>
    <row r="2433" spans="1:18" x14ac:dyDescent="0.2">
      <c r="A2433" s="140" t="s">
        <v>3159</v>
      </c>
      <c r="B2433" s="149">
        <v>45057</v>
      </c>
      <c r="C2433" s="149" t="s">
        <v>160</v>
      </c>
      <c r="D2433" s="149" t="s">
        <v>163</v>
      </c>
      <c r="E2433" s="132" t="s">
        <v>2503</v>
      </c>
      <c r="F2433" s="140">
        <v>357956</v>
      </c>
      <c r="G2433" s="146" t="s">
        <v>2504</v>
      </c>
      <c r="H2433" s="146" t="s">
        <v>2504</v>
      </c>
      <c r="I2433" s="146" t="s">
        <v>2505</v>
      </c>
      <c r="J2433" s="146" t="s">
        <v>2506</v>
      </c>
      <c r="K2433" s="146" t="s">
        <v>2029</v>
      </c>
      <c r="L2433" s="22" t="s">
        <v>94</v>
      </c>
      <c r="M2433" s="19">
        <v>1</v>
      </c>
      <c r="N2433" s="19">
        <f>IFERROR(VLOOKUP(L2433,Data!K:M,3,0),"0")</f>
        <v>70</v>
      </c>
      <c r="O2433" s="19">
        <f t="shared" si="43"/>
        <v>70</v>
      </c>
      <c r="P2433" s="132">
        <f>SUM(O2433:O2434)</f>
        <v>570</v>
      </c>
      <c r="Q2433" s="140"/>
      <c r="R2433" s="60" t="s">
        <v>2897</v>
      </c>
    </row>
    <row r="2434" spans="1:18" x14ac:dyDescent="0.2">
      <c r="A2434" s="141"/>
      <c r="B2434" s="150"/>
      <c r="C2434" s="151"/>
      <c r="D2434" s="151"/>
      <c r="E2434" s="133"/>
      <c r="F2434" s="141"/>
      <c r="G2434" s="147"/>
      <c r="H2434" s="147"/>
      <c r="I2434" s="147"/>
      <c r="J2434" s="147"/>
      <c r="K2434" s="147"/>
      <c r="L2434" s="22" t="s">
        <v>62</v>
      </c>
      <c r="M2434" s="19">
        <v>1</v>
      </c>
      <c r="N2434" s="19">
        <f>IFERROR(VLOOKUP(L2434,Data!K:M,3,0),"0")</f>
        <v>500</v>
      </c>
      <c r="O2434" s="19">
        <f t="shared" si="43"/>
        <v>500</v>
      </c>
      <c r="P2434" s="133"/>
      <c r="Q2434" s="141"/>
      <c r="R2434" s="61"/>
    </row>
    <row r="2435" spans="1:18" x14ac:dyDescent="0.2">
      <c r="A2435" s="140" t="s">
        <v>3160</v>
      </c>
      <c r="B2435" s="149">
        <v>45057</v>
      </c>
      <c r="C2435" s="149" t="s">
        <v>54</v>
      </c>
      <c r="D2435" s="149" t="s">
        <v>77</v>
      </c>
      <c r="E2435" s="132">
        <v>214050</v>
      </c>
      <c r="F2435" s="140">
        <v>283268</v>
      </c>
      <c r="G2435" s="146" t="s">
        <v>2507</v>
      </c>
      <c r="H2435" s="146" t="s">
        <v>2507</v>
      </c>
      <c r="I2435" s="146" t="s">
        <v>2508</v>
      </c>
      <c r="J2435" s="146" t="s">
        <v>2509</v>
      </c>
      <c r="K2435" s="146" t="s">
        <v>1090</v>
      </c>
      <c r="L2435" s="22" t="s">
        <v>62</v>
      </c>
      <c r="M2435" s="19">
        <v>1</v>
      </c>
      <c r="N2435" s="19">
        <f>IFERROR(VLOOKUP(L2435,Data!K:M,3,0),"0")</f>
        <v>500</v>
      </c>
      <c r="O2435" s="19">
        <f t="shared" si="43"/>
        <v>500</v>
      </c>
      <c r="P2435" s="132">
        <f>SUM(O2435:O2436)</f>
        <v>500</v>
      </c>
      <c r="Q2435" s="140"/>
      <c r="R2435" s="60" t="s">
        <v>2748</v>
      </c>
    </row>
    <row r="2436" spans="1:18" x14ac:dyDescent="0.2">
      <c r="A2436" s="141"/>
      <c r="B2436" s="150"/>
      <c r="C2436" s="151"/>
      <c r="D2436" s="151"/>
      <c r="E2436" s="133"/>
      <c r="F2436" s="141"/>
      <c r="G2436" s="147"/>
      <c r="H2436" s="147"/>
      <c r="I2436" s="147"/>
      <c r="J2436" s="147"/>
      <c r="K2436" s="147"/>
      <c r="L2436" s="22"/>
      <c r="M2436" s="19"/>
      <c r="N2436" s="19" t="str">
        <f>IFERROR(VLOOKUP(L2436,Data!K:M,3,0),"0")</f>
        <v>0</v>
      </c>
      <c r="O2436" s="19">
        <f t="shared" si="43"/>
        <v>0</v>
      </c>
      <c r="P2436" s="133"/>
      <c r="Q2436" s="141"/>
      <c r="R2436" s="61"/>
    </row>
    <row r="2437" spans="1:18" x14ac:dyDescent="0.2">
      <c r="A2437" s="140" t="s">
        <v>3161</v>
      </c>
      <c r="B2437" s="149">
        <v>45057</v>
      </c>
      <c r="C2437" s="149" t="s">
        <v>160</v>
      </c>
      <c r="D2437" s="149" t="s">
        <v>474</v>
      </c>
      <c r="E2437" s="132" t="s">
        <v>2510</v>
      </c>
      <c r="F2437" s="140" t="s">
        <v>2511</v>
      </c>
      <c r="G2437" s="146" t="s">
        <v>2512</v>
      </c>
      <c r="H2437" s="146" t="s">
        <v>2512</v>
      </c>
      <c r="I2437" s="146" t="s">
        <v>2513</v>
      </c>
      <c r="J2437" s="146" t="s">
        <v>2514</v>
      </c>
      <c r="K2437" s="146" t="s">
        <v>1791</v>
      </c>
      <c r="L2437" s="22" t="s">
        <v>2915</v>
      </c>
      <c r="M2437" s="19">
        <v>1</v>
      </c>
      <c r="N2437" s="19">
        <f>IFERROR(VLOOKUP(L2437,Data!K:M,3,0),"0")</f>
        <v>1000</v>
      </c>
      <c r="O2437" s="19">
        <f t="shared" si="43"/>
        <v>1000</v>
      </c>
      <c r="P2437" s="132">
        <f>SUM(O2437:O2446)</f>
        <v>4125</v>
      </c>
      <c r="Q2437" s="140" t="s">
        <v>2750</v>
      </c>
      <c r="R2437" s="60"/>
    </row>
    <row r="2438" spans="1:18" x14ac:dyDescent="0.2">
      <c r="A2438" s="141"/>
      <c r="B2438" s="150"/>
      <c r="C2438" s="151"/>
      <c r="D2438" s="151"/>
      <c r="E2438" s="133"/>
      <c r="F2438" s="141"/>
      <c r="G2438" s="147"/>
      <c r="H2438" s="147"/>
      <c r="I2438" s="147"/>
      <c r="J2438" s="147"/>
      <c r="K2438" s="147"/>
      <c r="L2438" s="22" t="s">
        <v>138</v>
      </c>
      <c r="M2438" s="19">
        <v>1</v>
      </c>
      <c r="N2438" s="19">
        <f>IFERROR(VLOOKUP(L2438,Data!K:M,3,0),"0")</f>
        <v>70</v>
      </c>
      <c r="O2438" s="19">
        <f t="shared" si="43"/>
        <v>70</v>
      </c>
      <c r="P2438" s="133"/>
      <c r="Q2438" s="141"/>
      <c r="R2438" s="61"/>
    </row>
    <row r="2439" spans="1:18" x14ac:dyDescent="0.2">
      <c r="A2439" s="141"/>
      <c r="B2439" s="150"/>
      <c r="C2439" s="151"/>
      <c r="D2439" s="151"/>
      <c r="E2439" s="133"/>
      <c r="F2439" s="141"/>
      <c r="G2439" s="147"/>
      <c r="H2439" s="147"/>
      <c r="I2439" s="147"/>
      <c r="J2439" s="147"/>
      <c r="K2439" s="147"/>
      <c r="L2439" s="22" t="s">
        <v>2707</v>
      </c>
      <c r="M2439" s="19">
        <v>2</v>
      </c>
      <c r="N2439" s="19">
        <f>IFERROR(VLOOKUP(L2439,Data!K:M,3,0),"0")</f>
        <v>600</v>
      </c>
      <c r="O2439" s="19">
        <f t="shared" si="43"/>
        <v>1200</v>
      </c>
      <c r="P2439" s="133"/>
      <c r="Q2439" s="141"/>
      <c r="R2439" s="61"/>
    </row>
    <row r="2440" spans="1:18" x14ac:dyDescent="0.2">
      <c r="A2440" s="141"/>
      <c r="B2440" s="150"/>
      <c r="C2440" s="151"/>
      <c r="D2440" s="151"/>
      <c r="E2440" s="133"/>
      <c r="F2440" s="141"/>
      <c r="G2440" s="147"/>
      <c r="H2440" s="147"/>
      <c r="I2440" s="147"/>
      <c r="J2440" s="147"/>
      <c r="K2440" s="147"/>
      <c r="L2440" s="22" t="s">
        <v>2708</v>
      </c>
      <c r="M2440" s="19">
        <v>1</v>
      </c>
      <c r="N2440" s="19">
        <f>IFERROR(VLOOKUP(L2440,Data!K:M,3,0),"0")</f>
        <v>80</v>
      </c>
      <c r="O2440" s="19">
        <f t="shared" si="43"/>
        <v>80</v>
      </c>
      <c r="P2440" s="133"/>
      <c r="Q2440" s="141"/>
      <c r="R2440" s="61"/>
    </row>
    <row r="2441" spans="1:18" x14ac:dyDescent="0.2">
      <c r="A2441" s="141"/>
      <c r="B2441" s="150"/>
      <c r="C2441" s="151"/>
      <c r="D2441" s="151"/>
      <c r="E2441" s="133"/>
      <c r="F2441" s="141"/>
      <c r="G2441" s="147"/>
      <c r="H2441" s="147"/>
      <c r="I2441" s="147"/>
      <c r="J2441" s="147"/>
      <c r="K2441" s="147"/>
      <c r="L2441" s="22" t="s">
        <v>2700</v>
      </c>
      <c r="M2441" s="19">
        <v>1</v>
      </c>
      <c r="N2441" s="19">
        <f>IFERROR(VLOOKUP(L2441,Data!K:M,3,0),"0")</f>
        <v>60</v>
      </c>
      <c r="O2441" s="19">
        <f t="shared" si="43"/>
        <v>60</v>
      </c>
      <c r="P2441" s="133"/>
      <c r="Q2441" s="141"/>
      <c r="R2441" s="61"/>
    </row>
    <row r="2442" spans="1:18" x14ac:dyDescent="0.2">
      <c r="A2442" s="141"/>
      <c r="B2442" s="150"/>
      <c r="C2442" s="151"/>
      <c r="D2442" s="151"/>
      <c r="E2442" s="133"/>
      <c r="F2442" s="141"/>
      <c r="G2442" s="147"/>
      <c r="H2442" s="147"/>
      <c r="I2442" s="147"/>
      <c r="J2442" s="147"/>
      <c r="K2442" s="147"/>
      <c r="L2442" s="22" t="s">
        <v>1648</v>
      </c>
      <c r="M2442" s="19">
        <v>1</v>
      </c>
      <c r="N2442" s="19">
        <v>20</v>
      </c>
      <c r="O2442" s="19">
        <f t="shared" si="43"/>
        <v>20</v>
      </c>
      <c r="P2442" s="133"/>
      <c r="Q2442" s="141"/>
      <c r="R2442" s="61" t="s">
        <v>2746</v>
      </c>
    </row>
    <row r="2443" spans="1:18" x14ac:dyDescent="0.2">
      <c r="A2443" s="141"/>
      <c r="B2443" s="150"/>
      <c r="C2443" s="151"/>
      <c r="D2443" s="151"/>
      <c r="E2443" s="133"/>
      <c r="F2443" s="141"/>
      <c r="G2443" s="147"/>
      <c r="H2443" s="147"/>
      <c r="I2443" s="147"/>
      <c r="J2443" s="147"/>
      <c r="K2443" s="147"/>
      <c r="L2443" s="22" t="s">
        <v>1648</v>
      </c>
      <c r="M2443" s="19">
        <v>1</v>
      </c>
      <c r="N2443" s="19">
        <v>125</v>
      </c>
      <c r="O2443" s="19">
        <f t="shared" si="43"/>
        <v>125</v>
      </c>
      <c r="P2443" s="133"/>
      <c r="Q2443" s="141"/>
      <c r="R2443" s="61" t="s">
        <v>2720</v>
      </c>
    </row>
    <row r="2444" spans="1:18" x14ac:dyDescent="0.2">
      <c r="A2444" s="141"/>
      <c r="B2444" s="150"/>
      <c r="C2444" s="151"/>
      <c r="D2444" s="151"/>
      <c r="E2444" s="133"/>
      <c r="F2444" s="141"/>
      <c r="G2444" s="147"/>
      <c r="H2444" s="147"/>
      <c r="I2444" s="147"/>
      <c r="J2444" s="147"/>
      <c r="K2444" s="147"/>
      <c r="L2444" s="22" t="s">
        <v>119</v>
      </c>
      <c r="M2444" s="19">
        <v>1</v>
      </c>
      <c r="N2444" s="19">
        <f>IFERROR(VLOOKUP(L2444,Data!K:M,3,0),"0")</f>
        <v>150</v>
      </c>
      <c r="O2444" s="19">
        <f t="shared" si="43"/>
        <v>150</v>
      </c>
      <c r="P2444" s="133"/>
      <c r="Q2444" s="141"/>
      <c r="R2444" s="61"/>
    </row>
    <row r="2445" spans="1:18" x14ac:dyDescent="0.2">
      <c r="A2445" s="141"/>
      <c r="B2445" s="150"/>
      <c r="C2445" s="151"/>
      <c r="D2445" s="151"/>
      <c r="E2445" s="133"/>
      <c r="F2445" s="141"/>
      <c r="G2445" s="147"/>
      <c r="H2445" s="147"/>
      <c r="I2445" s="147"/>
      <c r="J2445" s="147"/>
      <c r="K2445" s="147"/>
      <c r="L2445" s="22" t="s">
        <v>145</v>
      </c>
      <c r="M2445" s="19">
        <v>1</v>
      </c>
      <c r="N2445" s="19">
        <v>920</v>
      </c>
      <c r="O2445" s="19">
        <f t="shared" si="43"/>
        <v>920</v>
      </c>
      <c r="P2445" s="133"/>
      <c r="Q2445" s="141"/>
      <c r="R2445" s="61"/>
    </row>
    <row r="2446" spans="1:18" x14ac:dyDescent="0.2">
      <c r="A2446" s="141"/>
      <c r="B2446" s="150"/>
      <c r="C2446" s="151"/>
      <c r="D2446" s="151"/>
      <c r="E2446" s="133"/>
      <c r="F2446" s="141"/>
      <c r="G2446" s="147"/>
      <c r="H2446" s="147"/>
      <c r="I2446" s="147"/>
      <c r="J2446" s="147"/>
      <c r="K2446" s="147"/>
      <c r="L2446" s="22" t="s">
        <v>62</v>
      </c>
      <c r="M2446" s="19">
        <v>1</v>
      </c>
      <c r="N2446" s="19">
        <f>IFERROR(VLOOKUP(L2446,Data!K:M,3,0),"0")</f>
        <v>500</v>
      </c>
      <c r="O2446" s="19">
        <f t="shared" si="43"/>
        <v>500</v>
      </c>
      <c r="P2446" s="133"/>
      <c r="Q2446" s="141"/>
      <c r="R2446" s="61"/>
    </row>
    <row r="2447" spans="1:18" x14ac:dyDescent="0.2">
      <c r="A2447" s="140" t="s">
        <v>3162</v>
      </c>
      <c r="B2447" s="149">
        <v>45057</v>
      </c>
      <c r="C2447" s="149" t="s">
        <v>160</v>
      </c>
      <c r="D2447" s="149" t="s">
        <v>163</v>
      </c>
      <c r="E2447" s="132" t="s">
        <v>2516</v>
      </c>
      <c r="F2447" s="140">
        <v>269587</v>
      </c>
      <c r="G2447" s="146" t="s">
        <v>2517</v>
      </c>
      <c r="H2447" s="146" t="s">
        <v>2517</v>
      </c>
      <c r="I2447" s="146" t="s">
        <v>2518</v>
      </c>
      <c r="J2447" s="146" t="s">
        <v>2519</v>
      </c>
      <c r="K2447" s="146" t="s">
        <v>1982</v>
      </c>
      <c r="L2447" s="22" t="s">
        <v>149</v>
      </c>
      <c r="M2447" s="19">
        <v>1</v>
      </c>
      <c r="N2447" s="19">
        <f>IFERROR(VLOOKUP(L2447,Data!K:M,3,0),"0")</f>
        <v>350</v>
      </c>
      <c r="O2447" s="19">
        <f t="shared" si="43"/>
        <v>350</v>
      </c>
      <c r="P2447" s="132">
        <f>SUM(O2447:O2448)</f>
        <v>850</v>
      </c>
      <c r="Q2447" s="140"/>
      <c r="R2447" s="60"/>
    </row>
    <row r="2448" spans="1:18" x14ac:dyDescent="0.2">
      <c r="A2448" s="141"/>
      <c r="B2448" s="150"/>
      <c r="C2448" s="151"/>
      <c r="D2448" s="151"/>
      <c r="E2448" s="133"/>
      <c r="F2448" s="141"/>
      <c r="G2448" s="147"/>
      <c r="H2448" s="147"/>
      <c r="I2448" s="147"/>
      <c r="J2448" s="147"/>
      <c r="K2448" s="147"/>
      <c r="L2448" s="22" t="s">
        <v>62</v>
      </c>
      <c r="M2448" s="19">
        <v>1</v>
      </c>
      <c r="N2448" s="19">
        <f>IFERROR(VLOOKUP(L2448,Data!K:M,3,0),"0")</f>
        <v>500</v>
      </c>
      <c r="O2448" s="19">
        <f t="shared" si="43"/>
        <v>500</v>
      </c>
      <c r="P2448" s="133"/>
      <c r="Q2448" s="141"/>
      <c r="R2448" s="61"/>
    </row>
    <row r="2449" spans="1:18" x14ac:dyDescent="0.2">
      <c r="A2449" s="140" t="s">
        <v>3163</v>
      </c>
      <c r="B2449" s="149">
        <v>45057</v>
      </c>
      <c r="C2449" s="149" t="s">
        <v>160</v>
      </c>
      <c r="D2449" s="149" t="s">
        <v>163</v>
      </c>
      <c r="E2449" s="132" t="s">
        <v>2520</v>
      </c>
      <c r="F2449" s="140" t="s">
        <v>2521</v>
      </c>
      <c r="G2449" s="146" t="s">
        <v>2522</v>
      </c>
      <c r="H2449" s="146" t="s">
        <v>2522</v>
      </c>
      <c r="I2449" s="146" t="s">
        <v>2523</v>
      </c>
      <c r="J2449" s="146" t="s">
        <v>2524</v>
      </c>
      <c r="K2449" s="146" t="s">
        <v>192</v>
      </c>
      <c r="L2449" s="22" t="s">
        <v>2915</v>
      </c>
      <c r="M2449" s="19">
        <v>1</v>
      </c>
      <c r="N2449" s="19">
        <f>IFERROR(VLOOKUP(L2449,Data!K:M,3,0),"0")</f>
        <v>1000</v>
      </c>
      <c r="O2449" s="19">
        <f t="shared" si="43"/>
        <v>1000</v>
      </c>
      <c r="P2449" s="132">
        <f>SUM(O2449:O2453)</f>
        <v>3510</v>
      </c>
      <c r="Q2449" s="140" t="s">
        <v>2794</v>
      </c>
      <c r="R2449" s="60" t="s">
        <v>2714</v>
      </c>
    </row>
    <row r="2450" spans="1:18" x14ac:dyDescent="0.2">
      <c r="A2450" s="141"/>
      <c r="B2450" s="150"/>
      <c r="C2450" s="151"/>
      <c r="D2450" s="151"/>
      <c r="E2450" s="133"/>
      <c r="F2450" s="141"/>
      <c r="G2450" s="147"/>
      <c r="H2450" s="147"/>
      <c r="I2450" s="147"/>
      <c r="J2450" s="147"/>
      <c r="K2450" s="147"/>
      <c r="L2450" s="22" t="s">
        <v>138</v>
      </c>
      <c r="M2450" s="19">
        <v>1</v>
      </c>
      <c r="N2450" s="19">
        <f>IFERROR(VLOOKUP(L2450,Data!K:M,3,0),"0")</f>
        <v>70</v>
      </c>
      <c r="O2450" s="19">
        <f t="shared" si="43"/>
        <v>70</v>
      </c>
      <c r="P2450" s="133"/>
      <c r="Q2450" s="141"/>
      <c r="R2450" s="61" t="s">
        <v>2762</v>
      </c>
    </row>
    <row r="2451" spans="1:18" x14ac:dyDescent="0.2">
      <c r="A2451" s="141"/>
      <c r="B2451" s="150"/>
      <c r="C2451" s="151"/>
      <c r="D2451" s="151"/>
      <c r="E2451" s="133"/>
      <c r="F2451" s="141"/>
      <c r="G2451" s="147"/>
      <c r="H2451" s="147"/>
      <c r="I2451" s="147"/>
      <c r="J2451" s="147"/>
      <c r="K2451" s="147"/>
      <c r="L2451" s="22" t="s">
        <v>135</v>
      </c>
      <c r="M2451" s="19">
        <v>3</v>
      </c>
      <c r="N2451" s="19">
        <f>IFERROR(VLOOKUP(L2451,Data!K:M,3,0),"0")</f>
        <v>140</v>
      </c>
      <c r="O2451" s="19">
        <f t="shared" si="43"/>
        <v>420</v>
      </c>
      <c r="P2451" s="133"/>
      <c r="Q2451" s="141"/>
      <c r="R2451" s="61" t="s">
        <v>2865</v>
      </c>
    </row>
    <row r="2452" spans="1:18" x14ac:dyDescent="0.2">
      <c r="A2452" s="141"/>
      <c r="B2452" s="150"/>
      <c r="C2452" s="151"/>
      <c r="D2452" s="151"/>
      <c r="E2452" s="133"/>
      <c r="F2452" s="141"/>
      <c r="G2452" s="147"/>
      <c r="H2452" s="147"/>
      <c r="I2452" s="147"/>
      <c r="J2452" s="147"/>
      <c r="K2452" s="147"/>
      <c r="L2452" s="22" t="s">
        <v>145</v>
      </c>
      <c r="M2452" s="19">
        <v>1</v>
      </c>
      <c r="N2452" s="19">
        <v>1520</v>
      </c>
      <c r="O2452" s="19">
        <f t="shared" si="43"/>
        <v>1520</v>
      </c>
      <c r="P2452" s="133"/>
      <c r="Q2452" s="141"/>
      <c r="R2452" s="61" t="s">
        <v>2884</v>
      </c>
    </row>
    <row r="2453" spans="1:18" x14ac:dyDescent="0.2">
      <c r="A2453" s="141"/>
      <c r="B2453" s="150"/>
      <c r="C2453" s="151"/>
      <c r="D2453" s="151"/>
      <c r="E2453" s="133"/>
      <c r="F2453" s="141"/>
      <c r="G2453" s="147"/>
      <c r="H2453" s="147"/>
      <c r="I2453" s="147"/>
      <c r="J2453" s="147"/>
      <c r="K2453" s="147"/>
      <c r="L2453" s="22" t="s">
        <v>62</v>
      </c>
      <c r="M2453" s="19">
        <v>1</v>
      </c>
      <c r="N2453" s="19">
        <f>IFERROR(VLOOKUP(L2453,Data!K:M,3,0),"0")</f>
        <v>500</v>
      </c>
      <c r="O2453" s="19">
        <f t="shared" si="43"/>
        <v>500</v>
      </c>
      <c r="P2453" s="133"/>
      <c r="Q2453" s="141"/>
      <c r="R2453" s="61"/>
    </row>
    <row r="2454" spans="1:18" x14ac:dyDescent="0.2">
      <c r="A2454" s="140" t="s">
        <v>3164</v>
      </c>
      <c r="B2454" s="149">
        <v>45057</v>
      </c>
      <c r="C2454" s="149" t="s">
        <v>160</v>
      </c>
      <c r="D2454" s="149" t="s">
        <v>161</v>
      </c>
      <c r="E2454" s="132" t="s">
        <v>2525</v>
      </c>
      <c r="F2454" s="140">
        <v>328599</v>
      </c>
      <c r="G2454" s="146" t="s">
        <v>2526</v>
      </c>
      <c r="H2454" s="146" t="s">
        <v>2526</v>
      </c>
      <c r="I2454" s="146" t="s">
        <v>2527</v>
      </c>
      <c r="J2454" s="146" t="s">
        <v>2528</v>
      </c>
      <c r="K2454" s="146" t="s">
        <v>987</v>
      </c>
      <c r="L2454" s="22" t="s">
        <v>62</v>
      </c>
      <c r="M2454" s="19">
        <v>1</v>
      </c>
      <c r="N2454" s="19">
        <f>IFERROR(VLOOKUP(L2454,Data!K:M,3,0),"0")</f>
        <v>500</v>
      </c>
      <c r="O2454" s="19">
        <f t="shared" si="43"/>
        <v>500</v>
      </c>
      <c r="P2454" s="132">
        <f>SUM(O2454:O2455)</f>
        <v>500</v>
      </c>
      <c r="Q2454" s="140"/>
      <c r="R2454" s="60" t="s">
        <v>2846</v>
      </c>
    </row>
    <row r="2455" spans="1:18" x14ac:dyDescent="0.2">
      <c r="A2455" s="141"/>
      <c r="B2455" s="150"/>
      <c r="C2455" s="151"/>
      <c r="D2455" s="151"/>
      <c r="E2455" s="133"/>
      <c r="F2455" s="141"/>
      <c r="G2455" s="147"/>
      <c r="H2455" s="147"/>
      <c r="I2455" s="147"/>
      <c r="J2455" s="147"/>
      <c r="K2455" s="147"/>
      <c r="L2455" s="22"/>
      <c r="M2455" s="19"/>
      <c r="N2455" s="19" t="str">
        <f>IFERROR(VLOOKUP(L2455,Data!K:M,3,0),"0")</f>
        <v>0</v>
      </c>
      <c r="O2455" s="19">
        <f t="shared" si="43"/>
        <v>0</v>
      </c>
      <c r="P2455" s="133"/>
      <c r="Q2455" s="141"/>
      <c r="R2455" s="61"/>
    </row>
    <row r="2456" spans="1:18" s="43" customFormat="1" ht="18" customHeight="1" x14ac:dyDescent="0.25">
      <c r="A2456" s="116" t="s">
        <v>3193</v>
      </c>
      <c r="B2456" s="117"/>
      <c r="C2456" s="117"/>
      <c r="D2456" s="117"/>
      <c r="E2456" s="117"/>
      <c r="F2456" s="117"/>
      <c r="G2456" s="117"/>
      <c r="H2456" s="117"/>
      <c r="I2456" s="117"/>
      <c r="J2456" s="117"/>
      <c r="K2456" s="117"/>
      <c r="L2456" s="117"/>
      <c r="M2456" s="117"/>
      <c r="N2456" s="117"/>
      <c r="O2456" s="118"/>
      <c r="P2456" s="119">
        <f>SUM(P2378:P2455)</f>
        <v>35085</v>
      </c>
      <c r="Q2456" s="120"/>
      <c r="R2456" s="121"/>
    </row>
    <row r="2457" spans="1:18" s="47" customFormat="1" ht="18" customHeight="1" x14ac:dyDescent="0.25">
      <c r="A2457" s="122" t="s">
        <v>3194</v>
      </c>
      <c r="B2457" s="122"/>
      <c r="C2457" s="44" t="e">
        <f ca="1">[3]!NumberToWordEN(P2456)</f>
        <v>#NAME?</v>
      </c>
      <c r="D2457" s="44"/>
      <c r="E2457" s="45"/>
      <c r="F2457" s="45"/>
      <c r="G2457" s="44"/>
      <c r="H2457" s="44"/>
      <c r="I2457" s="44"/>
      <c r="J2457" s="44"/>
      <c r="K2457" s="44"/>
      <c r="L2457" s="44"/>
      <c r="M2457" s="44"/>
      <c r="N2457" s="44"/>
      <c r="O2457" s="44"/>
      <c r="P2457" s="44"/>
      <c r="Q2457" s="46"/>
      <c r="R2457" s="62"/>
    </row>
    <row r="2458" spans="1:18" s="47" customFormat="1" ht="18" customHeight="1" x14ac:dyDescent="0.25">
      <c r="A2458" s="48"/>
      <c r="B2458" s="49"/>
      <c r="C2458" s="50"/>
      <c r="D2458" s="48"/>
      <c r="E2458" s="48"/>
      <c r="F2458" s="48"/>
      <c r="G2458" s="48"/>
      <c r="H2458" s="48"/>
      <c r="I2458" s="48"/>
      <c r="J2458" s="50"/>
      <c r="K2458" s="48"/>
      <c r="M2458" s="51"/>
      <c r="P2458" s="48"/>
      <c r="Q2458" s="52"/>
      <c r="R2458" s="62"/>
    </row>
    <row r="2459" spans="1:18" s="47" customFormat="1" ht="18" customHeight="1" x14ac:dyDescent="0.25">
      <c r="A2459" s="48"/>
      <c r="B2459" s="49"/>
      <c r="C2459" s="50"/>
      <c r="D2459" s="48"/>
      <c r="E2459" s="48"/>
      <c r="F2459" s="48"/>
      <c r="G2459" s="48"/>
      <c r="H2459" s="48"/>
      <c r="I2459" s="48"/>
      <c r="J2459" s="50"/>
      <c r="K2459" s="48"/>
      <c r="M2459" s="51"/>
      <c r="P2459" s="48"/>
      <c r="Q2459" s="52"/>
      <c r="R2459" s="62"/>
    </row>
    <row r="2460" spans="1:18" s="47" customFormat="1" ht="18" customHeight="1" x14ac:dyDescent="0.25">
      <c r="A2460" s="48"/>
      <c r="B2460" s="49"/>
      <c r="C2460" s="50"/>
      <c r="D2460" s="48"/>
      <c r="E2460" s="48"/>
      <c r="F2460" s="48"/>
      <c r="G2460" s="48"/>
      <c r="H2460" s="48"/>
      <c r="I2460" s="48"/>
      <c r="J2460" s="50"/>
      <c r="K2460" s="48"/>
      <c r="M2460" s="51"/>
      <c r="P2460" s="48"/>
      <c r="Q2460" s="52"/>
      <c r="R2460" s="62"/>
    </row>
    <row r="2461" spans="1:18" s="57" customFormat="1" ht="18" customHeight="1" x14ac:dyDescent="0.25">
      <c r="A2461" s="53"/>
      <c r="B2461" s="53"/>
      <c r="C2461" s="54"/>
      <c r="D2461" s="54"/>
      <c r="E2461" s="53"/>
      <c r="F2461" s="53"/>
      <c r="G2461" s="53"/>
      <c r="H2461" s="53"/>
      <c r="I2461" s="53"/>
      <c r="J2461" s="54"/>
      <c r="K2461" s="54"/>
      <c r="L2461" s="54"/>
      <c r="M2461" s="55"/>
      <c r="N2461" s="55"/>
      <c r="O2461" s="55"/>
      <c r="P2461" s="55"/>
      <c r="Q2461" s="56"/>
      <c r="R2461" s="63"/>
    </row>
    <row r="2462" spans="1:18" s="57" customFormat="1" ht="18" customHeight="1" x14ac:dyDescent="0.25">
      <c r="A2462" s="53"/>
      <c r="B2462" s="53"/>
      <c r="C2462" s="54"/>
      <c r="D2462" s="54"/>
      <c r="E2462" s="53"/>
      <c r="F2462" s="53"/>
      <c r="G2462" s="53"/>
      <c r="H2462" s="53"/>
      <c r="I2462" s="53"/>
      <c r="J2462" s="54"/>
      <c r="K2462" s="54"/>
      <c r="L2462" s="54"/>
      <c r="M2462" s="55"/>
      <c r="N2462" s="55"/>
      <c r="O2462" s="55"/>
      <c r="P2462" s="123" t="s">
        <v>3195</v>
      </c>
      <c r="Q2462" s="123"/>
      <c r="R2462" s="63"/>
    </row>
    <row r="2463" spans="1:18" s="57" customFormat="1" ht="18" customHeight="1" x14ac:dyDescent="0.25">
      <c r="A2463" s="53"/>
      <c r="B2463" s="53"/>
      <c r="C2463" s="54"/>
      <c r="D2463" s="54"/>
      <c r="E2463" s="53"/>
      <c r="F2463" s="53"/>
      <c r="G2463" s="53"/>
      <c r="H2463" s="53"/>
      <c r="I2463" s="53"/>
      <c r="J2463" s="54"/>
      <c r="K2463" s="54"/>
      <c r="L2463" s="54"/>
      <c r="M2463" s="55"/>
      <c r="N2463" s="55"/>
      <c r="O2463" s="55"/>
      <c r="P2463" s="53"/>
      <c r="Q2463" s="58"/>
      <c r="R2463" s="63"/>
    </row>
    <row r="2464" spans="1:18" s="41" customFormat="1" ht="24" customHeight="1" x14ac:dyDescent="0.25">
      <c r="A2464" s="124" t="s">
        <v>3226</v>
      </c>
      <c r="B2464" s="125"/>
      <c r="C2464" s="124" t="s">
        <v>21</v>
      </c>
      <c r="D2464" s="126"/>
      <c r="E2464" s="125"/>
      <c r="F2464" s="124" t="s">
        <v>3192</v>
      </c>
      <c r="G2464" s="126"/>
      <c r="H2464" s="126"/>
      <c r="I2464" s="126"/>
      <c r="J2464" s="126"/>
      <c r="K2464" s="126"/>
      <c r="L2464" s="126"/>
      <c r="M2464" s="126"/>
      <c r="N2464" s="126"/>
      <c r="O2464" s="126"/>
      <c r="P2464" s="126"/>
      <c r="Q2464" s="126"/>
      <c r="R2464" s="125"/>
    </row>
    <row r="2465" spans="1:18" s="40" customFormat="1" ht="41.25" customHeight="1" x14ac:dyDescent="0.3">
      <c r="A2465" s="34" t="s">
        <v>3197</v>
      </c>
      <c r="B2465" s="35" t="s">
        <v>81</v>
      </c>
      <c r="C2465" s="35" t="s">
        <v>10</v>
      </c>
      <c r="D2465" s="36" t="s">
        <v>11</v>
      </c>
      <c r="E2465" s="34" t="s">
        <v>12</v>
      </c>
      <c r="F2465" s="34" t="s">
        <v>0</v>
      </c>
      <c r="G2465" s="34"/>
      <c r="H2465" s="34" t="s">
        <v>1</v>
      </c>
      <c r="I2465" s="37"/>
      <c r="J2465" s="35" t="s">
        <v>13</v>
      </c>
      <c r="K2465" s="38" t="s">
        <v>148</v>
      </c>
      <c r="L2465" s="37" t="s">
        <v>82</v>
      </c>
      <c r="M2465" s="34" t="s">
        <v>14</v>
      </c>
      <c r="N2465" s="34" t="s">
        <v>2</v>
      </c>
      <c r="O2465" s="34" t="s">
        <v>83</v>
      </c>
      <c r="P2465" s="34" t="s">
        <v>3198</v>
      </c>
      <c r="Q2465" s="39" t="s">
        <v>84</v>
      </c>
      <c r="R2465" s="59" t="s">
        <v>5</v>
      </c>
    </row>
    <row r="2466" spans="1:18" x14ac:dyDescent="0.2">
      <c r="A2466" s="140" t="s">
        <v>3165</v>
      </c>
      <c r="B2466" s="149">
        <v>45057</v>
      </c>
      <c r="C2466" s="149" t="s">
        <v>448</v>
      </c>
      <c r="D2466" s="149" t="s">
        <v>163</v>
      </c>
      <c r="E2466" s="132" t="s">
        <v>2529</v>
      </c>
      <c r="F2466" s="140">
        <v>316715</v>
      </c>
      <c r="G2466" s="146" t="s">
        <v>2530</v>
      </c>
      <c r="H2466" s="146" t="s">
        <v>2530</v>
      </c>
      <c r="I2466" s="146" t="s">
        <v>2531</v>
      </c>
      <c r="J2466" s="146" t="s">
        <v>2532</v>
      </c>
      <c r="K2466" s="146" t="s">
        <v>478</v>
      </c>
      <c r="L2466" s="22" t="s">
        <v>62</v>
      </c>
      <c r="M2466" s="19">
        <v>1</v>
      </c>
      <c r="N2466" s="19">
        <f>IFERROR(VLOOKUP(L2466,Data!K:M,3,0),"0")</f>
        <v>500</v>
      </c>
      <c r="O2466" s="19">
        <f>PRODUCT(M2466:N2466)</f>
        <v>500</v>
      </c>
      <c r="P2466" s="132">
        <f>SUM(O2466:O2467)</f>
        <v>500</v>
      </c>
      <c r="Q2466" s="140"/>
      <c r="R2466" s="60" t="s">
        <v>2717</v>
      </c>
    </row>
    <row r="2467" spans="1:18" x14ac:dyDescent="0.2">
      <c r="A2467" s="141"/>
      <c r="B2467" s="150"/>
      <c r="C2467" s="151"/>
      <c r="D2467" s="151"/>
      <c r="E2467" s="133"/>
      <c r="F2467" s="141"/>
      <c r="G2467" s="147"/>
      <c r="H2467" s="147"/>
      <c r="I2467" s="147"/>
      <c r="J2467" s="147"/>
      <c r="K2467" s="147"/>
      <c r="L2467" s="22"/>
      <c r="M2467" s="19"/>
      <c r="N2467" s="19" t="str">
        <f>IFERROR(VLOOKUP(L2467,Data!K:M,3,0),"0")</f>
        <v>0</v>
      </c>
      <c r="O2467" s="19">
        <f>PRODUCT(M2467:N2467)</f>
        <v>0</v>
      </c>
      <c r="P2467" s="133"/>
      <c r="Q2467" s="141"/>
      <c r="R2467" s="61"/>
    </row>
    <row r="2468" spans="1:18" x14ac:dyDescent="0.2">
      <c r="A2468" s="140" t="s">
        <v>3166</v>
      </c>
      <c r="B2468" s="149">
        <v>45057</v>
      </c>
      <c r="C2468" s="149" t="s">
        <v>448</v>
      </c>
      <c r="D2468" s="149" t="s">
        <v>161</v>
      </c>
      <c r="E2468" s="132" t="s">
        <v>2533</v>
      </c>
      <c r="F2468" s="140">
        <v>167751</v>
      </c>
      <c r="G2468" s="146" t="s">
        <v>2534</v>
      </c>
      <c r="H2468" s="146" t="s">
        <v>2534</v>
      </c>
      <c r="I2468" s="146" t="s">
        <v>2535</v>
      </c>
      <c r="J2468" s="146" t="s">
        <v>2536</v>
      </c>
      <c r="K2468" s="146" t="s">
        <v>196</v>
      </c>
      <c r="L2468" s="22" t="s">
        <v>62</v>
      </c>
      <c r="M2468" s="19">
        <v>1</v>
      </c>
      <c r="N2468" s="19">
        <f>IFERROR(VLOOKUP(L2468,Data!K:M,3,0),"0")</f>
        <v>500</v>
      </c>
      <c r="O2468" s="19">
        <f>PRODUCT(M2468:N2468)</f>
        <v>500</v>
      </c>
      <c r="P2468" s="132">
        <f>SUM(O2468:O2469)</f>
        <v>500</v>
      </c>
      <c r="Q2468" s="140"/>
      <c r="R2468" s="60" t="s">
        <v>2727</v>
      </c>
    </row>
    <row r="2469" spans="1:18" x14ac:dyDescent="0.2">
      <c r="A2469" s="141"/>
      <c r="B2469" s="150"/>
      <c r="C2469" s="151"/>
      <c r="D2469" s="151"/>
      <c r="E2469" s="133"/>
      <c r="F2469" s="141"/>
      <c r="G2469" s="147"/>
      <c r="H2469" s="147"/>
      <c r="I2469" s="147"/>
      <c r="J2469" s="147"/>
      <c r="K2469" s="147"/>
      <c r="L2469" s="22"/>
      <c r="M2469" s="19"/>
      <c r="N2469" s="19" t="str">
        <f>IFERROR(VLOOKUP(L2469,Data!K:M,3,0),"0")</f>
        <v>0</v>
      </c>
      <c r="O2469" s="19">
        <f>PRODUCT(M2469:N2469)</f>
        <v>0</v>
      </c>
      <c r="P2469" s="133"/>
      <c r="Q2469" s="141"/>
      <c r="R2469" s="61"/>
    </row>
    <row r="2470" spans="1:18" x14ac:dyDescent="0.2">
      <c r="A2470" s="140" t="s">
        <v>3167</v>
      </c>
      <c r="B2470" s="149">
        <v>45057</v>
      </c>
      <c r="C2470" s="149" t="s">
        <v>448</v>
      </c>
      <c r="D2470" s="149" t="s">
        <v>163</v>
      </c>
      <c r="E2470" s="132" t="s">
        <v>2537</v>
      </c>
      <c r="F2470" s="140">
        <v>439210</v>
      </c>
      <c r="G2470" s="146" t="s">
        <v>2538</v>
      </c>
      <c r="H2470" s="146" t="s">
        <v>2538</v>
      </c>
      <c r="I2470" s="146" t="s">
        <v>2539</v>
      </c>
      <c r="J2470" s="146" t="s">
        <v>2540</v>
      </c>
      <c r="K2470" s="146" t="s">
        <v>2316</v>
      </c>
      <c r="L2470" s="22" t="s">
        <v>62</v>
      </c>
      <c r="M2470" s="19">
        <v>1</v>
      </c>
      <c r="N2470" s="19">
        <f>IFERROR(VLOOKUP(L2470,Data!K:M,3,0),"0")</f>
        <v>500</v>
      </c>
      <c r="O2470" s="19">
        <f t="shared" si="43"/>
        <v>500</v>
      </c>
      <c r="P2470" s="132">
        <f>SUM(O2470:O2471)</f>
        <v>500</v>
      </c>
      <c r="Q2470" s="140"/>
      <c r="R2470" s="60" t="s">
        <v>2856</v>
      </c>
    </row>
    <row r="2471" spans="1:18" x14ac:dyDescent="0.2">
      <c r="A2471" s="141"/>
      <c r="B2471" s="150"/>
      <c r="C2471" s="151"/>
      <c r="D2471" s="151"/>
      <c r="E2471" s="133"/>
      <c r="F2471" s="141"/>
      <c r="G2471" s="147"/>
      <c r="H2471" s="147"/>
      <c r="I2471" s="147"/>
      <c r="J2471" s="147"/>
      <c r="K2471" s="147"/>
      <c r="L2471" s="22"/>
      <c r="M2471" s="19"/>
      <c r="N2471" s="19" t="str">
        <f>IFERROR(VLOOKUP(L2471,Data!K:M,3,0),"0")</f>
        <v>0</v>
      </c>
      <c r="O2471" s="19">
        <f t="shared" si="43"/>
        <v>0</v>
      </c>
      <c r="P2471" s="133"/>
      <c r="Q2471" s="141"/>
      <c r="R2471" s="61"/>
    </row>
    <row r="2472" spans="1:18" x14ac:dyDescent="0.2">
      <c r="A2472" s="140" t="s">
        <v>3168</v>
      </c>
      <c r="B2472" s="149">
        <v>45057</v>
      </c>
      <c r="C2472" s="149" t="s">
        <v>160</v>
      </c>
      <c r="D2472" s="149" t="s">
        <v>163</v>
      </c>
      <c r="E2472" s="132" t="s">
        <v>2541</v>
      </c>
      <c r="F2472" s="140">
        <v>184754</v>
      </c>
      <c r="G2472" s="146" t="s">
        <v>2542</v>
      </c>
      <c r="H2472" s="146" t="s">
        <v>2542</v>
      </c>
      <c r="I2472" s="146" t="s">
        <v>2543</v>
      </c>
      <c r="J2472" s="146" t="s">
        <v>2544</v>
      </c>
      <c r="K2472" s="146" t="s">
        <v>2545</v>
      </c>
      <c r="L2472" s="22" t="s">
        <v>99</v>
      </c>
      <c r="M2472" s="19">
        <v>1</v>
      </c>
      <c r="N2472" s="19">
        <f>IFERROR(VLOOKUP(L2472,Data!K:M,3,0),"0")</f>
        <v>900</v>
      </c>
      <c r="O2472" s="19">
        <f t="shared" si="43"/>
        <v>900</v>
      </c>
      <c r="P2472" s="132">
        <f>SUM(O2472:O2473)</f>
        <v>1400</v>
      </c>
      <c r="Q2472" s="140"/>
      <c r="R2472" s="60"/>
    </row>
    <row r="2473" spans="1:18" x14ac:dyDescent="0.2">
      <c r="A2473" s="141"/>
      <c r="B2473" s="150"/>
      <c r="C2473" s="151"/>
      <c r="D2473" s="151"/>
      <c r="E2473" s="133"/>
      <c r="F2473" s="141"/>
      <c r="G2473" s="147"/>
      <c r="H2473" s="147"/>
      <c r="I2473" s="147"/>
      <c r="J2473" s="147"/>
      <c r="K2473" s="147"/>
      <c r="L2473" s="22" t="s">
        <v>62</v>
      </c>
      <c r="M2473" s="19">
        <v>1</v>
      </c>
      <c r="N2473" s="19">
        <f>IFERROR(VLOOKUP(L2473,Data!K:M,3,0),"0")</f>
        <v>500</v>
      </c>
      <c r="O2473" s="19">
        <f t="shared" si="43"/>
        <v>500</v>
      </c>
      <c r="P2473" s="133"/>
      <c r="Q2473" s="141"/>
      <c r="R2473" s="61"/>
    </row>
    <row r="2474" spans="1:18" x14ac:dyDescent="0.2">
      <c r="A2474" s="140" t="s">
        <v>3169</v>
      </c>
      <c r="B2474" s="149">
        <v>45057</v>
      </c>
      <c r="C2474" s="149" t="s">
        <v>160</v>
      </c>
      <c r="D2474" s="149" t="s">
        <v>163</v>
      </c>
      <c r="E2474" s="132" t="s">
        <v>2546</v>
      </c>
      <c r="F2474" s="140">
        <v>527874</v>
      </c>
      <c r="G2474" s="146" t="s">
        <v>2547</v>
      </c>
      <c r="H2474" s="146" t="s">
        <v>2547</v>
      </c>
      <c r="I2474" s="146" t="s">
        <v>2548</v>
      </c>
      <c r="J2474" s="146" t="s">
        <v>2549</v>
      </c>
      <c r="K2474" s="146" t="s">
        <v>1760</v>
      </c>
      <c r="L2474" s="22" t="s">
        <v>62</v>
      </c>
      <c r="M2474" s="19">
        <v>1</v>
      </c>
      <c r="N2474" s="19">
        <f>IFERROR(VLOOKUP(L2474,Data!K:M,3,0),"0")</f>
        <v>500</v>
      </c>
      <c r="O2474" s="19">
        <f t="shared" si="43"/>
        <v>500</v>
      </c>
      <c r="P2474" s="132">
        <f>SUM(O2474:O2475)</f>
        <v>500</v>
      </c>
      <c r="Q2474" s="140"/>
      <c r="R2474" s="60" t="s">
        <v>2727</v>
      </c>
    </row>
    <row r="2475" spans="1:18" x14ac:dyDescent="0.2">
      <c r="A2475" s="141"/>
      <c r="B2475" s="150"/>
      <c r="C2475" s="151"/>
      <c r="D2475" s="151"/>
      <c r="E2475" s="133"/>
      <c r="F2475" s="141"/>
      <c r="G2475" s="147"/>
      <c r="H2475" s="147"/>
      <c r="I2475" s="147"/>
      <c r="J2475" s="147"/>
      <c r="K2475" s="147"/>
      <c r="L2475" s="22"/>
      <c r="M2475" s="19"/>
      <c r="N2475" s="19" t="str">
        <f>IFERROR(VLOOKUP(L2475,Data!K:M,3,0),"0")</f>
        <v>0</v>
      </c>
      <c r="O2475" s="19">
        <f t="shared" si="43"/>
        <v>0</v>
      </c>
      <c r="P2475" s="133"/>
      <c r="Q2475" s="141"/>
      <c r="R2475" s="61"/>
    </row>
    <row r="2476" spans="1:18" x14ac:dyDescent="0.2">
      <c r="A2476" s="140" t="s">
        <v>3170</v>
      </c>
      <c r="B2476" s="149">
        <v>45057</v>
      </c>
      <c r="C2476" s="149" t="s">
        <v>51</v>
      </c>
      <c r="D2476" s="149" t="s">
        <v>163</v>
      </c>
      <c r="E2476" s="132" t="s">
        <v>2550</v>
      </c>
      <c r="F2476" s="140">
        <v>128037</v>
      </c>
      <c r="G2476" s="146" t="s">
        <v>2551</v>
      </c>
      <c r="H2476" s="146" t="s">
        <v>2551</v>
      </c>
      <c r="I2476" s="146" t="s">
        <v>2552</v>
      </c>
      <c r="J2476" s="146" t="s">
        <v>2553</v>
      </c>
      <c r="K2476" s="146" t="s">
        <v>175</v>
      </c>
      <c r="L2476" s="22" t="s">
        <v>62</v>
      </c>
      <c r="M2476" s="19">
        <v>1</v>
      </c>
      <c r="N2476" s="19">
        <f>IFERROR(VLOOKUP(L2476,Data!K:M,3,0),"0")</f>
        <v>500</v>
      </c>
      <c r="O2476" s="19">
        <f t="shared" si="43"/>
        <v>500</v>
      </c>
      <c r="P2476" s="132">
        <f>SUM(O2476:O2477)</f>
        <v>500</v>
      </c>
      <c r="Q2476" s="140"/>
      <c r="R2476" s="60" t="s">
        <v>2710</v>
      </c>
    </row>
    <row r="2477" spans="1:18" x14ac:dyDescent="0.2">
      <c r="A2477" s="141"/>
      <c r="B2477" s="150"/>
      <c r="C2477" s="151"/>
      <c r="D2477" s="151"/>
      <c r="E2477" s="133"/>
      <c r="F2477" s="141"/>
      <c r="G2477" s="147"/>
      <c r="H2477" s="147"/>
      <c r="I2477" s="147"/>
      <c r="J2477" s="147"/>
      <c r="K2477" s="147"/>
      <c r="L2477" s="22"/>
      <c r="M2477" s="19"/>
      <c r="N2477" s="19" t="str">
        <f>IFERROR(VLOOKUP(L2477,Data!K:M,3,0),"0")</f>
        <v>0</v>
      </c>
      <c r="O2477" s="19">
        <f t="shared" si="43"/>
        <v>0</v>
      </c>
      <c r="P2477" s="133"/>
      <c r="Q2477" s="141"/>
      <c r="R2477" s="61"/>
    </row>
    <row r="2478" spans="1:18" x14ac:dyDescent="0.2">
      <c r="A2478" s="140" t="s">
        <v>3171</v>
      </c>
      <c r="B2478" s="149">
        <v>45057</v>
      </c>
      <c r="C2478" s="149" t="s">
        <v>160</v>
      </c>
      <c r="D2478" s="149" t="s">
        <v>202</v>
      </c>
      <c r="E2478" s="132" t="s">
        <v>2554</v>
      </c>
      <c r="F2478" s="140">
        <v>128093</v>
      </c>
      <c r="G2478" s="146" t="s">
        <v>2555</v>
      </c>
      <c r="H2478" s="146" t="s">
        <v>2555</v>
      </c>
      <c r="I2478" s="146" t="s">
        <v>2556</v>
      </c>
      <c r="J2478" s="146" t="s">
        <v>2557</v>
      </c>
      <c r="K2478" s="146" t="s">
        <v>175</v>
      </c>
      <c r="L2478" s="22" t="s">
        <v>62</v>
      </c>
      <c r="M2478" s="19">
        <v>1</v>
      </c>
      <c r="N2478" s="19">
        <f>IFERROR(VLOOKUP(L2478,Data!K:M,3,0),"0")</f>
        <v>500</v>
      </c>
      <c r="O2478" s="19">
        <f t="shared" si="43"/>
        <v>500</v>
      </c>
      <c r="P2478" s="132">
        <f>SUM(O2478:O2479)</f>
        <v>500</v>
      </c>
      <c r="Q2478" s="140"/>
      <c r="R2478" s="60" t="s">
        <v>2756</v>
      </c>
    </row>
    <row r="2479" spans="1:18" x14ac:dyDescent="0.2">
      <c r="A2479" s="141"/>
      <c r="B2479" s="150"/>
      <c r="C2479" s="151"/>
      <c r="D2479" s="151"/>
      <c r="E2479" s="133"/>
      <c r="F2479" s="141"/>
      <c r="G2479" s="147"/>
      <c r="H2479" s="147"/>
      <c r="I2479" s="147"/>
      <c r="J2479" s="147"/>
      <c r="K2479" s="147"/>
      <c r="L2479" s="22"/>
      <c r="M2479" s="19"/>
      <c r="N2479" s="19" t="str">
        <f>IFERROR(VLOOKUP(L2479,Data!K:M,3,0),"0")</f>
        <v>0</v>
      </c>
      <c r="O2479" s="19">
        <f t="shared" si="43"/>
        <v>0</v>
      </c>
      <c r="P2479" s="133"/>
      <c r="Q2479" s="141"/>
      <c r="R2479" s="61"/>
    </row>
    <row r="2480" spans="1:18" x14ac:dyDescent="0.2">
      <c r="A2480" s="140" t="s">
        <v>3172</v>
      </c>
      <c r="B2480" s="149">
        <v>45057</v>
      </c>
      <c r="C2480" s="149" t="s">
        <v>160</v>
      </c>
      <c r="D2480" s="149" t="s">
        <v>163</v>
      </c>
      <c r="E2480" s="132" t="s">
        <v>2558</v>
      </c>
      <c r="F2480" s="140">
        <v>280644</v>
      </c>
      <c r="G2480" s="146" t="s">
        <v>2559</v>
      </c>
      <c r="H2480" s="146" t="s">
        <v>2559</v>
      </c>
      <c r="I2480" s="146" t="s">
        <v>2560</v>
      </c>
      <c r="J2480" s="146" t="s">
        <v>2561</v>
      </c>
      <c r="K2480" s="146" t="s">
        <v>464</v>
      </c>
      <c r="L2480" s="22" t="s">
        <v>62</v>
      </c>
      <c r="M2480" s="19">
        <v>1</v>
      </c>
      <c r="N2480" s="19">
        <f>IFERROR(VLOOKUP(L2480,Data!K:M,3,0),"0")</f>
        <v>500</v>
      </c>
      <c r="O2480" s="19">
        <f t="shared" si="43"/>
        <v>500</v>
      </c>
      <c r="P2480" s="132">
        <f>SUM(O2480:O2481)</f>
        <v>500</v>
      </c>
      <c r="Q2480" s="140"/>
      <c r="R2480" s="60" t="s">
        <v>2727</v>
      </c>
    </row>
    <row r="2481" spans="1:18" x14ac:dyDescent="0.2">
      <c r="A2481" s="141"/>
      <c r="B2481" s="150"/>
      <c r="C2481" s="151"/>
      <c r="D2481" s="151"/>
      <c r="E2481" s="133"/>
      <c r="F2481" s="141"/>
      <c r="G2481" s="147"/>
      <c r="H2481" s="147"/>
      <c r="I2481" s="147"/>
      <c r="J2481" s="147"/>
      <c r="K2481" s="147"/>
      <c r="L2481" s="22"/>
      <c r="M2481" s="19"/>
      <c r="N2481" s="19" t="str">
        <f>IFERROR(VLOOKUP(L2481,Data!K:M,3,0),"0")</f>
        <v>0</v>
      </c>
      <c r="O2481" s="19">
        <f t="shared" si="43"/>
        <v>0</v>
      </c>
      <c r="P2481" s="133"/>
      <c r="Q2481" s="141"/>
      <c r="R2481" s="61"/>
    </row>
    <row r="2482" spans="1:18" x14ac:dyDescent="0.2">
      <c r="A2482" s="140" t="s">
        <v>3173</v>
      </c>
      <c r="B2482" s="149">
        <v>45057</v>
      </c>
      <c r="C2482" s="149" t="s">
        <v>54</v>
      </c>
      <c r="D2482" s="149" t="s">
        <v>77</v>
      </c>
      <c r="E2482" s="132" t="s">
        <v>2562</v>
      </c>
      <c r="F2482" s="140">
        <v>369534</v>
      </c>
      <c r="G2482" s="146" t="s">
        <v>2563</v>
      </c>
      <c r="H2482" s="146" t="s">
        <v>2563</v>
      </c>
      <c r="I2482" s="146" t="s">
        <v>2564</v>
      </c>
      <c r="J2482" s="146" t="s">
        <v>2565</v>
      </c>
      <c r="K2482" s="146" t="s">
        <v>2116</v>
      </c>
      <c r="L2482" s="22" t="s">
        <v>62</v>
      </c>
      <c r="M2482" s="19">
        <v>1</v>
      </c>
      <c r="N2482" s="19">
        <f>IFERROR(VLOOKUP(L2482,Data!K:M,3,0),"0")</f>
        <v>500</v>
      </c>
      <c r="O2482" s="19">
        <f t="shared" si="43"/>
        <v>500</v>
      </c>
      <c r="P2482" s="132">
        <f>SUM(O2482:O2483)</f>
        <v>500</v>
      </c>
      <c r="Q2482" s="140"/>
      <c r="R2482" s="60" t="s">
        <v>2727</v>
      </c>
    </row>
    <row r="2483" spans="1:18" x14ac:dyDescent="0.2">
      <c r="A2483" s="141"/>
      <c r="B2483" s="150"/>
      <c r="C2483" s="151"/>
      <c r="D2483" s="151"/>
      <c r="E2483" s="133"/>
      <c r="F2483" s="141"/>
      <c r="G2483" s="147"/>
      <c r="H2483" s="147"/>
      <c r="I2483" s="147"/>
      <c r="J2483" s="147"/>
      <c r="K2483" s="147"/>
      <c r="L2483" s="22"/>
      <c r="M2483" s="19"/>
      <c r="N2483" s="19" t="str">
        <f>IFERROR(VLOOKUP(L2483,Data!K:M,3,0),"0")</f>
        <v>0</v>
      </c>
      <c r="O2483" s="19">
        <f t="shared" si="43"/>
        <v>0</v>
      </c>
      <c r="P2483" s="133"/>
      <c r="Q2483" s="141"/>
      <c r="R2483" s="61" t="s">
        <v>2955</v>
      </c>
    </row>
    <row r="2484" spans="1:18" x14ac:dyDescent="0.2">
      <c r="A2484" s="140" t="s">
        <v>3174</v>
      </c>
      <c r="B2484" s="149">
        <v>45057</v>
      </c>
      <c r="C2484" s="149" t="s">
        <v>160</v>
      </c>
      <c r="D2484" s="149" t="s">
        <v>163</v>
      </c>
      <c r="E2484" s="132" t="s">
        <v>2566</v>
      </c>
      <c r="F2484" s="140">
        <v>106943</v>
      </c>
      <c r="G2484" s="146" t="s">
        <v>2567</v>
      </c>
      <c r="H2484" s="146" t="s">
        <v>2567</v>
      </c>
      <c r="I2484" s="146" t="s">
        <v>2568</v>
      </c>
      <c r="J2484" s="146" t="s">
        <v>2569</v>
      </c>
      <c r="K2484" s="146" t="s">
        <v>173</v>
      </c>
      <c r="L2484" s="22" t="s">
        <v>62</v>
      </c>
      <c r="M2484" s="19">
        <v>1</v>
      </c>
      <c r="N2484" s="19">
        <f>IFERROR(VLOOKUP(L2484,Data!K:M,3,0),"0")</f>
        <v>500</v>
      </c>
      <c r="O2484" s="19">
        <f t="shared" si="43"/>
        <v>500</v>
      </c>
      <c r="P2484" s="132">
        <f>SUM(O2484:O2485)</f>
        <v>500</v>
      </c>
      <c r="Q2484" s="140"/>
      <c r="R2484" s="60" t="s">
        <v>2898</v>
      </c>
    </row>
    <row r="2485" spans="1:18" x14ac:dyDescent="0.2">
      <c r="A2485" s="141"/>
      <c r="B2485" s="150"/>
      <c r="C2485" s="151"/>
      <c r="D2485" s="151"/>
      <c r="E2485" s="133"/>
      <c r="F2485" s="141"/>
      <c r="G2485" s="147"/>
      <c r="H2485" s="147"/>
      <c r="I2485" s="147"/>
      <c r="J2485" s="147"/>
      <c r="K2485" s="147"/>
      <c r="L2485" s="22"/>
      <c r="M2485" s="19"/>
      <c r="N2485" s="19" t="str">
        <f>IFERROR(VLOOKUP(L2485,Data!K:M,3,0),"0")</f>
        <v>0</v>
      </c>
      <c r="O2485" s="19">
        <f t="shared" si="43"/>
        <v>0</v>
      </c>
      <c r="P2485" s="133"/>
      <c r="Q2485" s="141"/>
      <c r="R2485" s="61" t="s">
        <v>2717</v>
      </c>
    </row>
    <row r="2486" spans="1:18" ht="14.45" customHeight="1" x14ac:dyDescent="0.2">
      <c r="A2486" s="140" t="s">
        <v>3175</v>
      </c>
      <c r="B2486" s="149">
        <v>45071</v>
      </c>
      <c r="C2486" s="149" t="s">
        <v>54</v>
      </c>
      <c r="D2486" s="149" t="s">
        <v>77</v>
      </c>
      <c r="E2486" s="132" t="s">
        <v>2570</v>
      </c>
      <c r="F2486" s="140" t="s">
        <v>2571</v>
      </c>
      <c r="G2486" s="146" t="s">
        <v>2572</v>
      </c>
      <c r="H2486" s="146" t="s">
        <v>2572</v>
      </c>
      <c r="I2486" s="146" t="s">
        <v>2573</v>
      </c>
      <c r="J2486" s="146" t="s">
        <v>1713</v>
      </c>
      <c r="K2486" s="146" t="s">
        <v>1059</v>
      </c>
      <c r="L2486" s="22" t="s">
        <v>2698</v>
      </c>
      <c r="M2486" s="19">
        <v>1</v>
      </c>
      <c r="N2486" s="19">
        <f>IFERROR(VLOOKUP(L2486,Data!K:M,3,0),"0")</f>
        <v>400</v>
      </c>
      <c r="O2486" s="19">
        <f t="shared" si="43"/>
        <v>400</v>
      </c>
      <c r="P2486" s="132">
        <f>SUM(O2486:O2487)</f>
        <v>900</v>
      </c>
      <c r="Q2486" s="140"/>
      <c r="R2486" s="131" t="s">
        <v>2927</v>
      </c>
    </row>
    <row r="2487" spans="1:18" x14ac:dyDescent="0.2">
      <c r="A2487" s="141"/>
      <c r="B2487" s="150"/>
      <c r="C2487" s="151"/>
      <c r="D2487" s="151"/>
      <c r="E2487" s="133"/>
      <c r="F2487" s="141"/>
      <c r="G2487" s="147"/>
      <c r="H2487" s="147"/>
      <c r="I2487" s="147"/>
      <c r="J2487" s="147"/>
      <c r="K2487" s="147"/>
      <c r="L2487" s="22" t="s">
        <v>62</v>
      </c>
      <c r="M2487" s="19">
        <v>1</v>
      </c>
      <c r="N2487" s="19">
        <f>IFERROR(VLOOKUP(L2487,Data!K:M,3,0),"0")</f>
        <v>500</v>
      </c>
      <c r="O2487" s="19">
        <f t="shared" si="43"/>
        <v>500</v>
      </c>
      <c r="P2487" s="133"/>
      <c r="Q2487" s="141"/>
      <c r="R2487" s="128"/>
    </row>
    <row r="2488" spans="1:18" x14ac:dyDescent="0.2">
      <c r="A2488" s="140" t="s">
        <v>3176</v>
      </c>
      <c r="B2488" s="149">
        <v>45057</v>
      </c>
      <c r="C2488" s="149" t="s">
        <v>448</v>
      </c>
      <c r="D2488" s="149" t="s">
        <v>336</v>
      </c>
      <c r="E2488" s="132" t="s">
        <v>2574</v>
      </c>
      <c r="F2488" s="140">
        <v>187809</v>
      </c>
      <c r="G2488" s="146" t="s">
        <v>2575</v>
      </c>
      <c r="H2488" s="146" t="s">
        <v>2575</v>
      </c>
      <c r="I2488" s="146" t="s">
        <v>2576</v>
      </c>
      <c r="J2488" s="146" t="s">
        <v>2577</v>
      </c>
      <c r="K2488" s="146" t="s">
        <v>486</v>
      </c>
      <c r="L2488" s="22" t="s">
        <v>62</v>
      </c>
      <c r="M2488" s="19">
        <v>1</v>
      </c>
      <c r="N2488" s="19">
        <f>IFERROR(VLOOKUP(L2488,Data!K:M,3,0),"0")</f>
        <v>500</v>
      </c>
      <c r="O2488" s="19">
        <f t="shared" si="43"/>
        <v>500</v>
      </c>
      <c r="P2488" s="132">
        <f>SUM(O2488:O2489)</f>
        <v>500</v>
      </c>
      <c r="Q2488" s="140"/>
      <c r="R2488" s="60" t="s">
        <v>2734</v>
      </c>
    </row>
    <row r="2489" spans="1:18" x14ac:dyDescent="0.2">
      <c r="A2489" s="141"/>
      <c r="B2489" s="150"/>
      <c r="C2489" s="151"/>
      <c r="D2489" s="151"/>
      <c r="E2489" s="133"/>
      <c r="F2489" s="141"/>
      <c r="G2489" s="147"/>
      <c r="H2489" s="147"/>
      <c r="I2489" s="147"/>
      <c r="J2489" s="147"/>
      <c r="K2489" s="147"/>
      <c r="L2489" s="22"/>
      <c r="M2489" s="19"/>
      <c r="N2489" s="19" t="str">
        <f>IFERROR(VLOOKUP(L2489,Data!K:M,3,0),"0")</f>
        <v>0</v>
      </c>
      <c r="O2489" s="19">
        <f t="shared" si="43"/>
        <v>0</v>
      </c>
      <c r="P2489" s="133"/>
      <c r="Q2489" s="141"/>
      <c r="R2489" s="61"/>
    </row>
    <row r="2490" spans="1:18" x14ac:dyDescent="0.2">
      <c r="A2490" s="140" t="s">
        <v>3177</v>
      </c>
      <c r="B2490" s="149">
        <v>45057</v>
      </c>
      <c r="C2490" s="149" t="s">
        <v>448</v>
      </c>
      <c r="D2490" s="149" t="s">
        <v>161</v>
      </c>
      <c r="E2490" s="132" t="s">
        <v>2578</v>
      </c>
      <c r="F2490" s="140">
        <v>390923</v>
      </c>
      <c r="G2490" s="146" t="s">
        <v>2579</v>
      </c>
      <c r="H2490" s="146" t="s">
        <v>2579</v>
      </c>
      <c r="I2490" s="146" t="s">
        <v>2580</v>
      </c>
      <c r="J2490" s="146" t="s">
        <v>2581</v>
      </c>
      <c r="K2490" s="146" t="s">
        <v>1828</v>
      </c>
      <c r="L2490" s="22" t="s">
        <v>2706</v>
      </c>
      <c r="M2490" s="19">
        <v>1</v>
      </c>
      <c r="N2490" s="19">
        <f>IFERROR(VLOOKUP(L2490,Data!K:M,3,0),"0")</f>
        <v>250</v>
      </c>
      <c r="O2490" s="19">
        <f t="shared" si="43"/>
        <v>250</v>
      </c>
      <c r="P2490" s="132">
        <f>SUM(O2490:O2492)</f>
        <v>1650</v>
      </c>
      <c r="Q2490" s="140"/>
      <c r="R2490" s="60"/>
    </row>
    <row r="2491" spans="1:18" x14ac:dyDescent="0.2">
      <c r="A2491" s="141"/>
      <c r="B2491" s="150"/>
      <c r="C2491" s="151"/>
      <c r="D2491" s="151"/>
      <c r="E2491" s="133"/>
      <c r="F2491" s="141"/>
      <c r="G2491" s="147"/>
      <c r="H2491" s="147"/>
      <c r="I2491" s="147"/>
      <c r="J2491" s="147"/>
      <c r="K2491" s="147"/>
      <c r="L2491" s="22" t="s">
        <v>99</v>
      </c>
      <c r="M2491" s="19">
        <v>1</v>
      </c>
      <c r="N2491" s="19">
        <f>IFERROR(VLOOKUP(L2491,Data!K:M,3,0),"0")</f>
        <v>900</v>
      </c>
      <c r="O2491" s="19">
        <f t="shared" si="43"/>
        <v>900</v>
      </c>
      <c r="P2491" s="133"/>
      <c r="Q2491" s="141"/>
      <c r="R2491" s="61"/>
    </row>
    <row r="2492" spans="1:18" x14ac:dyDescent="0.2">
      <c r="A2492" s="141"/>
      <c r="B2492" s="150"/>
      <c r="C2492" s="151"/>
      <c r="D2492" s="151"/>
      <c r="E2492" s="133"/>
      <c r="F2492" s="141"/>
      <c r="G2492" s="147"/>
      <c r="H2492" s="147"/>
      <c r="I2492" s="147"/>
      <c r="J2492" s="147"/>
      <c r="K2492" s="147"/>
      <c r="L2492" s="22" t="s">
        <v>62</v>
      </c>
      <c r="M2492" s="19">
        <v>1</v>
      </c>
      <c r="N2492" s="19">
        <f>IFERROR(VLOOKUP(L2492,Data!K:M,3,0),"0")</f>
        <v>500</v>
      </c>
      <c r="O2492" s="19">
        <f t="shared" si="43"/>
        <v>500</v>
      </c>
      <c r="P2492" s="133"/>
      <c r="Q2492" s="141"/>
      <c r="R2492" s="61"/>
    </row>
    <row r="2493" spans="1:18" x14ac:dyDescent="0.2">
      <c r="A2493" s="140" t="s">
        <v>3178</v>
      </c>
      <c r="B2493" s="149">
        <v>45057</v>
      </c>
      <c r="C2493" s="149" t="s">
        <v>160</v>
      </c>
      <c r="D2493" s="149" t="s">
        <v>163</v>
      </c>
      <c r="E2493" s="132" t="s">
        <v>2582</v>
      </c>
      <c r="F2493" s="140" t="s">
        <v>2583</v>
      </c>
      <c r="G2493" s="146" t="s">
        <v>2584</v>
      </c>
      <c r="H2493" s="146" t="s">
        <v>2584</v>
      </c>
      <c r="I2493" s="146" t="s">
        <v>2585</v>
      </c>
      <c r="J2493" s="146" t="s">
        <v>2586</v>
      </c>
      <c r="K2493" s="146" t="s">
        <v>200</v>
      </c>
      <c r="L2493" s="22" t="s">
        <v>2915</v>
      </c>
      <c r="M2493" s="19">
        <v>1</v>
      </c>
      <c r="N2493" s="19">
        <f>IFERROR(VLOOKUP(L2493,Data!K:M,3,0),"0")</f>
        <v>1000</v>
      </c>
      <c r="O2493" s="19">
        <f t="shared" si="43"/>
        <v>1000</v>
      </c>
      <c r="P2493" s="132">
        <f>SUM(O2493:O2503)</f>
        <v>3915</v>
      </c>
      <c r="Q2493" s="140" t="s">
        <v>2795</v>
      </c>
      <c r="R2493" s="60" t="s">
        <v>2884</v>
      </c>
    </row>
    <row r="2494" spans="1:18" x14ac:dyDescent="0.2">
      <c r="A2494" s="141"/>
      <c r="B2494" s="150"/>
      <c r="C2494" s="151"/>
      <c r="D2494" s="151"/>
      <c r="E2494" s="133"/>
      <c r="F2494" s="141"/>
      <c r="G2494" s="147"/>
      <c r="H2494" s="147"/>
      <c r="I2494" s="147"/>
      <c r="J2494" s="147"/>
      <c r="K2494" s="147"/>
      <c r="L2494" s="22" t="s">
        <v>138</v>
      </c>
      <c r="M2494" s="19">
        <v>1</v>
      </c>
      <c r="N2494" s="19">
        <f>IFERROR(VLOOKUP(L2494,Data!K:M,3,0),"0")</f>
        <v>70</v>
      </c>
      <c r="O2494" s="19">
        <f t="shared" si="43"/>
        <v>70</v>
      </c>
      <c r="P2494" s="133"/>
      <c r="Q2494" s="141"/>
      <c r="R2494" s="61"/>
    </row>
    <row r="2495" spans="1:18" x14ac:dyDescent="0.2">
      <c r="A2495" s="141"/>
      <c r="B2495" s="150"/>
      <c r="C2495" s="151"/>
      <c r="D2495" s="151"/>
      <c r="E2495" s="133"/>
      <c r="F2495" s="141"/>
      <c r="G2495" s="147"/>
      <c r="H2495" s="147"/>
      <c r="I2495" s="147"/>
      <c r="J2495" s="147"/>
      <c r="K2495" s="147"/>
      <c r="L2495" s="22" t="s">
        <v>89</v>
      </c>
      <c r="M2495" s="19">
        <v>8</v>
      </c>
      <c r="N2495" s="19">
        <f>IFERROR(VLOOKUP(L2495,Data!K:M,3,0),"0")</f>
        <v>35</v>
      </c>
      <c r="O2495" s="19">
        <f t="shared" ref="O2495:O2531" si="44">PRODUCT(M2495:N2495)</f>
        <v>280</v>
      </c>
      <c r="P2495" s="133"/>
      <c r="Q2495" s="141"/>
      <c r="R2495" s="61"/>
    </row>
    <row r="2496" spans="1:18" x14ac:dyDescent="0.2">
      <c r="A2496" s="141"/>
      <c r="B2496" s="150"/>
      <c r="C2496" s="151"/>
      <c r="D2496" s="151"/>
      <c r="E2496" s="133"/>
      <c r="F2496" s="141"/>
      <c r="G2496" s="147"/>
      <c r="H2496" s="147"/>
      <c r="I2496" s="147"/>
      <c r="J2496" s="147"/>
      <c r="K2496" s="147"/>
      <c r="L2496" s="22" t="s">
        <v>107</v>
      </c>
      <c r="M2496" s="19">
        <v>1</v>
      </c>
      <c r="N2496" s="19">
        <f>IFERROR(VLOOKUP(L2496,Data!K:M,3,0),"0")</f>
        <v>300</v>
      </c>
      <c r="O2496" s="19">
        <f t="shared" si="44"/>
        <v>300</v>
      </c>
      <c r="P2496" s="133"/>
      <c r="Q2496" s="141"/>
      <c r="R2496" s="61"/>
    </row>
    <row r="2497" spans="1:18" x14ac:dyDescent="0.2">
      <c r="A2497" s="141"/>
      <c r="B2497" s="150"/>
      <c r="C2497" s="151"/>
      <c r="D2497" s="151"/>
      <c r="E2497" s="133"/>
      <c r="F2497" s="141"/>
      <c r="G2497" s="147"/>
      <c r="H2497" s="147"/>
      <c r="I2497" s="147"/>
      <c r="J2497" s="147"/>
      <c r="K2497" s="147"/>
      <c r="L2497" s="22" t="s">
        <v>2699</v>
      </c>
      <c r="M2497" s="19">
        <v>2</v>
      </c>
      <c r="N2497" s="19">
        <f>IFERROR(VLOOKUP(L2497,Data!K:M,3,0),"0")</f>
        <v>10</v>
      </c>
      <c r="O2497" s="19">
        <f t="shared" si="44"/>
        <v>20</v>
      </c>
      <c r="P2497" s="133"/>
      <c r="Q2497" s="141"/>
      <c r="R2497" s="61"/>
    </row>
    <row r="2498" spans="1:18" x14ac:dyDescent="0.2">
      <c r="A2498" s="141"/>
      <c r="B2498" s="150"/>
      <c r="C2498" s="151"/>
      <c r="D2498" s="151"/>
      <c r="E2498" s="133"/>
      <c r="F2498" s="141"/>
      <c r="G2498" s="147"/>
      <c r="H2498" s="147"/>
      <c r="I2498" s="147"/>
      <c r="J2498" s="147"/>
      <c r="K2498" s="147"/>
      <c r="L2498" s="22" t="s">
        <v>1648</v>
      </c>
      <c r="M2498" s="19">
        <v>1</v>
      </c>
      <c r="N2498" s="19">
        <v>125</v>
      </c>
      <c r="O2498" s="19">
        <f t="shared" si="44"/>
        <v>125</v>
      </c>
      <c r="P2498" s="133"/>
      <c r="Q2498" s="141"/>
      <c r="R2498" s="61" t="s">
        <v>2720</v>
      </c>
    </row>
    <row r="2499" spans="1:18" x14ac:dyDescent="0.2">
      <c r="A2499" s="141"/>
      <c r="B2499" s="150"/>
      <c r="C2499" s="151"/>
      <c r="D2499" s="151"/>
      <c r="E2499" s="133"/>
      <c r="F2499" s="141"/>
      <c r="G2499" s="147"/>
      <c r="H2499" s="147"/>
      <c r="I2499" s="147"/>
      <c r="J2499" s="147"/>
      <c r="K2499" s="147"/>
      <c r="L2499" s="22" t="s">
        <v>1648</v>
      </c>
      <c r="M2499" s="19">
        <v>1</v>
      </c>
      <c r="N2499" s="19">
        <v>20</v>
      </c>
      <c r="O2499" s="19">
        <f t="shared" si="44"/>
        <v>20</v>
      </c>
      <c r="P2499" s="133"/>
      <c r="Q2499" s="141"/>
      <c r="R2499" s="61" t="s">
        <v>2746</v>
      </c>
    </row>
    <row r="2500" spans="1:18" x14ac:dyDescent="0.2">
      <c r="A2500" s="141"/>
      <c r="B2500" s="150"/>
      <c r="C2500" s="151"/>
      <c r="D2500" s="151"/>
      <c r="E2500" s="133"/>
      <c r="F2500" s="141"/>
      <c r="G2500" s="147"/>
      <c r="H2500" s="147"/>
      <c r="I2500" s="147"/>
      <c r="J2500" s="147"/>
      <c r="K2500" s="147"/>
      <c r="L2500" s="22" t="s">
        <v>135</v>
      </c>
      <c r="M2500" s="19">
        <v>4</v>
      </c>
      <c r="N2500" s="19">
        <f>IFERROR(VLOOKUP(L2500,Data!K:M,3,0),"0")</f>
        <v>140</v>
      </c>
      <c r="O2500" s="19">
        <f t="shared" si="44"/>
        <v>560</v>
      </c>
      <c r="P2500" s="133"/>
      <c r="Q2500" s="141"/>
      <c r="R2500" s="61" t="s">
        <v>2899</v>
      </c>
    </row>
    <row r="2501" spans="1:18" x14ac:dyDescent="0.2">
      <c r="A2501" s="141"/>
      <c r="B2501" s="150"/>
      <c r="C2501" s="151"/>
      <c r="D2501" s="151"/>
      <c r="E2501" s="133"/>
      <c r="F2501" s="141"/>
      <c r="G2501" s="147"/>
      <c r="H2501" s="147"/>
      <c r="I2501" s="147"/>
      <c r="J2501" s="147"/>
      <c r="K2501" s="147"/>
      <c r="L2501" s="22" t="s">
        <v>2700</v>
      </c>
      <c r="M2501" s="19">
        <v>1</v>
      </c>
      <c r="N2501" s="19">
        <f>IFERROR(VLOOKUP(L2501,Data!K:M,3,0),"0")</f>
        <v>60</v>
      </c>
      <c r="O2501" s="19">
        <f t="shared" si="44"/>
        <v>60</v>
      </c>
      <c r="P2501" s="133"/>
      <c r="Q2501" s="141"/>
      <c r="R2501" s="61"/>
    </row>
    <row r="2502" spans="1:18" x14ac:dyDescent="0.2">
      <c r="A2502" s="141"/>
      <c r="B2502" s="150"/>
      <c r="C2502" s="151"/>
      <c r="D2502" s="151"/>
      <c r="E2502" s="133"/>
      <c r="F2502" s="141"/>
      <c r="G2502" s="147"/>
      <c r="H2502" s="147"/>
      <c r="I2502" s="147"/>
      <c r="J2502" s="147"/>
      <c r="K2502" s="147"/>
      <c r="L2502" s="22" t="s">
        <v>145</v>
      </c>
      <c r="M2502" s="19">
        <v>1</v>
      </c>
      <c r="N2502" s="19">
        <v>980</v>
      </c>
      <c r="O2502" s="19">
        <f t="shared" si="44"/>
        <v>980</v>
      </c>
      <c r="P2502" s="133"/>
      <c r="Q2502" s="141"/>
      <c r="R2502" s="61"/>
    </row>
    <row r="2503" spans="1:18" x14ac:dyDescent="0.2">
      <c r="A2503" s="141"/>
      <c r="B2503" s="150"/>
      <c r="C2503" s="151"/>
      <c r="D2503" s="151"/>
      <c r="E2503" s="133"/>
      <c r="F2503" s="141"/>
      <c r="G2503" s="147"/>
      <c r="H2503" s="147"/>
      <c r="I2503" s="147"/>
      <c r="J2503" s="147"/>
      <c r="K2503" s="147"/>
      <c r="L2503" s="22" t="s">
        <v>62</v>
      </c>
      <c r="M2503" s="19">
        <v>1</v>
      </c>
      <c r="N2503" s="19">
        <f>IFERROR(VLOOKUP(L2503,Data!K:M,3,0),"0")</f>
        <v>500</v>
      </c>
      <c r="O2503" s="19">
        <f t="shared" si="44"/>
        <v>500</v>
      </c>
      <c r="P2503" s="133"/>
      <c r="Q2503" s="141"/>
      <c r="R2503" s="61"/>
    </row>
    <row r="2504" spans="1:18" x14ac:dyDescent="0.2">
      <c r="A2504" s="140" t="s">
        <v>3179</v>
      </c>
      <c r="B2504" s="149">
        <v>45057</v>
      </c>
      <c r="C2504" s="149" t="s">
        <v>160</v>
      </c>
      <c r="D2504" s="149" t="s">
        <v>202</v>
      </c>
      <c r="E2504" s="132" t="s">
        <v>2587</v>
      </c>
      <c r="F2504" s="140">
        <v>443235</v>
      </c>
      <c r="G2504" s="146" t="s">
        <v>2588</v>
      </c>
      <c r="H2504" s="146" t="s">
        <v>2588</v>
      </c>
      <c r="I2504" s="146" t="s">
        <v>2589</v>
      </c>
      <c r="J2504" s="146" t="s">
        <v>2590</v>
      </c>
      <c r="K2504" s="146" t="s">
        <v>2260</v>
      </c>
      <c r="L2504" s="22" t="s">
        <v>62</v>
      </c>
      <c r="M2504" s="19">
        <v>1</v>
      </c>
      <c r="N2504" s="19">
        <f>IFERROR(VLOOKUP(L2504,Data!K:M,3,0),"0")</f>
        <v>500</v>
      </c>
      <c r="O2504" s="19">
        <f t="shared" si="44"/>
        <v>500</v>
      </c>
      <c r="P2504" s="132">
        <f>SUM(O2504:O2505)</f>
        <v>500</v>
      </c>
      <c r="Q2504" s="140"/>
      <c r="R2504" s="60" t="s">
        <v>2734</v>
      </c>
    </row>
    <row r="2505" spans="1:18" x14ac:dyDescent="0.2">
      <c r="A2505" s="141"/>
      <c r="B2505" s="150"/>
      <c r="C2505" s="151"/>
      <c r="D2505" s="151"/>
      <c r="E2505" s="133"/>
      <c r="F2505" s="141"/>
      <c r="G2505" s="147"/>
      <c r="H2505" s="147"/>
      <c r="I2505" s="147"/>
      <c r="J2505" s="147"/>
      <c r="K2505" s="147"/>
      <c r="L2505" s="22"/>
      <c r="M2505" s="19"/>
      <c r="N2505" s="19" t="str">
        <f>IFERROR(VLOOKUP(L2505,Data!K:M,3,0),"0")</f>
        <v>0</v>
      </c>
      <c r="O2505" s="19">
        <f t="shared" si="44"/>
        <v>0</v>
      </c>
      <c r="P2505" s="133"/>
      <c r="Q2505" s="141"/>
      <c r="R2505" s="61"/>
    </row>
    <row r="2506" spans="1:18" x14ac:dyDescent="0.2">
      <c r="A2506" s="140" t="s">
        <v>3180</v>
      </c>
      <c r="B2506" s="149">
        <v>45057</v>
      </c>
      <c r="C2506" s="149" t="s">
        <v>160</v>
      </c>
      <c r="D2506" s="149" t="s">
        <v>163</v>
      </c>
      <c r="E2506" s="132" t="s">
        <v>2591</v>
      </c>
      <c r="F2506" s="140">
        <v>423048</v>
      </c>
      <c r="G2506" s="146" t="s">
        <v>2592</v>
      </c>
      <c r="H2506" s="146" t="s">
        <v>2592</v>
      </c>
      <c r="I2506" s="146" t="s">
        <v>2593</v>
      </c>
      <c r="J2506" s="146" t="s">
        <v>603</v>
      </c>
      <c r="K2506" s="146" t="s">
        <v>551</v>
      </c>
      <c r="L2506" s="22" t="s">
        <v>2698</v>
      </c>
      <c r="M2506" s="19">
        <v>1</v>
      </c>
      <c r="N2506" s="19">
        <f>IFERROR(VLOOKUP(L2506,Data!K:M,3,0),"0")</f>
        <v>400</v>
      </c>
      <c r="O2506" s="19">
        <f t="shared" si="44"/>
        <v>400</v>
      </c>
      <c r="P2506" s="132">
        <f>SUM(O2506:O2507)</f>
        <v>900</v>
      </c>
      <c r="Q2506" s="140"/>
      <c r="R2506" s="60"/>
    </row>
    <row r="2507" spans="1:18" x14ac:dyDescent="0.2">
      <c r="A2507" s="141"/>
      <c r="B2507" s="150"/>
      <c r="C2507" s="151"/>
      <c r="D2507" s="151"/>
      <c r="E2507" s="133"/>
      <c r="F2507" s="141"/>
      <c r="G2507" s="147"/>
      <c r="H2507" s="147"/>
      <c r="I2507" s="147"/>
      <c r="J2507" s="147"/>
      <c r="K2507" s="147"/>
      <c r="L2507" s="22" t="s">
        <v>62</v>
      </c>
      <c r="M2507" s="19">
        <v>1</v>
      </c>
      <c r="N2507" s="19">
        <f>IFERROR(VLOOKUP(L2507,Data!K:M,3,0),"0")</f>
        <v>500</v>
      </c>
      <c r="O2507" s="19">
        <f t="shared" si="44"/>
        <v>500</v>
      </c>
      <c r="P2507" s="133"/>
      <c r="Q2507" s="141"/>
      <c r="R2507" s="61"/>
    </row>
    <row r="2508" spans="1:18" x14ac:dyDescent="0.2">
      <c r="A2508" s="140" t="s">
        <v>3181</v>
      </c>
      <c r="B2508" s="149">
        <v>45057</v>
      </c>
      <c r="C2508" s="149" t="s">
        <v>54</v>
      </c>
      <c r="D2508" s="149" t="s">
        <v>56</v>
      </c>
      <c r="E2508" s="132" t="s">
        <v>2594</v>
      </c>
      <c r="F2508" s="140">
        <v>139761</v>
      </c>
      <c r="G2508" s="146" t="s">
        <v>2595</v>
      </c>
      <c r="H2508" s="146" t="s">
        <v>2595</v>
      </c>
      <c r="I2508" s="146" t="s">
        <v>2596</v>
      </c>
      <c r="J2508" s="146" t="s">
        <v>2597</v>
      </c>
      <c r="K2508" s="146" t="s">
        <v>271</v>
      </c>
      <c r="L2508" s="22" t="s">
        <v>62</v>
      </c>
      <c r="M2508" s="19">
        <v>1</v>
      </c>
      <c r="N2508" s="19">
        <f>IFERROR(VLOOKUP(L2508,Data!K:M,3,0),"0")</f>
        <v>500</v>
      </c>
      <c r="O2508" s="19">
        <f t="shared" si="44"/>
        <v>500</v>
      </c>
      <c r="P2508" s="132">
        <f>SUM(O2508:O2510)</f>
        <v>500</v>
      </c>
      <c r="Q2508" s="140"/>
      <c r="R2508" s="60" t="s">
        <v>2793</v>
      </c>
    </row>
    <row r="2509" spans="1:18" x14ac:dyDescent="0.2">
      <c r="A2509" s="141"/>
      <c r="B2509" s="150"/>
      <c r="C2509" s="151"/>
      <c r="D2509" s="151"/>
      <c r="E2509" s="133"/>
      <c r="F2509" s="141"/>
      <c r="G2509" s="147"/>
      <c r="H2509" s="147"/>
      <c r="I2509" s="147"/>
      <c r="J2509" s="147"/>
      <c r="K2509" s="147"/>
      <c r="L2509" s="22"/>
      <c r="M2509" s="19"/>
      <c r="N2509" s="19" t="str">
        <f>IFERROR(VLOOKUP(L2509,Data!K:M,3,0),"0")</f>
        <v>0</v>
      </c>
      <c r="O2509" s="19">
        <f t="shared" si="44"/>
        <v>0</v>
      </c>
      <c r="P2509" s="133"/>
      <c r="Q2509" s="141"/>
      <c r="R2509" s="61"/>
    </row>
    <row r="2510" spans="1:18" x14ac:dyDescent="0.2">
      <c r="A2510" s="141"/>
      <c r="B2510" s="150"/>
      <c r="C2510" s="151"/>
      <c r="D2510" s="151"/>
      <c r="E2510" s="133"/>
      <c r="F2510" s="141"/>
      <c r="G2510" s="147"/>
      <c r="H2510" s="147"/>
      <c r="I2510" s="147"/>
      <c r="J2510" s="147"/>
      <c r="K2510" s="147"/>
      <c r="L2510" s="22"/>
      <c r="M2510" s="19"/>
      <c r="N2510" s="19" t="str">
        <f>IFERROR(VLOOKUP(L2510,Data!K:M,3,0),"0")</f>
        <v>0</v>
      </c>
      <c r="O2510" s="19">
        <f t="shared" si="44"/>
        <v>0</v>
      </c>
      <c r="P2510" s="133"/>
      <c r="Q2510" s="141"/>
      <c r="R2510" s="61"/>
    </row>
    <row r="2511" spans="1:18" x14ac:dyDescent="0.2">
      <c r="A2511" s="140" t="s">
        <v>3182</v>
      </c>
      <c r="B2511" s="149">
        <v>45057</v>
      </c>
      <c r="C2511" s="149" t="s">
        <v>54</v>
      </c>
      <c r="D2511" s="149" t="s">
        <v>77</v>
      </c>
      <c r="E2511" s="132" t="s">
        <v>2598</v>
      </c>
      <c r="F2511" s="140">
        <v>281391</v>
      </c>
      <c r="G2511" s="146" t="s">
        <v>2599</v>
      </c>
      <c r="H2511" s="146" t="s">
        <v>2599</v>
      </c>
      <c r="I2511" s="146" t="s">
        <v>2600</v>
      </c>
      <c r="J2511" s="146" t="s">
        <v>2601</v>
      </c>
      <c r="K2511" s="146" t="s">
        <v>2116</v>
      </c>
      <c r="L2511" s="22" t="s">
        <v>62</v>
      </c>
      <c r="M2511" s="19">
        <v>1</v>
      </c>
      <c r="N2511" s="19">
        <f>IFERROR(VLOOKUP(L2511,Data!K:M,3,0),"0")</f>
        <v>500</v>
      </c>
      <c r="O2511" s="19">
        <f t="shared" si="44"/>
        <v>500</v>
      </c>
      <c r="P2511" s="132">
        <f>SUM(O2511:O2513)</f>
        <v>500</v>
      </c>
      <c r="Q2511" s="140"/>
      <c r="R2511" s="60" t="s">
        <v>2900</v>
      </c>
    </row>
    <row r="2512" spans="1:18" x14ac:dyDescent="0.2">
      <c r="A2512" s="141"/>
      <c r="B2512" s="150"/>
      <c r="C2512" s="151"/>
      <c r="D2512" s="151"/>
      <c r="E2512" s="133"/>
      <c r="F2512" s="141"/>
      <c r="G2512" s="147"/>
      <c r="H2512" s="147"/>
      <c r="I2512" s="147"/>
      <c r="J2512" s="147"/>
      <c r="K2512" s="147"/>
      <c r="L2512" s="22"/>
      <c r="M2512" s="19"/>
      <c r="N2512" s="19" t="str">
        <f>IFERROR(VLOOKUP(L2512,Data!K:M,3,0),"0")</f>
        <v>0</v>
      </c>
      <c r="O2512" s="19">
        <f t="shared" si="44"/>
        <v>0</v>
      </c>
      <c r="P2512" s="133"/>
      <c r="Q2512" s="141"/>
      <c r="R2512" s="61"/>
    </row>
    <row r="2513" spans="1:18" x14ac:dyDescent="0.2">
      <c r="A2513" s="141"/>
      <c r="B2513" s="150"/>
      <c r="C2513" s="151"/>
      <c r="D2513" s="151"/>
      <c r="E2513" s="133"/>
      <c r="F2513" s="141"/>
      <c r="G2513" s="147"/>
      <c r="H2513" s="147"/>
      <c r="I2513" s="147"/>
      <c r="J2513" s="147"/>
      <c r="K2513" s="147"/>
      <c r="L2513" s="22"/>
      <c r="M2513" s="19"/>
      <c r="N2513" s="19" t="str">
        <f>IFERROR(VLOOKUP(L2513,Data!K:M,3,0),"0")</f>
        <v>0</v>
      </c>
      <c r="O2513" s="19">
        <f t="shared" si="44"/>
        <v>0</v>
      </c>
      <c r="P2513" s="133"/>
      <c r="Q2513" s="141"/>
      <c r="R2513" s="61"/>
    </row>
    <row r="2514" spans="1:18" x14ac:dyDescent="0.2">
      <c r="A2514" s="140" t="s">
        <v>3183</v>
      </c>
      <c r="B2514" s="149">
        <v>45057</v>
      </c>
      <c r="C2514" s="149" t="s">
        <v>160</v>
      </c>
      <c r="D2514" s="149" t="s">
        <v>163</v>
      </c>
      <c r="E2514" s="132" t="s">
        <v>2602</v>
      </c>
      <c r="F2514" s="140">
        <v>106811</v>
      </c>
      <c r="G2514" s="146" t="s">
        <v>2603</v>
      </c>
      <c r="H2514" s="146" t="s">
        <v>2603</v>
      </c>
      <c r="I2514" s="146" t="s">
        <v>2604</v>
      </c>
      <c r="J2514" s="146" t="s">
        <v>2605</v>
      </c>
      <c r="K2514" s="146" t="s">
        <v>173</v>
      </c>
      <c r="L2514" s="22" t="s">
        <v>2698</v>
      </c>
      <c r="M2514" s="19">
        <v>1</v>
      </c>
      <c r="N2514" s="19">
        <f>IFERROR(VLOOKUP(L2514,Data!K:M,3,0),"0")</f>
        <v>400</v>
      </c>
      <c r="O2514" s="19">
        <f t="shared" si="44"/>
        <v>400</v>
      </c>
      <c r="P2514" s="132">
        <f>SUM(O2514:O2517)</f>
        <v>940</v>
      </c>
      <c r="Q2514" s="140"/>
      <c r="R2514" s="60"/>
    </row>
    <row r="2515" spans="1:18" x14ac:dyDescent="0.2">
      <c r="A2515" s="141"/>
      <c r="B2515" s="150"/>
      <c r="C2515" s="151"/>
      <c r="D2515" s="151"/>
      <c r="E2515" s="133"/>
      <c r="F2515" s="141"/>
      <c r="G2515" s="147"/>
      <c r="H2515" s="147"/>
      <c r="I2515" s="147"/>
      <c r="J2515" s="147"/>
      <c r="K2515" s="147"/>
      <c r="L2515" s="22" t="s">
        <v>2699</v>
      </c>
      <c r="M2515" s="19">
        <v>2</v>
      </c>
      <c r="N2515" s="19">
        <f>IFERROR(VLOOKUP(L2515,Data!K:M,3,0),"0")</f>
        <v>10</v>
      </c>
      <c r="O2515" s="19">
        <f t="shared" si="44"/>
        <v>20</v>
      </c>
      <c r="P2515" s="133"/>
      <c r="Q2515" s="141"/>
      <c r="R2515" s="61"/>
    </row>
    <row r="2516" spans="1:18" x14ac:dyDescent="0.2">
      <c r="A2516" s="141"/>
      <c r="B2516" s="150"/>
      <c r="C2516" s="151"/>
      <c r="D2516" s="151"/>
      <c r="E2516" s="133"/>
      <c r="F2516" s="141"/>
      <c r="G2516" s="147"/>
      <c r="H2516" s="147"/>
      <c r="I2516" s="147"/>
      <c r="J2516" s="147"/>
      <c r="K2516" s="147"/>
      <c r="L2516" s="22" t="s">
        <v>1648</v>
      </c>
      <c r="M2516" s="19">
        <v>1</v>
      </c>
      <c r="N2516" s="19">
        <v>20</v>
      </c>
      <c r="O2516" s="19">
        <f t="shared" si="44"/>
        <v>20</v>
      </c>
      <c r="P2516" s="133"/>
      <c r="Q2516" s="141"/>
      <c r="R2516" s="61" t="s">
        <v>2746</v>
      </c>
    </row>
    <row r="2517" spans="1:18" x14ac:dyDescent="0.2">
      <c r="A2517" s="142"/>
      <c r="B2517" s="161"/>
      <c r="C2517" s="162"/>
      <c r="D2517" s="162"/>
      <c r="E2517" s="136"/>
      <c r="F2517" s="142"/>
      <c r="G2517" s="148"/>
      <c r="H2517" s="148"/>
      <c r="I2517" s="148"/>
      <c r="J2517" s="148"/>
      <c r="K2517" s="148"/>
      <c r="L2517" s="22" t="s">
        <v>62</v>
      </c>
      <c r="M2517" s="19">
        <v>1</v>
      </c>
      <c r="N2517" s="19">
        <f>IFERROR(VLOOKUP(L2517,Data!K:M,3,0),"0")</f>
        <v>500</v>
      </c>
      <c r="O2517" s="19">
        <f t="shared" si="44"/>
        <v>500</v>
      </c>
      <c r="P2517" s="136"/>
      <c r="Q2517" s="142"/>
      <c r="R2517" s="64"/>
    </row>
    <row r="2518" spans="1:18" x14ac:dyDescent="0.2">
      <c r="A2518" s="140" t="s">
        <v>3184</v>
      </c>
      <c r="B2518" s="149">
        <v>45057</v>
      </c>
      <c r="C2518" s="149" t="s">
        <v>160</v>
      </c>
      <c r="D2518" s="149" t="s">
        <v>202</v>
      </c>
      <c r="E2518" s="132" t="s">
        <v>2606</v>
      </c>
      <c r="F2518" s="140">
        <v>276662</v>
      </c>
      <c r="G2518" s="146" t="s">
        <v>2607</v>
      </c>
      <c r="H2518" s="146" t="s">
        <v>2607</v>
      </c>
      <c r="I2518" s="146" t="s">
        <v>2608</v>
      </c>
      <c r="J2518" s="146" t="s">
        <v>2609</v>
      </c>
      <c r="K2518" s="146" t="s">
        <v>1866</v>
      </c>
      <c r="L2518" s="22" t="s">
        <v>2701</v>
      </c>
      <c r="M2518" s="19">
        <v>1</v>
      </c>
      <c r="N2518" s="19">
        <f>IFERROR(VLOOKUP(L2518,Data!K:M,3,0),"0")</f>
        <v>850</v>
      </c>
      <c r="O2518" s="19">
        <f t="shared" si="44"/>
        <v>850</v>
      </c>
      <c r="P2518" s="132">
        <f>SUM(O2518:O2519)</f>
        <v>1350</v>
      </c>
      <c r="Q2518" s="140"/>
      <c r="R2518" s="60"/>
    </row>
    <row r="2519" spans="1:18" x14ac:dyDescent="0.2">
      <c r="A2519" s="141"/>
      <c r="B2519" s="150"/>
      <c r="C2519" s="151"/>
      <c r="D2519" s="151"/>
      <c r="E2519" s="133"/>
      <c r="F2519" s="141"/>
      <c r="G2519" s="147"/>
      <c r="H2519" s="147"/>
      <c r="I2519" s="147"/>
      <c r="J2519" s="147"/>
      <c r="K2519" s="147"/>
      <c r="L2519" s="22" t="s">
        <v>62</v>
      </c>
      <c r="M2519" s="19">
        <v>1</v>
      </c>
      <c r="N2519" s="19">
        <f>IFERROR(VLOOKUP(L2519,Data!K:M,3,0),"0")</f>
        <v>500</v>
      </c>
      <c r="O2519" s="19">
        <f t="shared" si="44"/>
        <v>500</v>
      </c>
      <c r="P2519" s="133"/>
      <c r="Q2519" s="141"/>
      <c r="R2519" s="61"/>
    </row>
    <row r="2520" spans="1:18" x14ac:dyDescent="0.2">
      <c r="A2520" s="140" t="s">
        <v>3185</v>
      </c>
      <c r="B2520" s="149">
        <v>45057</v>
      </c>
      <c r="C2520" s="149" t="s">
        <v>160</v>
      </c>
      <c r="D2520" s="149" t="s">
        <v>163</v>
      </c>
      <c r="E2520" s="132" t="s">
        <v>2610</v>
      </c>
      <c r="F2520" s="140">
        <v>352659</v>
      </c>
      <c r="G2520" s="146" t="s">
        <v>2611</v>
      </c>
      <c r="H2520" s="146" t="s">
        <v>2611</v>
      </c>
      <c r="I2520" s="146" t="s">
        <v>2515</v>
      </c>
      <c r="J2520" s="146" t="s">
        <v>2612</v>
      </c>
      <c r="K2520" s="146" t="s">
        <v>2613</v>
      </c>
      <c r="L2520" s="22" t="s">
        <v>149</v>
      </c>
      <c r="M2520" s="19">
        <v>1</v>
      </c>
      <c r="N2520" s="19">
        <f>IFERROR(VLOOKUP(L2520,Data!K:M,3,0),"0")</f>
        <v>350</v>
      </c>
      <c r="O2520" s="19">
        <f t="shared" si="44"/>
        <v>350</v>
      </c>
      <c r="P2520" s="132">
        <f>SUM(O2520:O2522)</f>
        <v>850</v>
      </c>
      <c r="Q2520" s="140"/>
      <c r="R2520" s="60" t="s">
        <v>2752</v>
      </c>
    </row>
    <row r="2521" spans="1:18" x14ac:dyDescent="0.2">
      <c r="A2521" s="141"/>
      <c r="B2521" s="150"/>
      <c r="C2521" s="151"/>
      <c r="D2521" s="151"/>
      <c r="E2521" s="133"/>
      <c r="F2521" s="141"/>
      <c r="G2521" s="147"/>
      <c r="H2521" s="147"/>
      <c r="I2521" s="147"/>
      <c r="J2521" s="147"/>
      <c r="K2521" s="147"/>
      <c r="L2521" s="22" t="s">
        <v>62</v>
      </c>
      <c r="M2521" s="19">
        <v>1</v>
      </c>
      <c r="N2521" s="19">
        <f>IFERROR(VLOOKUP(L2521,Data!K:M,3,0),"0")</f>
        <v>500</v>
      </c>
      <c r="O2521" s="19">
        <f t="shared" si="44"/>
        <v>500</v>
      </c>
      <c r="P2521" s="133"/>
      <c r="Q2521" s="141"/>
      <c r="R2521" s="61"/>
    </row>
    <row r="2522" spans="1:18" x14ac:dyDescent="0.2">
      <c r="A2522" s="141"/>
      <c r="B2522" s="150"/>
      <c r="C2522" s="151"/>
      <c r="D2522" s="151"/>
      <c r="E2522" s="133"/>
      <c r="F2522" s="141"/>
      <c r="G2522" s="147"/>
      <c r="H2522" s="147"/>
      <c r="I2522" s="147"/>
      <c r="J2522" s="147"/>
      <c r="K2522" s="147"/>
      <c r="L2522" s="22"/>
      <c r="M2522" s="19"/>
      <c r="N2522" s="19" t="str">
        <f>IFERROR(VLOOKUP(L2522,Data!K:M,3,0),"0")</f>
        <v>0</v>
      </c>
      <c r="O2522" s="19">
        <f t="shared" si="44"/>
        <v>0</v>
      </c>
      <c r="P2522" s="133"/>
      <c r="Q2522" s="141"/>
      <c r="R2522" s="61"/>
    </row>
    <row r="2523" spans="1:18" x14ac:dyDescent="0.2">
      <c r="A2523" s="140" t="s">
        <v>3186</v>
      </c>
      <c r="B2523" s="149">
        <v>45057</v>
      </c>
      <c r="C2523" s="149" t="s">
        <v>160</v>
      </c>
      <c r="D2523" s="149" t="s">
        <v>202</v>
      </c>
      <c r="E2523" s="132" t="s">
        <v>2614</v>
      </c>
      <c r="F2523" s="140" t="s">
        <v>2615</v>
      </c>
      <c r="G2523" s="146" t="s">
        <v>2616</v>
      </c>
      <c r="H2523" s="146" t="s">
        <v>2616</v>
      </c>
      <c r="I2523" s="146" t="s">
        <v>2617</v>
      </c>
      <c r="J2523" s="146" t="s">
        <v>2618</v>
      </c>
      <c r="K2523" s="146" t="s">
        <v>187</v>
      </c>
      <c r="L2523" s="22" t="s">
        <v>2915</v>
      </c>
      <c r="M2523" s="19">
        <v>1</v>
      </c>
      <c r="N2523" s="19">
        <f>IFERROR(VLOOKUP(L2523,Data!K:M,3,0),"0")</f>
        <v>1000</v>
      </c>
      <c r="O2523" s="19">
        <f t="shared" si="44"/>
        <v>1000</v>
      </c>
      <c r="P2523" s="132">
        <f>SUM(O2523:O2531)</f>
        <v>4100</v>
      </c>
      <c r="Q2523" s="140" t="s">
        <v>2810</v>
      </c>
      <c r="R2523" s="60"/>
    </row>
    <row r="2524" spans="1:18" x14ac:dyDescent="0.2">
      <c r="A2524" s="141"/>
      <c r="B2524" s="150"/>
      <c r="C2524" s="151"/>
      <c r="D2524" s="151"/>
      <c r="E2524" s="133"/>
      <c r="F2524" s="141"/>
      <c r="G2524" s="147"/>
      <c r="H2524" s="147"/>
      <c r="I2524" s="147"/>
      <c r="J2524" s="147"/>
      <c r="K2524" s="147"/>
      <c r="L2524" s="22" t="s">
        <v>138</v>
      </c>
      <c r="M2524" s="19">
        <v>1</v>
      </c>
      <c r="N2524" s="19">
        <f>IFERROR(VLOOKUP(L2524,Data!K:M,3,0),"0")</f>
        <v>70</v>
      </c>
      <c r="O2524" s="19">
        <f t="shared" si="44"/>
        <v>70</v>
      </c>
      <c r="P2524" s="133"/>
      <c r="Q2524" s="141"/>
      <c r="R2524" s="61"/>
    </row>
    <row r="2525" spans="1:18" x14ac:dyDescent="0.2">
      <c r="A2525" s="141"/>
      <c r="B2525" s="150"/>
      <c r="C2525" s="151"/>
      <c r="D2525" s="151"/>
      <c r="E2525" s="133"/>
      <c r="F2525" s="141"/>
      <c r="G2525" s="147"/>
      <c r="H2525" s="147"/>
      <c r="I2525" s="147"/>
      <c r="J2525" s="147"/>
      <c r="K2525" s="147"/>
      <c r="L2525" s="22" t="s">
        <v>89</v>
      </c>
      <c r="M2525" s="19">
        <v>9</v>
      </c>
      <c r="N2525" s="19">
        <f>IFERROR(VLOOKUP(L2525,Data!K:M,3,0),"0")</f>
        <v>35</v>
      </c>
      <c r="O2525" s="19">
        <f t="shared" si="44"/>
        <v>315</v>
      </c>
      <c r="P2525" s="133"/>
      <c r="Q2525" s="141"/>
      <c r="R2525" s="61"/>
    </row>
    <row r="2526" spans="1:18" x14ac:dyDescent="0.2">
      <c r="A2526" s="141"/>
      <c r="B2526" s="150"/>
      <c r="C2526" s="151"/>
      <c r="D2526" s="151"/>
      <c r="E2526" s="133"/>
      <c r="F2526" s="141"/>
      <c r="G2526" s="147"/>
      <c r="H2526" s="147"/>
      <c r="I2526" s="147"/>
      <c r="J2526" s="147"/>
      <c r="K2526" s="147"/>
      <c r="L2526" s="22" t="s">
        <v>2698</v>
      </c>
      <c r="M2526" s="19">
        <v>1</v>
      </c>
      <c r="N2526" s="19">
        <f>IFERROR(VLOOKUP(L2526,Data!K:M,3,0),"0")</f>
        <v>400</v>
      </c>
      <c r="O2526" s="19">
        <f t="shared" si="44"/>
        <v>400</v>
      </c>
      <c r="P2526" s="133"/>
      <c r="Q2526" s="141"/>
      <c r="R2526" s="61"/>
    </row>
    <row r="2527" spans="1:18" x14ac:dyDescent="0.2">
      <c r="A2527" s="141"/>
      <c r="B2527" s="150"/>
      <c r="C2527" s="151"/>
      <c r="D2527" s="151"/>
      <c r="E2527" s="133"/>
      <c r="F2527" s="141"/>
      <c r="G2527" s="147"/>
      <c r="H2527" s="147"/>
      <c r="I2527" s="147"/>
      <c r="J2527" s="147"/>
      <c r="K2527" s="147"/>
      <c r="L2527" s="22" t="s">
        <v>1648</v>
      </c>
      <c r="M2527" s="19">
        <v>1</v>
      </c>
      <c r="N2527" s="19">
        <v>125</v>
      </c>
      <c r="O2527" s="19">
        <f t="shared" si="44"/>
        <v>125</v>
      </c>
      <c r="P2527" s="133"/>
      <c r="Q2527" s="141"/>
      <c r="R2527" s="61" t="s">
        <v>2720</v>
      </c>
    </row>
    <row r="2528" spans="1:18" x14ac:dyDescent="0.2">
      <c r="A2528" s="141"/>
      <c r="B2528" s="150"/>
      <c r="C2528" s="151"/>
      <c r="D2528" s="151"/>
      <c r="E2528" s="133"/>
      <c r="F2528" s="141"/>
      <c r="G2528" s="147"/>
      <c r="H2528" s="147"/>
      <c r="I2528" s="147"/>
      <c r="J2528" s="147"/>
      <c r="K2528" s="147"/>
      <c r="L2528" s="22" t="s">
        <v>1648</v>
      </c>
      <c r="M2528" s="19">
        <v>1</v>
      </c>
      <c r="N2528" s="19">
        <v>20</v>
      </c>
      <c r="O2528" s="19">
        <f t="shared" si="44"/>
        <v>20</v>
      </c>
      <c r="P2528" s="133"/>
      <c r="Q2528" s="141"/>
      <c r="R2528" s="61" t="s">
        <v>2721</v>
      </c>
    </row>
    <row r="2529" spans="1:18" x14ac:dyDescent="0.2">
      <c r="A2529" s="141"/>
      <c r="B2529" s="150"/>
      <c r="C2529" s="151"/>
      <c r="D2529" s="151"/>
      <c r="E2529" s="133"/>
      <c r="F2529" s="141"/>
      <c r="G2529" s="147"/>
      <c r="H2529" s="147"/>
      <c r="I2529" s="147"/>
      <c r="J2529" s="147"/>
      <c r="K2529" s="147"/>
      <c r="L2529" s="22" t="s">
        <v>119</v>
      </c>
      <c r="M2529" s="19">
        <v>1</v>
      </c>
      <c r="N2529" s="19">
        <f>IFERROR(VLOOKUP(L2529,Data!K:M,3,0),"0")</f>
        <v>150</v>
      </c>
      <c r="O2529" s="19">
        <f t="shared" si="44"/>
        <v>150</v>
      </c>
      <c r="P2529" s="133"/>
      <c r="Q2529" s="141"/>
      <c r="R2529" s="61"/>
    </row>
    <row r="2530" spans="1:18" x14ac:dyDescent="0.2">
      <c r="A2530" s="141"/>
      <c r="B2530" s="150"/>
      <c r="C2530" s="151"/>
      <c r="D2530" s="151"/>
      <c r="E2530" s="133"/>
      <c r="F2530" s="141"/>
      <c r="G2530" s="147"/>
      <c r="H2530" s="147"/>
      <c r="I2530" s="147"/>
      <c r="J2530" s="147"/>
      <c r="K2530" s="147"/>
      <c r="L2530" s="22" t="s">
        <v>145</v>
      </c>
      <c r="M2530" s="19">
        <v>1</v>
      </c>
      <c r="N2530" s="19">
        <v>1520</v>
      </c>
      <c r="O2530" s="19">
        <f t="shared" si="44"/>
        <v>1520</v>
      </c>
      <c r="P2530" s="133"/>
      <c r="Q2530" s="141"/>
      <c r="R2530" s="61"/>
    </row>
    <row r="2531" spans="1:18" x14ac:dyDescent="0.2">
      <c r="A2531" s="141"/>
      <c r="B2531" s="150"/>
      <c r="C2531" s="151"/>
      <c r="D2531" s="151"/>
      <c r="E2531" s="133"/>
      <c r="F2531" s="141"/>
      <c r="G2531" s="147"/>
      <c r="H2531" s="147"/>
      <c r="I2531" s="147"/>
      <c r="J2531" s="147"/>
      <c r="K2531" s="147"/>
      <c r="L2531" s="22" t="s">
        <v>62</v>
      </c>
      <c r="M2531" s="19">
        <v>1</v>
      </c>
      <c r="N2531" s="19">
        <f>IFERROR(VLOOKUP(L2531,Data!K:M,3,0),"0")</f>
        <v>500</v>
      </c>
      <c r="O2531" s="19">
        <f t="shared" si="44"/>
        <v>500</v>
      </c>
      <c r="P2531" s="133"/>
      <c r="Q2531" s="141"/>
      <c r="R2531" s="61"/>
    </row>
    <row r="2532" spans="1:18" x14ac:dyDescent="0.2">
      <c r="A2532" s="140" t="s">
        <v>3187</v>
      </c>
      <c r="B2532" s="149">
        <v>45057</v>
      </c>
      <c r="C2532" s="149" t="s">
        <v>188</v>
      </c>
      <c r="D2532" s="149" t="s">
        <v>161</v>
      </c>
      <c r="E2532" s="132" t="s">
        <v>2619</v>
      </c>
      <c r="F2532" s="140" t="s">
        <v>2620</v>
      </c>
      <c r="G2532" s="146" t="s">
        <v>2621</v>
      </c>
      <c r="H2532" s="146" t="s">
        <v>2621</v>
      </c>
      <c r="I2532" s="146" t="s">
        <v>2622</v>
      </c>
      <c r="J2532" s="146" t="s">
        <v>2623</v>
      </c>
      <c r="K2532" s="146" t="s">
        <v>1964</v>
      </c>
      <c r="L2532" s="22" t="s">
        <v>2915</v>
      </c>
      <c r="M2532" s="19">
        <v>1</v>
      </c>
      <c r="N2532" s="19">
        <f>IFERROR(VLOOKUP(L2532,Data!K:M,3,0),"0")</f>
        <v>1000</v>
      </c>
      <c r="O2532" s="19">
        <f t="shared" ref="O2532:O2556" si="45">PRODUCT(M2532:N2532)</f>
        <v>1000</v>
      </c>
      <c r="P2532" s="132">
        <f>SUM(O2532:O2537)</f>
        <v>2580</v>
      </c>
      <c r="Q2532" s="140" t="s">
        <v>2750</v>
      </c>
      <c r="R2532" s="60"/>
    </row>
    <row r="2533" spans="1:18" x14ac:dyDescent="0.2">
      <c r="A2533" s="141"/>
      <c r="B2533" s="150"/>
      <c r="C2533" s="151"/>
      <c r="D2533" s="151"/>
      <c r="E2533" s="133"/>
      <c r="F2533" s="141"/>
      <c r="G2533" s="147"/>
      <c r="H2533" s="147"/>
      <c r="I2533" s="147"/>
      <c r="J2533" s="147"/>
      <c r="K2533" s="147"/>
      <c r="L2533" s="22" t="s">
        <v>94</v>
      </c>
      <c r="M2533" s="19">
        <v>1</v>
      </c>
      <c r="N2533" s="19">
        <f>IFERROR(VLOOKUP(L2533,Data!K:M,3,0),"0")</f>
        <v>70</v>
      </c>
      <c r="O2533" s="19">
        <f t="shared" si="45"/>
        <v>70</v>
      </c>
      <c r="P2533" s="133"/>
      <c r="Q2533" s="141"/>
      <c r="R2533" s="61"/>
    </row>
    <row r="2534" spans="1:18" x14ac:dyDescent="0.2">
      <c r="A2534" s="141"/>
      <c r="B2534" s="150"/>
      <c r="C2534" s="151"/>
      <c r="D2534" s="151"/>
      <c r="E2534" s="133"/>
      <c r="F2534" s="141"/>
      <c r="G2534" s="147"/>
      <c r="H2534" s="147"/>
      <c r="I2534" s="147"/>
      <c r="J2534" s="147"/>
      <c r="K2534" s="147"/>
      <c r="L2534" s="22" t="s">
        <v>138</v>
      </c>
      <c r="M2534" s="19">
        <v>1</v>
      </c>
      <c r="N2534" s="19">
        <f>IFERROR(VLOOKUP(L2534,Data!K:M,3,0),"0")</f>
        <v>70</v>
      </c>
      <c r="O2534" s="19">
        <f t="shared" si="45"/>
        <v>70</v>
      </c>
      <c r="P2534" s="133"/>
      <c r="Q2534" s="141"/>
      <c r="R2534" s="61"/>
    </row>
    <row r="2535" spans="1:18" x14ac:dyDescent="0.2">
      <c r="A2535" s="141"/>
      <c r="B2535" s="150"/>
      <c r="C2535" s="151"/>
      <c r="D2535" s="151"/>
      <c r="E2535" s="133"/>
      <c r="F2535" s="141"/>
      <c r="G2535" s="147"/>
      <c r="H2535" s="147"/>
      <c r="I2535" s="147"/>
      <c r="J2535" s="147"/>
      <c r="K2535" s="147"/>
      <c r="L2535" s="22" t="s">
        <v>2699</v>
      </c>
      <c r="M2535" s="19">
        <v>2</v>
      </c>
      <c r="N2535" s="19">
        <f>IFERROR(VLOOKUP(L2535,Data!K:M,3,0),"0")</f>
        <v>10</v>
      </c>
      <c r="O2535" s="19">
        <f t="shared" si="45"/>
        <v>20</v>
      </c>
      <c r="P2535" s="133"/>
      <c r="Q2535" s="141"/>
      <c r="R2535" s="61"/>
    </row>
    <row r="2536" spans="1:18" x14ac:dyDescent="0.2">
      <c r="A2536" s="141"/>
      <c r="B2536" s="150"/>
      <c r="C2536" s="151"/>
      <c r="D2536" s="151"/>
      <c r="E2536" s="133"/>
      <c r="F2536" s="141"/>
      <c r="G2536" s="147"/>
      <c r="H2536" s="147"/>
      <c r="I2536" s="147"/>
      <c r="J2536" s="147"/>
      <c r="K2536" s="147"/>
      <c r="L2536" s="22" t="s">
        <v>145</v>
      </c>
      <c r="M2536" s="19">
        <v>1</v>
      </c>
      <c r="N2536" s="19">
        <v>920</v>
      </c>
      <c r="O2536" s="19">
        <f t="shared" si="45"/>
        <v>920</v>
      </c>
      <c r="P2536" s="133"/>
      <c r="Q2536" s="141"/>
      <c r="R2536" s="61"/>
    </row>
    <row r="2537" spans="1:18" x14ac:dyDescent="0.2">
      <c r="A2537" s="141"/>
      <c r="B2537" s="150"/>
      <c r="C2537" s="151"/>
      <c r="D2537" s="151"/>
      <c r="E2537" s="133"/>
      <c r="F2537" s="141"/>
      <c r="G2537" s="147"/>
      <c r="H2537" s="147"/>
      <c r="I2537" s="147"/>
      <c r="J2537" s="147"/>
      <c r="K2537" s="147"/>
      <c r="L2537" s="22" t="s">
        <v>62</v>
      </c>
      <c r="M2537" s="19">
        <v>1</v>
      </c>
      <c r="N2537" s="19">
        <f>IFERROR(VLOOKUP(L2537,Data!K:M,3,0),"0")</f>
        <v>500</v>
      </c>
      <c r="O2537" s="19">
        <f t="shared" si="45"/>
        <v>500</v>
      </c>
      <c r="P2537" s="133"/>
      <c r="Q2537" s="141"/>
      <c r="R2537" s="61"/>
    </row>
    <row r="2538" spans="1:18" x14ac:dyDescent="0.2">
      <c r="A2538" s="140" t="s">
        <v>3188</v>
      </c>
      <c r="B2538" s="149">
        <v>45057</v>
      </c>
      <c r="C2538" s="149" t="s">
        <v>448</v>
      </c>
      <c r="D2538" s="149" t="s">
        <v>161</v>
      </c>
      <c r="E2538" s="132">
        <v>21265</v>
      </c>
      <c r="F2538" s="140">
        <v>380853</v>
      </c>
      <c r="G2538" s="146" t="s">
        <v>2624</v>
      </c>
      <c r="H2538" s="146" t="s">
        <v>2624</v>
      </c>
      <c r="I2538" s="146" t="s">
        <v>2625</v>
      </c>
      <c r="J2538" s="146" t="s">
        <v>2626</v>
      </c>
      <c r="K2538" s="146" t="s">
        <v>1791</v>
      </c>
      <c r="L2538" s="22" t="s">
        <v>62</v>
      </c>
      <c r="M2538" s="19">
        <v>1</v>
      </c>
      <c r="N2538" s="19">
        <f>IFERROR(VLOOKUP(L2538,Data!K:M,3,0),"0")</f>
        <v>500</v>
      </c>
      <c r="O2538" s="19">
        <f t="shared" si="45"/>
        <v>500</v>
      </c>
      <c r="P2538" s="132">
        <f>SUM(O2538:O2539)</f>
        <v>500</v>
      </c>
      <c r="Q2538" s="140"/>
      <c r="R2538" s="60" t="s">
        <v>2710</v>
      </c>
    </row>
    <row r="2539" spans="1:18" x14ac:dyDescent="0.2">
      <c r="A2539" s="141"/>
      <c r="B2539" s="150"/>
      <c r="C2539" s="151"/>
      <c r="D2539" s="151"/>
      <c r="E2539" s="133"/>
      <c r="F2539" s="141"/>
      <c r="G2539" s="147"/>
      <c r="H2539" s="147"/>
      <c r="I2539" s="147"/>
      <c r="J2539" s="147"/>
      <c r="K2539" s="147"/>
      <c r="L2539" s="22"/>
      <c r="M2539" s="19"/>
      <c r="N2539" s="19" t="str">
        <f>IFERROR(VLOOKUP(L2539,Data!K:M,3,0),"0")</f>
        <v>0</v>
      </c>
      <c r="O2539" s="19">
        <f t="shared" si="45"/>
        <v>0</v>
      </c>
      <c r="P2539" s="133"/>
      <c r="Q2539" s="141"/>
      <c r="R2539" s="61"/>
    </row>
    <row r="2540" spans="1:18" x14ac:dyDescent="0.2">
      <c r="A2540" s="140" t="s">
        <v>3189</v>
      </c>
      <c r="B2540" s="149">
        <v>45057</v>
      </c>
      <c r="C2540" s="149" t="s">
        <v>448</v>
      </c>
      <c r="D2540" s="149" t="s">
        <v>161</v>
      </c>
      <c r="E2540" s="132" t="s">
        <v>2627</v>
      </c>
      <c r="F2540" s="140">
        <v>359685</v>
      </c>
      <c r="G2540" s="146" t="s">
        <v>2628</v>
      </c>
      <c r="H2540" s="146" t="s">
        <v>2628</v>
      </c>
      <c r="I2540" s="146" t="s">
        <v>2629</v>
      </c>
      <c r="J2540" s="146" t="s">
        <v>2630</v>
      </c>
      <c r="K2540" s="146" t="s">
        <v>179</v>
      </c>
      <c r="L2540" s="22" t="s">
        <v>62</v>
      </c>
      <c r="M2540" s="19">
        <v>1</v>
      </c>
      <c r="N2540" s="19">
        <f>IFERROR(VLOOKUP(L2540,Data!K:M,3,0),"0")</f>
        <v>500</v>
      </c>
      <c r="O2540" s="19">
        <f t="shared" si="45"/>
        <v>500</v>
      </c>
      <c r="P2540" s="132">
        <f>SUM(O2540:O2541)</f>
        <v>500</v>
      </c>
      <c r="Q2540" s="140"/>
      <c r="R2540" s="60" t="s">
        <v>2727</v>
      </c>
    </row>
    <row r="2541" spans="1:18" x14ac:dyDescent="0.2">
      <c r="A2541" s="141"/>
      <c r="B2541" s="150"/>
      <c r="C2541" s="151"/>
      <c r="D2541" s="151"/>
      <c r="E2541" s="133"/>
      <c r="F2541" s="141"/>
      <c r="G2541" s="147"/>
      <c r="H2541" s="147"/>
      <c r="I2541" s="147"/>
      <c r="J2541" s="147"/>
      <c r="K2541" s="147"/>
      <c r="L2541" s="22"/>
      <c r="M2541" s="19"/>
      <c r="N2541" s="19" t="str">
        <f>IFERROR(VLOOKUP(L2541,Data!K:M,3,0),"0")</f>
        <v>0</v>
      </c>
      <c r="O2541" s="19">
        <f t="shared" si="45"/>
        <v>0</v>
      </c>
      <c r="P2541" s="133"/>
      <c r="Q2541" s="141"/>
      <c r="R2541" s="61"/>
    </row>
    <row r="2542" spans="1:18" x14ac:dyDescent="0.2">
      <c r="A2542" s="140" t="s">
        <v>3190</v>
      </c>
      <c r="B2542" s="149">
        <v>45057</v>
      </c>
      <c r="C2542" s="149" t="s">
        <v>160</v>
      </c>
      <c r="D2542" s="149" t="s">
        <v>202</v>
      </c>
      <c r="E2542" s="132" t="s">
        <v>2631</v>
      </c>
      <c r="F2542" s="140">
        <v>268105</v>
      </c>
      <c r="G2542" s="146" t="s">
        <v>2632</v>
      </c>
      <c r="H2542" s="146" t="s">
        <v>2632</v>
      </c>
      <c r="I2542" s="146" t="s">
        <v>2345</v>
      </c>
      <c r="J2542" s="146" t="s">
        <v>2633</v>
      </c>
      <c r="K2542" s="146" t="s">
        <v>2316</v>
      </c>
      <c r="L2542" s="22" t="s">
        <v>2698</v>
      </c>
      <c r="M2542" s="19">
        <v>1</v>
      </c>
      <c r="N2542" s="19">
        <f>IFERROR(VLOOKUP(L2542,Data!K:M,3,0),"0")</f>
        <v>400</v>
      </c>
      <c r="O2542" s="19">
        <f t="shared" si="45"/>
        <v>400</v>
      </c>
      <c r="P2542" s="132">
        <f>SUM(O2542:O2543)</f>
        <v>900</v>
      </c>
      <c r="Q2542" s="140"/>
      <c r="R2542" s="60"/>
    </row>
    <row r="2543" spans="1:18" x14ac:dyDescent="0.2">
      <c r="A2543" s="141"/>
      <c r="B2543" s="150"/>
      <c r="C2543" s="151"/>
      <c r="D2543" s="151"/>
      <c r="E2543" s="133"/>
      <c r="F2543" s="141"/>
      <c r="G2543" s="147"/>
      <c r="H2543" s="147"/>
      <c r="I2543" s="147"/>
      <c r="J2543" s="147"/>
      <c r="K2543" s="147"/>
      <c r="L2543" s="22" t="s">
        <v>62</v>
      </c>
      <c r="M2543" s="19">
        <v>1</v>
      </c>
      <c r="N2543" s="19">
        <f>IFERROR(VLOOKUP(L2543,Data!K:M,3,0),"0")</f>
        <v>500</v>
      </c>
      <c r="O2543" s="19">
        <f t="shared" si="45"/>
        <v>500</v>
      </c>
      <c r="P2543" s="133"/>
      <c r="Q2543" s="141"/>
      <c r="R2543" s="61"/>
    </row>
    <row r="2544" spans="1:18" s="43" customFormat="1" ht="18" customHeight="1" x14ac:dyDescent="0.25">
      <c r="A2544" s="116" t="s">
        <v>3193</v>
      </c>
      <c r="B2544" s="117"/>
      <c r="C2544" s="117"/>
      <c r="D2544" s="117"/>
      <c r="E2544" s="117"/>
      <c r="F2544" s="117"/>
      <c r="G2544" s="117"/>
      <c r="H2544" s="117"/>
      <c r="I2544" s="117"/>
      <c r="J2544" s="117"/>
      <c r="K2544" s="117"/>
      <c r="L2544" s="117"/>
      <c r="M2544" s="117"/>
      <c r="N2544" s="117"/>
      <c r="O2544" s="118"/>
      <c r="P2544" s="119">
        <f>SUM(P2466:P2543)</f>
        <v>26985</v>
      </c>
      <c r="Q2544" s="120"/>
      <c r="R2544" s="121"/>
    </row>
    <row r="2545" spans="1:18" s="47" customFormat="1" ht="18" customHeight="1" x14ac:dyDescent="0.25">
      <c r="A2545" s="122" t="s">
        <v>3194</v>
      </c>
      <c r="B2545" s="122"/>
      <c r="C2545" s="44" t="e">
        <f ca="1">[3]!NumberToWordEN(P2544)</f>
        <v>#NAME?</v>
      </c>
      <c r="D2545" s="44"/>
      <c r="E2545" s="45"/>
      <c r="F2545" s="45"/>
      <c r="G2545" s="44"/>
      <c r="H2545" s="44"/>
      <c r="I2545" s="44"/>
      <c r="J2545" s="44"/>
      <c r="K2545" s="44"/>
      <c r="L2545" s="44"/>
      <c r="M2545" s="44"/>
      <c r="N2545" s="44"/>
      <c r="O2545" s="44"/>
      <c r="P2545" s="44"/>
      <c r="Q2545" s="46"/>
      <c r="R2545" s="62"/>
    </row>
    <row r="2546" spans="1:18" s="47" customFormat="1" ht="18" customHeight="1" x14ac:dyDescent="0.25">
      <c r="A2546" s="48"/>
      <c r="B2546" s="49"/>
      <c r="C2546" s="50"/>
      <c r="D2546" s="48"/>
      <c r="E2546" s="48"/>
      <c r="F2546" s="48"/>
      <c r="G2546" s="48"/>
      <c r="H2546" s="48"/>
      <c r="I2546" s="48"/>
      <c r="J2546" s="50"/>
      <c r="K2546" s="48"/>
      <c r="M2546" s="51"/>
      <c r="P2546" s="48"/>
      <c r="Q2546" s="52"/>
      <c r="R2546" s="62"/>
    </row>
    <row r="2547" spans="1:18" s="47" customFormat="1" ht="18" customHeight="1" x14ac:dyDescent="0.25">
      <c r="A2547" s="48"/>
      <c r="B2547" s="49"/>
      <c r="C2547" s="50"/>
      <c r="D2547" s="48"/>
      <c r="E2547" s="48"/>
      <c r="F2547" s="48"/>
      <c r="G2547" s="48"/>
      <c r="H2547" s="48"/>
      <c r="I2547" s="48"/>
      <c r="J2547" s="50"/>
      <c r="K2547" s="48"/>
      <c r="M2547" s="51"/>
      <c r="P2547" s="48"/>
      <c r="Q2547" s="52"/>
      <c r="R2547" s="62"/>
    </row>
    <row r="2548" spans="1:18" s="47" customFormat="1" ht="18" customHeight="1" x14ac:dyDescent="0.25">
      <c r="A2548" s="48"/>
      <c r="B2548" s="49"/>
      <c r="C2548" s="50"/>
      <c r="D2548" s="48"/>
      <c r="E2548" s="48"/>
      <c r="F2548" s="48"/>
      <c r="G2548" s="48"/>
      <c r="H2548" s="48"/>
      <c r="I2548" s="48"/>
      <c r="J2548" s="50"/>
      <c r="K2548" s="48"/>
      <c r="M2548" s="51"/>
      <c r="P2548" s="48"/>
      <c r="Q2548" s="52"/>
      <c r="R2548" s="62"/>
    </row>
    <row r="2549" spans="1:18" s="57" customFormat="1" ht="18" customHeight="1" x14ac:dyDescent="0.25">
      <c r="A2549" s="53"/>
      <c r="B2549" s="53"/>
      <c r="C2549" s="54"/>
      <c r="D2549" s="54"/>
      <c r="E2549" s="53"/>
      <c r="F2549" s="53"/>
      <c r="G2549" s="53"/>
      <c r="H2549" s="53"/>
      <c r="I2549" s="53"/>
      <c r="J2549" s="54"/>
      <c r="K2549" s="54"/>
      <c r="L2549" s="54"/>
      <c r="M2549" s="55"/>
      <c r="N2549" s="55"/>
      <c r="O2549" s="55"/>
      <c r="P2549" s="55"/>
      <c r="Q2549" s="56"/>
      <c r="R2549" s="63"/>
    </row>
    <row r="2550" spans="1:18" s="57" customFormat="1" ht="18" customHeight="1" x14ac:dyDescent="0.25">
      <c r="A2550" s="53"/>
      <c r="B2550" s="53"/>
      <c r="C2550" s="54"/>
      <c r="D2550" s="54"/>
      <c r="E2550" s="53"/>
      <c r="F2550" s="53"/>
      <c r="G2550" s="53"/>
      <c r="H2550" s="53"/>
      <c r="I2550" s="53"/>
      <c r="J2550" s="54"/>
      <c r="K2550" s="54"/>
      <c r="L2550" s="54"/>
      <c r="M2550" s="55"/>
      <c r="N2550" s="55"/>
      <c r="O2550" s="55"/>
      <c r="P2550" s="123" t="s">
        <v>3195</v>
      </c>
      <c r="Q2550" s="123"/>
      <c r="R2550" s="63"/>
    </row>
    <row r="2551" spans="1:18" s="57" customFormat="1" ht="18" customHeight="1" x14ac:dyDescent="0.25">
      <c r="A2551" s="53"/>
      <c r="B2551" s="53"/>
      <c r="C2551" s="54"/>
      <c r="D2551" s="54"/>
      <c r="E2551" s="53"/>
      <c r="F2551" s="53"/>
      <c r="G2551" s="53"/>
      <c r="H2551" s="53"/>
      <c r="I2551" s="53"/>
      <c r="J2551" s="54"/>
      <c r="K2551" s="54"/>
      <c r="L2551" s="54"/>
      <c r="M2551" s="55"/>
      <c r="N2551" s="55"/>
      <c r="O2551" s="55"/>
      <c r="P2551" s="53"/>
      <c r="Q2551" s="58"/>
      <c r="R2551" s="63"/>
    </row>
    <row r="2552" spans="1:18" s="41" customFormat="1" ht="24" customHeight="1" x14ac:dyDescent="0.25">
      <c r="A2552" s="124" t="s">
        <v>3237</v>
      </c>
      <c r="B2552" s="125"/>
      <c r="C2552" s="124" t="s">
        <v>21</v>
      </c>
      <c r="D2552" s="126"/>
      <c r="E2552" s="125"/>
      <c r="F2552" s="124" t="s">
        <v>3192</v>
      </c>
      <c r="G2552" s="126"/>
      <c r="H2552" s="126"/>
      <c r="I2552" s="126"/>
      <c r="J2552" s="126"/>
      <c r="K2552" s="126"/>
      <c r="L2552" s="126"/>
      <c r="M2552" s="126"/>
      <c r="N2552" s="126"/>
      <c r="O2552" s="126"/>
      <c r="P2552" s="126"/>
      <c r="Q2552" s="126"/>
      <c r="R2552" s="125"/>
    </row>
    <row r="2553" spans="1:18" s="40" customFormat="1" ht="41.25" customHeight="1" x14ac:dyDescent="0.3">
      <c r="A2553" s="34" t="s">
        <v>3197</v>
      </c>
      <c r="B2553" s="35" t="s">
        <v>81</v>
      </c>
      <c r="C2553" s="35" t="s">
        <v>10</v>
      </c>
      <c r="D2553" s="36" t="s">
        <v>11</v>
      </c>
      <c r="E2553" s="34" t="s">
        <v>12</v>
      </c>
      <c r="F2553" s="34" t="s">
        <v>0</v>
      </c>
      <c r="G2553" s="34"/>
      <c r="H2553" s="34" t="s">
        <v>1</v>
      </c>
      <c r="I2553" s="37"/>
      <c r="J2553" s="35" t="s">
        <v>13</v>
      </c>
      <c r="K2553" s="38" t="s">
        <v>148</v>
      </c>
      <c r="L2553" s="37" t="s">
        <v>82</v>
      </c>
      <c r="M2553" s="34" t="s">
        <v>14</v>
      </c>
      <c r="N2553" s="34" t="s">
        <v>2</v>
      </c>
      <c r="O2553" s="34" t="s">
        <v>83</v>
      </c>
      <c r="P2553" s="34" t="s">
        <v>3198</v>
      </c>
      <c r="Q2553" s="39" t="s">
        <v>84</v>
      </c>
      <c r="R2553" s="59" t="s">
        <v>5</v>
      </c>
    </row>
    <row r="2554" spans="1:18" x14ac:dyDescent="0.2">
      <c r="A2554" s="132">
        <v>743</v>
      </c>
      <c r="B2554" s="149">
        <v>45063</v>
      </c>
      <c r="C2554" s="149" t="s">
        <v>160</v>
      </c>
      <c r="D2554" s="149" t="s">
        <v>163</v>
      </c>
      <c r="E2554" s="132">
        <v>19153</v>
      </c>
      <c r="F2554" s="132">
        <v>185212</v>
      </c>
      <c r="G2554" s="152" t="s">
        <v>2634</v>
      </c>
      <c r="H2554" s="152" t="s">
        <v>2634</v>
      </c>
      <c r="I2554" s="152" t="s">
        <v>2635</v>
      </c>
      <c r="J2554" s="140" t="s">
        <v>2636</v>
      </c>
      <c r="K2554" s="152" t="s">
        <v>2545</v>
      </c>
      <c r="L2554" s="22" t="s">
        <v>62</v>
      </c>
      <c r="M2554" s="19">
        <v>1</v>
      </c>
      <c r="N2554" s="19">
        <f>IFERROR(VLOOKUP(L2554,Data!K:M,3,0),"0")</f>
        <v>500</v>
      </c>
      <c r="O2554" s="19">
        <f t="shared" si="45"/>
        <v>500</v>
      </c>
      <c r="P2554" s="132">
        <f>SUM(O2554:O2556)</f>
        <v>500</v>
      </c>
      <c r="Q2554" s="134"/>
      <c r="R2554" s="60" t="s">
        <v>2901</v>
      </c>
    </row>
    <row r="2555" spans="1:18" x14ac:dyDescent="0.2">
      <c r="A2555" s="133"/>
      <c r="B2555" s="150"/>
      <c r="C2555" s="151"/>
      <c r="D2555" s="151"/>
      <c r="E2555" s="133"/>
      <c r="F2555" s="133"/>
      <c r="G2555" s="153"/>
      <c r="H2555" s="153"/>
      <c r="I2555" s="153"/>
      <c r="J2555" s="141"/>
      <c r="K2555" s="153"/>
      <c r="L2555" s="22"/>
      <c r="M2555" s="19"/>
      <c r="N2555" s="19" t="str">
        <f>IFERROR(VLOOKUP(L2555,Data!K:M,3,0),"0")</f>
        <v>0</v>
      </c>
      <c r="O2555" s="19">
        <f t="shared" si="45"/>
        <v>0</v>
      </c>
      <c r="P2555" s="133"/>
      <c r="Q2555" s="135"/>
      <c r="R2555" s="61"/>
    </row>
    <row r="2556" spans="1:18" x14ac:dyDescent="0.2">
      <c r="A2556" s="133"/>
      <c r="B2556" s="150"/>
      <c r="C2556" s="151"/>
      <c r="D2556" s="151"/>
      <c r="E2556" s="133"/>
      <c r="F2556" s="133"/>
      <c r="G2556" s="153"/>
      <c r="H2556" s="153"/>
      <c r="I2556" s="153"/>
      <c r="J2556" s="141"/>
      <c r="K2556" s="153"/>
      <c r="L2556" s="22"/>
      <c r="M2556" s="19"/>
      <c r="N2556" s="19" t="str">
        <f>IFERROR(VLOOKUP(L2556,Data!K:M,3,0),"0")</f>
        <v>0</v>
      </c>
      <c r="O2556" s="19">
        <f t="shared" si="45"/>
        <v>0</v>
      </c>
      <c r="P2556" s="133"/>
      <c r="Q2556" s="135"/>
      <c r="R2556" s="61"/>
    </row>
    <row r="2557" spans="1:18" x14ac:dyDescent="0.2">
      <c r="A2557" s="132">
        <v>744</v>
      </c>
      <c r="B2557" s="149">
        <v>45065</v>
      </c>
      <c r="C2557" s="149" t="s">
        <v>160</v>
      </c>
      <c r="D2557" s="149" t="s">
        <v>163</v>
      </c>
      <c r="E2557" s="132">
        <v>38713</v>
      </c>
      <c r="F2557" s="132">
        <v>442329</v>
      </c>
      <c r="G2557" s="152" t="s">
        <v>1611</v>
      </c>
      <c r="H2557" s="152" t="s">
        <v>1611</v>
      </c>
      <c r="I2557" s="152" t="s">
        <v>2637</v>
      </c>
      <c r="J2557" s="140" t="s">
        <v>2638</v>
      </c>
      <c r="K2557" s="152" t="s">
        <v>2639</v>
      </c>
      <c r="L2557" s="22" t="s">
        <v>99</v>
      </c>
      <c r="M2557" s="19">
        <v>1</v>
      </c>
      <c r="N2557" s="19">
        <f>IFERROR(VLOOKUP(L2557,Data!K:M,3,0),"0")</f>
        <v>900</v>
      </c>
      <c r="O2557" s="19">
        <f t="shared" ref="O2557:O2609" si="46">PRODUCT(M2557:N2557)</f>
        <v>900</v>
      </c>
      <c r="P2557" s="132">
        <f>SUM(O2557:O2559)</f>
        <v>1400</v>
      </c>
      <c r="Q2557" s="134"/>
      <c r="R2557" s="60"/>
    </row>
    <row r="2558" spans="1:18" x14ac:dyDescent="0.2">
      <c r="A2558" s="133"/>
      <c r="B2558" s="150"/>
      <c r="C2558" s="151"/>
      <c r="D2558" s="151"/>
      <c r="E2558" s="133"/>
      <c r="F2558" s="133"/>
      <c r="G2558" s="153"/>
      <c r="H2558" s="153"/>
      <c r="I2558" s="153"/>
      <c r="J2558" s="141"/>
      <c r="K2558" s="153"/>
      <c r="L2558" s="22" t="s">
        <v>62</v>
      </c>
      <c r="M2558" s="19">
        <v>1</v>
      </c>
      <c r="N2558" s="19">
        <f>IFERROR(VLOOKUP(L2558,Data!K:M,3,0),"0")</f>
        <v>500</v>
      </c>
      <c r="O2558" s="19">
        <f t="shared" si="46"/>
        <v>500</v>
      </c>
      <c r="P2558" s="133"/>
      <c r="Q2558" s="135"/>
      <c r="R2558" s="61"/>
    </row>
    <row r="2559" spans="1:18" x14ac:dyDescent="0.2">
      <c r="A2559" s="133"/>
      <c r="B2559" s="150"/>
      <c r="C2559" s="151"/>
      <c r="D2559" s="151"/>
      <c r="E2559" s="133"/>
      <c r="F2559" s="133"/>
      <c r="G2559" s="153"/>
      <c r="H2559" s="153"/>
      <c r="I2559" s="153"/>
      <c r="J2559" s="141"/>
      <c r="K2559" s="153"/>
      <c r="L2559" s="22"/>
      <c r="M2559" s="19"/>
      <c r="N2559" s="19" t="str">
        <f>IFERROR(VLOOKUP(L2559,Data!K:M,3,0),"0")</f>
        <v>0</v>
      </c>
      <c r="O2559" s="19">
        <f t="shared" si="46"/>
        <v>0</v>
      </c>
      <c r="P2559" s="133"/>
      <c r="Q2559" s="135"/>
      <c r="R2559" s="61"/>
    </row>
    <row r="2560" spans="1:18" x14ac:dyDescent="0.2">
      <c r="A2560" s="132">
        <v>745</v>
      </c>
      <c r="B2560" s="149">
        <v>45070</v>
      </c>
      <c r="C2560" s="149" t="s">
        <v>160</v>
      </c>
      <c r="D2560" s="149" t="s">
        <v>163</v>
      </c>
      <c r="E2560" s="132">
        <v>27328</v>
      </c>
      <c r="F2560" s="132">
        <v>80066</v>
      </c>
      <c r="G2560" s="152" t="s">
        <v>2640</v>
      </c>
      <c r="H2560" s="152" t="s">
        <v>2640</v>
      </c>
      <c r="I2560" s="152" t="s">
        <v>2641</v>
      </c>
      <c r="J2560" s="140" t="s">
        <v>2642</v>
      </c>
      <c r="K2560" s="152" t="s">
        <v>162</v>
      </c>
      <c r="L2560" s="22" t="s">
        <v>2699</v>
      </c>
      <c r="M2560" s="19">
        <v>2</v>
      </c>
      <c r="N2560" s="19">
        <f>IFERROR(VLOOKUP(L2560,Data!K:M,3,0),"0")</f>
        <v>10</v>
      </c>
      <c r="O2560" s="19">
        <f t="shared" si="46"/>
        <v>20</v>
      </c>
      <c r="P2560" s="132">
        <f>SUM(O2560:O2562)</f>
        <v>520</v>
      </c>
      <c r="Q2560" s="134"/>
      <c r="R2560" s="60" t="s">
        <v>2774</v>
      </c>
    </row>
    <row r="2561" spans="1:18" ht="14.45" customHeight="1" x14ac:dyDescent="0.2">
      <c r="A2561" s="133"/>
      <c r="B2561" s="150"/>
      <c r="C2561" s="151"/>
      <c r="D2561" s="151"/>
      <c r="E2561" s="133"/>
      <c r="F2561" s="133"/>
      <c r="G2561" s="153"/>
      <c r="H2561" s="153"/>
      <c r="I2561" s="153"/>
      <c r="J2561" s="141"/>
      <c r="K2561" s="153"/>
      <c r="L2561" s="22" t="s">
        <v>62</v>
      </c>
      <c r="M2561" s="19">
        <v>1</v>
      </c>
      <c r="N2561" s="19">
        <f>IFERROR(VLOOKUP(L2561,Data!K:M,3,0),"0")</f>
        <v>500</v>
      </c>
      <c r="O2561" s="19">
        <f>PRODUCT(M2561:N2561)</f>
        <v>500</v>
      </c>
      <c r="P2561" s="133"/>
      <c r="Q2561" s="135"/>
      <c r="R2561" s="127" t="s">
        <v>2956</v>
      </c>
    </row>
    <row r="2562" spans="1:18" x14ac:dyDescent="0.2">
      <c r="A2562" s="133"/>
      <c r="B2562" s="150"/>
      <c r="C2562" s="151"/>
      <c r="D2562" s="151"/>
      <c r="E2562" s="133"/>
      <c r="F2562" s="133"/>
      <c r="G2562" s="153"/>
      <c r="H2562" s="153"/>
      <c r="I2562" s="153"/>
      <c r="J2562" s="141"/>
      <c r="K2562" s="153"/>
      <c r="L2562" s="22"/>
      <c r="M2562" s="19"/>
      <c r="N2562" s="19" t="str">
        <f>IFERROR(VLOOKUP(L2562,Data!K:M,3,0),"0")</f>
        <v>0</v>
      </c>
      <c r="O2562" s="19">
        <f t="shared" si="46"/>
        <v>0</v>
      </c>
      <c r="P2562" s="133"/>
      <c r="Q2562" s="135"/>
      <c r="R2562" s="128"/>
    </row>
    <row r="2563" spans="1:18" x14ac:dyDescent="0.2">
      <c r="A2563" s="132">
        <v>746</v>
      </c>
      <c r="B2563" s="149">
        <v>45065</v>
      </c>
      <c r="C2563" s="149" t="s">
        <v>160</v>
      </c>
      <c r="D2563" s="149" t="s">
        <v>163</v>
      </c>
      <c r="E2563" s="132">
        <v>33172</v>
      </c>
      <c r="F2563" s="132">
        <v>80666</v>
      </c>
      <c r="G2563" s="152" t="s">
        <v>2643</v>
      </c>
      <c r="H2563" s="152" t="s">
        <v>2643</v>
      </c>
      <c r="I2563" s="152" t="s">
        <v>2644</v>
      </c>
      <c r="J2563" s="140" t="s">
        <v>2645</v>
      </c>
      <c r="K2563" s="152" t="s">
        <v>2646</v>
      </c>
      <c r="L2563" s="22" t="s">
        <v>2698</v>
      </c>
      <c r="M2563" s="19">
        <v>1</v>
      </c>
      <c r="N2563" s="19">
        <f>IFERROR(VLOOKUP(L2563,Data!K:M,3,0),"0")</f>
        <v>400</v>
      </c>
      <c r="O2563" s="19">
        <f t="shared" si="46"/>
        <v>400</v>
      </c>
      <c r="P2563" s="132">
        <f>SUM(O2563:O2565)</f>
        <v>1025</v>
      </c>
      <c r="Q2563" s="134"/>
      <c r="R2563" s="60"/>
    </row>
    <row r="2564" spans="1:18" x14ac:dyDescent="0.2">
      <c r="A2564" s="133"/>
      <c r="B2564" s="150"/>
      <c r="C2564" s="151"/>
      <c r="D2564" s="151"/>
      <c r="E2564" s="133"/>
      <c r="F2564" s="133"/>
      <c r="G2564" s="153"/>
      <c r="H2564" s="153"/>
      <c r="I2564" s="153"/>
      <c r="J2564" s="141"/>
      <c r="K2564" s="153"/>
      <c r="L2564" s="22" t="s">
        <v>1648</v>
      </c>
      <c r="M2564" s="19">
        <v>1</v>
      </c>
      <c r="N2564" s="19">
        <v>125</v>
      </c>
      <c r="O2564" s="19">
        <f t="shared" si="46"/>
        <v>125</v>
      </c>
      <c r="P2564" s="133"/>
      <c r="Q2564" s="135"/>
      <c r="R2564" s="61" t="s">
        <v>2720</v>
      </c>
    </row>
    <row r="2565" spans="1:18" x14ac:dyDescent="0.2">
      <c r="A2565" s="136"/>
      <c r="B2565" s="161"/>
      <c r="C2565" s="162"/>
      <c r="D2565" s="162"/>
      <c r="E2565" s="136"/>
      <c r="F2565" s="136"/>
      <c r="G2565" s="154"/>
      <c r="H2565" s="154"/>
      <c r="I2565" s="154"/>
      <c r="J2565" s="142"/>
      <c r="K2565" s="154"/>
      <c r="L2565" s="22" t="s">
        <v>62</v>
      </c>
      <c r="M2565" s="19">
        <v>1</v>
      </c>
      <c r="N2565" s="19">
        <f>IFERROR(VLOOKUP(L2565,Data!K:M,3,0),"0")</f>
        <v>500</v>
      </c>
      <c r="O2565" s="19">
        <f t="shared" si="46"/>
        <v>500</v>
      </c>
      <c r="P2565" s="136"/>
      <c r="Q2565" s="137"/>
      <c r="R2565" s="64"/>
    </row>
    <row r="2566" spans="1:18" ht="12.95" customHeight="1" x14ac:dyDescent="0.2">
      <c r="A2566" s="132">
        <v>747</v>
      </c>
      <c r="B2566" s="134">
        <v>45065</v>
      </c>
      <c r="C2566" s="134" t="s">
        <v>188</v>
      </c>
      <c r="D2566" s="134" t="s">
        <v>202</v>
      </c>
      <c r="E2566" s="132">
        <v>4534</v>
      </c>
      <c r="F2566" s="132">
        <v>555589</v>
      </c>
      <c r="G2566" s="152" t="s">
        <v>2647</v>
      </c>
      <c r="H2566" s="152" t="s">
        <v>2647</v>
      </c>
      <c r="I2566" s="152" t="s">
        <v>2648</v>
      </c>
      <c r="J2566" s="140" t="s">
        <v>2649</v>
      </c>
      <c r="K2566" s="152" t="s">
        <v>183</v>
      </c>
      <c r="L2566" s="22" t="s">
        <v>1648</v>
      </c>
      <c r="M2566" s="19">
        <v>1</v>
      </c>
      <c r="N2566" s="19">
        <v>350</v>
      </c>
      <c r="O2566" s="19">
        <f t="shared" si="46"/>
        <v>350</v>
      </c>
      <c r="P2566" s="132">
        <f>SUM(O2566:O2569)</f>
        <v>850</v>
      </c>
      <c r="Q2566" s="140"/>
      <c r="R2566" s="70" t="s">
        <v>2969</v>
      </c>
    </row>
    <row r="2567" spans="1:18" x14ac:dyDescent="0.2">
      <c r="A2567" s="133"/>
      <c r="B2567" s="135"/>
      <c r="C2567" s="135"/>
      <c r="D2567" s="135"/>
      <c r="E2567" s="133"/>
      <c r="F2567" s="133"/>
      <c r="G2567" s="153"/>
      <c r="H2567" s="153"/>
      <c r="I2567" s="153"/>
      <c r="J2567" s="141"/>
      <c r="K2567" s="153"/>
      <c r="L2567" s="22" t="s">
        <v>62</v>
      </c>
      <c r="M2567" s="19">
        <v>1</v>
      </c>
      <c r="N2567" s="19">
        <f>IFERROR(VLOOKUP(L2567,Data!K:M,3,0),"0")</f>
        <v>500</v>
      </c>
      <c r="O2567" s="19">
        <f>PRODUCT(M2567:N2567)</f>
        <v>500</v>
      </c>
      <c r="P2567" s="133"/>
      <c r="Q2567" s="141"/>
      <c r="R2567" s="131" t="s">
        <v>2957</v>
      </c>
    </row>
    <row r="2568" spans="1:18" x14ac:dyDescent="0.2">
      <c r="A2568" s="133"/>
      <c r="B2568" s="135"/>
      <c r="C2568" s="135"/>
      <c r="D2568" s="135"/>
      <c r="E2568" s="133"/>
      <c r="F2568" s="133"/>
      <c r="G2568" s="153"/>
      <c r="H2568" s="153"/>
      <c r="I2568" s="153"/>
      <c r="J2568" s="141"/>
      <c r="K2568" s="153"/>
      <c r="L2568" s="22"/>
      <c r="M2568" s="19"/>
      <c r="N2568" s="19" t="str">
        <f>IFERROR(VLOOKUP(L2568,Data!K:M,3,0),"0")</f>
        <v>0</v>
      </c>
      <c r="O2568" s="19">
        <f>PRODUCT(M2568:N2568)</f>
        <v>0</v>
      </c>
      <c r="P2568" s="133"/>
      <c r="Q2568" s="141"/>
      <c r="R2568" s="127"/>
    </row>
    <row r="2569" spans="1:18" x14ac:dyDescent="0.2">
      <c r="A2569" s="133"/>
      <c r="B2569" s="160"/>
      <c r="C2569" s="135"/>
      <c r="D2569" s="135"/>
      <c r="E2569" s="133"/>
      <c r="F2569" s="133"/>
      <c r="G2569" s="153"/>
      <c r="H2569" s="153"/>
      <c r="I2569" s="153"/>
      <c r="J2569" s="141"/>
      <c r="K2569" s="153"/>
      <c r="L2569" s="22"/>
      <c r="M2569" s="19"/>
      <c r="N2569" s="19" t="str">
        <f>IFERROR(VLOOKUP(L2569,Data!K:M,3,0),"0")</f>
        <v>0</v>
      </c>
      <c r="O2569" s="19">
        <f t="shared" si="46"/>
        <v>0</v>
      </c>
      <c r="P2569" s="133"/>
      <c r="Q2569" s="141"/>
      <c r="R2569" s="128"/>
    </row>
    <row r="2570" spans="1:18" x14ac:dyDescent="0.2">
      <c r="A2570" s="132">
        <v>748</v>
      </c>
      <c r="B2570" s="134">
        <v>45065</v>
      </c>
      <c r="C2570" s="134" t="s">
        <v>160</v>
      </c>
      <c r="D2570" s="134" t="s">
        <v>202</v>
      </c>
      <c r="E2570" s="132">
        <v>16908</v>
      </c>
      <c r="F2570" s="132">
        <v>322252</v>
      </c>
      <c r="G2570" s="152" t="s">
        <v>2650</v>
      </c>
      <c r="H2570" s="152" t="s">
        <v>2650</v>
      </c>
      <c r="I2570" s="152" t="s">
        <v>645</v>
      </c>
      <c r="J2570" s="140" t="s">
        <v>2651</v>
      </c>
      <c r="K2570" s="152" t="s">
        <v>241</v>
      </c>
      <c r="L2570" s="22" t="s">
        <v>1648</v>
      </c>
      <c r="M2570" s="19">
        <v>1</v>
      </c>
      <c r="N2570" s="19">
        <v>20</v>
      </c>
      <c r="O2570" s="19">
        <f t="shared" si="46"/>
        <v>20</v>
      </c>
      <c r="P2570" s="132">
        <f>SUM(O2570:O2571)</f>
        <v>520</v>
      </c>
      <c r="Q2570" s="140"/>
      <c r="R2570" s="60" t="s">
        <v>2746</v>
      </c>
    </row>
    <row r="2571" spans="1:18" x14ac:dyDescent="0.2">
      <c r="A2571" s="136"/>
      <c r="B2571" s="160"/>
      <c r="C2571" s="137"/>
      <c r="D2571" s="137"/>
      <c r="E2571" s="136"/>
      <c r="F2571" s="136"/>
      <c r="G2571" s="154"/>
      <c r="H2571" s="154"/>
      <c r="I2571" s="154"/>
      <c r="J2571" s="142"/>
      <c r="K2571" s="154"/>
      <c r="L2571" s="22" t="s">
        <v>62</v>
      </c>
      <c r="M2571" s="19">
        <v>1</v>
      </c>
      <c r="N2571" s="19">
        <f>IFERROR(VLOOKUP(L2571,Data!K:M,3,0),"0")</f>
        <v>500</v>
      </c>
      <c r="O2571" s="19">
        <f t="shared" si="46"/>
        <v>500</v>
      </c>
      <c r="P2571" s="136"/>
      <c r="Q2571" s="142"/>
      <c r="R2571" s="61" t="s">
        <v>2902</v>
      </c>
    </row>
    <row r="2572" spans="1:18" x14ac:dyDescent="0.2">
      <c r="A2572" s="132">
        <v>749</v>
      </c>
      <c r="B2572" s="134">
        <v>45064</v>
      </c>
      <c r="C2572" s="134" t="s">
        <v>448</v>
      </c>
      <c r="D2572" s="134" t="s">
        <v>161</v>
      </c>
      <c r="E2572" s="132">
        <v>43016</v>
      </c>
      <c r="F2572" s="132">
        <v>321590</v>
      </c>
      <c r="G2572" s="152" t="s">
        <v>2652</v>
      </c>
      <c r="H2572" s="152" t="s">
        <v>2652</v>
      </c>
      <c r="I2572" s="152" t="s">
        <v>2653</v>
      </c>
      <c r="J2572" s="140" t="s">
        <v>2654</v>
      </c>
      <c r="K2572" s="152" t="s">
        <v>1180</v>
      </c>
      <c r="L2572" s="22" t="s">
        <v>2699</v>
      </c>
      <c r="M2572" s="19">
        <v>2</v>
      </c>
      <c r="N2572" s="19">
        <f>IFERROR(VLOOKUP(L2572,Data!K:M,3,0),"0")</f>
        <v>10</v>
      </c>
      <c r="O2572" s="19">
        <f t="shared" si="46"/>
        <v>20</v>
      </c>
      <c r="P2572" s="132">
        <f>SUM(O2572:O2574)</f>
        <v>870</v>
      </c>
      <c r="Q2572" s="140"/>
      <c r="R2572" s="60" t="s">
        <v>2903</v>
      </c>
    </row>
    <row r="2573" spans="1:18" x14ac:dyDescent="0.2">
      <c r="A2573" s="133"/>
      <c r="B2573" s="160"/>
      <c r="C2573" s="135"/>
      <c r="D2573" s="135"/>
      <c r="E2573" s="133"/>
      <c r="F2573" s="133"/>
      <c r="G2573" s="153"/>
      <c r="H2573" s="153"/>
      <c r="I2573" s="153"/>
      <c r="J2573" s="141"/>
      <c r="K2573" s="153"/>
      <c r="L2573" s="22" t="s">
        <v>149</v>
      </c>
      <c r="M2573" s="19">
        <v>1</v>
      </c>
      <c r="N2573" s="19">
        <f>IFERROR(VLOOKUP(L2573,Data!K:M,3,0),"0")</f>
        <v>350</v>
      </c>
      <c r="O2573" s="19">
        <f t="shared" si="46"/>
        <v>350</v>
      </c>
      <c r="P2573" s="133"/>
      <c r="Q2573" s="141"/>
      <c r="R2573" s="61" t="s">
        <v>2904</v>
      </c>
    </row>
    <row r="2574" spans="1:18" x14ac:dyDescent="0.2">
      <c r="A2574" s="133"/>
      <c r="B2574" s="160"/>
      <c r="C2574" s="135"/>
      <c r="D2574" s="135"/>
      <c r="E2574" s="133"/>
      <c r="F2574" s="133"/>
      <c r="G2574" s="153"/>
      <c r="H2574" s="153"/>
      <c r="I2574" s="153"/>
      <c r="J2574" s="141"/>
      <c r="K2574" s="153"/>
      <c r="L2574" s="22" t="s">
        <v>62</v>
      </c>
      <c r="M2574" s="19">
        <v>1</v>
      </c>
      <c r="N2574" s="19">
        <f>IFERROR(VLOOKUP(L2574,Data!K:M,3,0),"0")</f>
        <v>500</v>
      </c>
      <c r="O2574" s="19">
        <f t="shared" si="46"/>
        <v>500</v>
      </c>
      <c r="P2574" s="133"/>
      <c r="Q2574" s="141"/>
      <c r="R2574" s="61"/>
    </row>
    <row r="2575" spans="1:18" x14ac:dyDescent="0.2">
      <c r="A2575" s="132">
        <v>750</v>
      </c>
      <c r="B2575" s="134">
        <v>45069</v>
      </c>
      <c r="C2575" s="155" t="s">
        <v>54</v>
      </c>
      <c r="D2575" s="134" t="s">
        <v>77</v>
      </c>
      <c r="E2575" s="132">
        <v>17660</v>
      </c>
      <c r="F2575" s="132">
        <v>281220</v>
      </c>
      <c r="G2575" s="152" t="s">
        <v>2655</v>
      </c>
      <c r="H2575" s="152" t="s">
        <v>2655</v>
      </c>
      <c r="I2575" s="152" t="s">
        <v>2656</v>
      </c>
      <c r="J2575" s="140" t="s">
        <v>2657</v>
      </c>
      <c r="K2575" s="146" t="s">
        <v>464</v>
      </c>
      <c r="L2575" s="22" t="s">
        <v>149</v>
      </c>
      <c r="M2575" s="19">
        <v>1</v>
      </c>
      <c r="N2575" s="19">
        <f>IFERROR(VLOOKUP(L2575,Data!K:M,3,0),"0")</f>
        <v>350</v>
      </c>
      <c r="O2575" s="19">
        <f t="shared" si="46"/>
        <v>350</v>
      </c>
      <c r="P2575" s="132">
        <f>SUM(O2575:O2577)</f>
        <v>850</v>
      </c>
      <c r="Q2575" s="140"/>
      <c r="R2575" s="71"/>
    </row>
    <row r="2576" spans="1:18" x14ac:dyDescent="0.2">
      <c r="A2576" s="133"/>
      <c r="B2576" s="160"/>
      <c r="C2576" s="158"/>
      <c r="D2576" s="135"/>
      <c r="E2576" s="133"/>
      <c r="F2576" s="133"/>
      <c r="G2576" s="153"/>
      <c r="H2576" s="153"/>
      <c r="I2576" s="153"/>
      <c r="J2576" s="141"/>
      <c r="K2576" s="147"/>
      <c r="L2576" s="22" t="s">
        <v>62</v>
      </c>
      <c r="M2576" s="19">
        <v>1</v>
      </c>
      <c r="N2576" s="19">
        <f>IFERROR(VLOOKUP(L2576,Data!K:M,3,0),"0")</f>
        <v>500</v>
      </c>
      <c r="O2576" s="19">
        <f t="shared" si="46"/>
        <v>500</v>
      </c>
      <c r="P2576" s="133"/>
      <c r="Q2576" s="141"/>
      <c r="R2576" s="72"/>
    </row>
    <row r="2577" spans="1:18" x14ac:dyDescent="0.2">
      <c r="A2577" s="133"/>
      <c r="B2577" s="160"/>
      <c r="C2577" s="158"/>
      <c r="D2577" s="135"/>
      <c r="E2577" s="133"/>
      <c r="F2577" s="133"/>
      <c r="G2577" s="153"/>
      <c r="H2577" s="153"/>
      <c r="I2577" s="153"/>
      <c r="J2577" s="141"/>
      <c r="K2577" s="147"/>
      <c r="L2577" s="22"/>
      <c r="M2577" s="19"/>
      <c r="N2577" s="19" t="str">
        <f>IFERROR(VLOOKUP(L2577,Data!K:M,3,0),"0")</f>
        <v>0</v>
      </c>
      <c r="O2577" s="19">
        <f t="shared" si="46"/>
        <v>0</v>
      </c>
      <c r="P2577" s="133"/>
      <c r="Q2577" s="141"/>
      <c r="R2577" s="72"/>
    </row>
    <row r="2578" spans="1:18" x14ac:dyDescent="0.2">
      <c r="A2578" s="132">
        <v>751</v>
      </c>
      <c r="B2578" s="155">
        <v>45071</v>
      </c>
      <c r="C2578" s="155" t="s">
        <v>53</v>
      </c>
      <c r="D2578" s="134" t="s">
        <v>77</v>
      </c>
      <c r="E2578" s="132">
        <v>41529</v>
      </c>
      <c r="F2578" s="132">
        <v>446905</v>
      </c>
      <c r="G2578" s="152" t="s">
        <v>2658</v>
      </c>
      <c r="H2578" s="152" t="s">
        <v>2658</v>
      </c>
      <c r="I2578" s="152" t="s">
        <v>2659</v>
      </c>
      <c r="J2578" s="140" t="s">
        <v>2660</v>
      </c>
      <c r="K2578" s="146" t="s">
        <v>361</v>
      </c>
      <c r="L2578" s="22" t="s">
        <v>2915</v>
      </c>
      <c r="M2578" s="19">
        <v>1</v>
      </c>
      <c r="N2578" s="19">
        <f>IFERROR(VLOOKUP(L2578,Data!K:M,3,0),"0")</f>
        <v>1000</v>
      </c>
      <c r="O2578" s="19">
        <f t="shared" si="46"/>
        <v>1000</v>
      </c>
      <c r="P2578" s="132">
        <f>SUM(O2578:O2583)</f>
        <v>2370</v>
      </c>
      <c r="Q2578" s="140" t="s">
        <v>2960</v>
      </c>
      <c r="R2578" s="71" t="s">
        <v>2905</v>
      </c>
    </row>
    <row r="2579" spans="1:18" x14ac:dyDescent="0.2">
      <c r="A2579" s="133"/>
      <c r="B2579" s="156"/>
      <c r="C2579" s="158"/>
      <c r="D2579" s="135"/>
      <c r="E2579" s="133"/>
      <c r="F2579" s="133"/>
      <c r="G2579" s="153"/>
      <c r="H2579" s="153"/>
      <c r="I2579" s="153"/>
      <c r="J2579" s="141"/>
      <c r="K2579" s="147"/>
      <c r="L2579" s="22" t="s">
        <v>138</v>
      </c>
      <c r="M2579" s="19">
        <v>1</v>
      </c>
      <c r="N2579" s="19">
        <f>IFERROR(VLOOKUP(L2579,Data!K:M,3,0),"0")</f>
        <v>70</v>
      </c>
      <c r="O2579" s="19">
        <f t="shared" si="46"/>
        <v>70</v>
      </c>
      <c r="P2579" s="133"/>
      <c r="Q2579" s="141"/>
      <c r="R2579" s="129" t="s">
        <v>2959</v>
      </c>
    </row>
    <row r="2580" spans="1:18" x14ac:dyDescent="0.2">
      <c r="A2580" s="133"/>
      <c r="B2580" s="156"/>
      <c r="C2580" s="158"/>
      <c r="D2580" s="135"/>
      <c r="E2580" s="133"/>
      <c r="F2580" s="133"/>
      <c r="G2580" s="153"/>
      <c r="H2580" s="153"/>
      <c r="I2580" s="153"/>
      <c r="J2580" s="141"/>
      <c r="K2580" s="147"/>
      <c r="L2580" s="22" t="s">
        <v>2702</v>
      </c>
      <c r="M2580" s="19">
        <v>1</v>
      </c>
      <c r="N2580" s="19">
        <f>IFERROR(VLOOKUP(L2580,Data!K:M,3,0),"0")</f>
        <v>200</v>
      </c>
      <c r="O2580" s="19">
        <f t="shared" si="46"/>
        <v>200</v>
      </c>
      <c r="P2580" s="133"/>
      <c r="Q2580" s="141"/>
      <c r="R2580" s="129"/>
    </row>
    <row r="2581" spans="1:18" x14ac:dyDescent="0.2">
      <c r="A2581" s="133"/>
      <c r="B2581" s="156"/>
      <c r="C2581" s="158"/>
      <c r="D2581" s="135"/>
      <c r="E2581" s="133"/>
      <c r="F2581" s="133"/>
      <c r="G2581" s="153"/>
      <c r="H2581" s="153"/>
      <c r="I2581" s="153"/>
      <c r="J2581" s="141"/>
      <c r="K2581" s="147"/>
      <c r="L2581" s="22" t="s">
        <v>2699</v>
      </c>
      <c r="M2581" s="19">
        <v>2</v>
      </c>
      <c r="N2581" s="19">
        <f>IFERROR(VLOOKUP(L2581,Data!K:M,3,0),"0")</f>
        <v>10</v>
      </c>
      <c r="O2581" s="19">
        <f t="shared" si="46"/>
        <v>20</v>
      </c>
      <c r="P2581" s="133"/>
      <c r="Q2581" s="141"/>
      <c r="R2581" s="72"/>
    </row>
    <row r="2582" spans="1:18" x14ac:dyDescent="0.2">
      <c r="A2582" s="133"/>
      <c r="B2582" s="156"/>
      <c r="C2582" s="158"/>
      <c r="D2582" s="135"/>
      <c r="E2582" s="133"/>
      <c r="F2582" s="133"/>
      <c r="G2582" s="153"/>
      <c r="H2582" s="153"/>
      <c r="I2582" s="153"/>
      <c r="J2582" s="141"/>
      <c r="K2582" s="147"/>
      <c r="L2582" s="22" t="s">
        <v>145</v>
      </c>
      <c r="M2582" s="19">
        <v>1</v>
      </c>
      <c r="N2582" s="19">
        <v>580</v>
      </c>
      <c r="O2582" s="19">
        <f t="shared" si="46"/>
        <v>580</v>
      </c>
      <c r="P2582" s="133"/>
      <c r="Q2582" s="141"/>
      <c r="R2582" s="129" t="s">
        <v>2958</v>
      </c>
    </row>
    <row r="2583" spans="1:18" x14ac:dyDescent="0.2">
      <c r="A2583" s="136"/>
      <c r="B2583" s="157"/>
      <c r="C2583" s="159"/>
      <c r="D2583" s="137"/>
      <c r="E2583" s="136"/>
      <c r="F2583" s="136"/>
      <c r="G2583" s="154"/>
      <c r="H2583" s="154"/>
      <c r="I2583" s="154"/>
      <c r="J2583" s="142"/>
      <c r="K2583" s="148"/>
      <c r="L2583" s="22" t="s">
        <v>62</v>
      </c>
      <c r="M2583" s="19">
        <v>1</v>
      </c>
      <c r="N2583" s="19">
        <f>IFERROR(VLOOKUP(L2583,Data!K:M,3,0),"0")</f>
        <v>500</v>
      </c>
      <c r="O2583" s="19">
        <f t="shared" si="46"/>
        <v>500</v>
      </c>
      <c r="P2583" s="136"/>
      <c r="Q2583" s="142"/>
      <c r="R2583" s="130"/>
    </row>
    <row r="2584" spans="1:18" x14ac:dyDescent="0.2">
      <c r="A2584" s="132">
        <v>752</v>
      </c>
      <c r="B2584" s="134">
        <v>45046</v>
      </c>
      <c r="C2584" s="134" t="s">
        <v>188</v>
      </c>
      <c r="D2584" s="134" t="s">
        <v>161</v>
      </c>
      <c r="E2584" s="132">
        <v>42226</v>
      </c>
      <c r="F2584" s="132">
        <v>264093</v>
      </c>
      <c r="G2584" s="152" t="s">
        <v>2661</v>
      </c>
      <c r="H2584" s="152" t="s">
        <v>2661</v>
      </c>
      <c r="I2584" s="152" t="s">
        <v>2662</v>
      </c>
      <c r="J2584" s="140" t="s">
        <v>2663</v>
      </c>
      <c r="K2584" s="152" t="s">
        <v>447</v>
      </c>
      <c r="L2584" s="22" t="s">
        <v>2698</v>
      </c>
      <c r="M2584" s="19">
        <v>1</v>
      </c>
      <c r="N2584" s="19">
        <f>IFERROR(VLOOKUP(L2584,Data!K:M,3,0),"0")</f>
        <v>400</v>
      </c>
      <c r="O2584" s="19">
        <f t="shared" si="46"/>
        <v>400</v>
      </c>
      <c r="P2584" s="132">
        <f>SUM(O2584:O2585)</f>
        <v>900</v>
      </c>
      <c r="Q2584" s="140"/>
      <c r="R2584" s="60"/>
    </row>
    <row r="2585" spans="1:18" x14ac:dyDescent="0.2">
      <c r="A2585" s="133"/>
      <c r="B2585" s="160"/>
      <c r="C2585" s="135"/>
      <c r="D2585" s="135"/>
      <c r="E2585" s="133"/>
      <c r="F2585" s="133"/>
      <c r="G2585" s="153"/>
      <c r="H2585" s="153"/>
      <c r="I2585" s="153"/>
      <c r="J2585" s="141"/>
      <c r="K2585" s="153"/>
      <c r="L2585" s="22" t="s">
        <v>62</v>
      </c>
      <c r="M2585" s="19">
        <v>1</v>
      </c>
      <c r="N2585" s="19">
        <f>IFERROR(VLOOKUP(L2585,Data!K:M,3,0),"0")</f>
        <v>500</v>
      </c>
      <c r="O2585" s="19">
        <f t="shared" si="46"/>
        <v>500</v>
      </c>
      <c r="P2585" s="133"/>
      <c r="Q2585" s="141"/>
      <c r="R2585" s="61"/>
    </row>
    <row r="2586" spans="1:18" x14ac:dyDescent="0.2">
      <c r="A2586" s="132">
        <v>753</v>
      </c>
      <c r="B2586" s="134">
        <v>45054</v>
      </c>
      <c r="C2586" s="134" t="s">
        <v>160</v>
      </c>
      <c r="D2586" s="134" t="s">
        <v>163</v>
      </c>
      <c r="E2586" s="132">
        <v>25162</v>
      </c>
      <c r="F2586" s="132">
        <v>336073</v>
      </c>
      <c r="G2586" s="152" t="s">
        <v>2664</v>
      </c>
      <c r="H2586" s="152" t="s">
        <v>2664</v>
      </c>
      <c r="I2586" s="152" t="s">
        <v>2665</v>
      </c>
      <c r="J2586" s="140" t="s">
        <v>2666</v>
      </c>
      <c r="K2586" s="152" t="s">
        <v>2667</v>
      </c>
      <c r="L2586" s="22" t="s">
        <v>62</v>
      </c>
      <c r="M2586" s="19">
        <v>1</v>
      </c>
      <c r="N2586" s="19">
        <f>IFERROR(VLOOKUP(L2586,Data!K:M,3,0),"0")</f>
        <v>500</v>
      </c>
      <c r="O2586" s="19">
        <f t="shared" si="46"/>
        <v>500</v>
      </c>
      <c r="P2586" s="132">
        <f>SUM(O2586:O2587)</f>
        <v>500</v>
      </c>
      <c r="Q2586" s="140"/>
      <c r="R2586" s="60" t="s">
        <v>2733</v>
      </c>
    </row>
    <row r="2587" spans="1:18" x14ac:dyDescent="0.2">
      <c r="A2587" s="133"/>
      <c r="B2587" s="160"/>
      <c r="C2587" s="135"/>
      <c r="D2587" s="135"/>
      <c r="E2587" s="133"/>
      <c r="F2587" s="133"/>
      <c r="G2587" s="153"/>
      <c r="H2587" s="153"/>
      <c r="I2587" s="153"/>
      <c r="J2587" s="141"/>
      <c r="K2587" s="153"/>
      <c r="L2587" s="22"/>
      <c r="M2587" s="19"/>
      <c r="N2587" s="19" t="str">
        <f>IFERROR(VLOOKUP(L2587,Data!K:M,3,0),"0")</f>
        <v>0</v>
      </c>
      <c r="O2587" s="19">
        <f t="shared" si="46"/>
        <v>0</v>
      </c>
      <c r="P2587" s="133"/>
      <c r="Q2587" s="141"/>
      <c r="R2587" s="61"/>
    </row>
    <row r="2588" spans="1:18" x14ac:dyDescent="0.2">
      <c r="A2588" s="132">
        <v>754</v>
      </c>
      <c r="B2588" s="155">
        <v>45058</v>
      </c>
      <c r="C2588" s="155" t="s">
        <v>160</v>
      </c>
      <c r="D2588" s="134" t="s">
        <v>163</v>
      </c>
      <c r="E2588" s="132">
        <v>213328</v>
      </c>
      <c r="F2588" s="132">
        <v>170829</v>
      </c>
      <c r="G2588" s="152" t="s">
        <v>2668</v>
      </c>
      <c r="H2588" s="152" t="s">
        <v>2668</v>
      </c>
      <c r="I2588" s="152" t="s">
        <v>2669</v>
      </c>
      <c r="J2588" s="140" t="s">
        <v>2670</v>
      </c>
      <c r="K2588" s="152" t="s">
        <v>287</v>
      </c>
      <c r="L2588" s="22" t="s">
        <v>2699</v>
      </c>
      <c r="M2588" s="19">
        <v>2</v>
      </c>
      <c r="N2588" s="19">
        <f>IFERROR(VLOOKUP(L2588,Data!K:M,3,0),"0")</f>
        <v>10</v>
      </c>
      <c r="O2588" s="19">
        <f t="shared" si="46"/>
        <v>20</v>
      </c>
      <c r="P2588" s="132">
        <f>SUM(O2588:O2589)</f>
        <v>520</v>
      </c>
      <c r="Q2588" s="134"/>
      <c r="R2588" s="131" t="s">
        <v>2906</v>
      </c>
    </row>
    <row r="2589" spans="1:18" x14ac:dyDescent="0.2">
      <c r="A2589" s="133"/>
      <c r="B2589" s="156"/>
      <c r="C2589" s="158"/>
      <c r="D2589" s="135"/>
      <c r="E2589" s="133"/>
      <c r="F2589" s="133"/>
      <c r="G2589" s="153"/>
      <c r="H2589" s="153"/>
      <c r="I2589" s="153"/>
      <c r="J2589" s="141"/>
      <c r="K2589" s="153"/>
      <c r="L2589" s="22" t="s">
        <v>62</v>
      </c>
      <c r="M2589" s="19">
        <v>1</v>
      </c>
      <c r="N2589" s="19">
        <f>IFERROR(VLOOKUP(L2589,Data!K:M,3,0),"0")</f>
        <v>500</v>
      </c>
      <c r="O2589" s="19">
        <f t="shared" si="46"/>
        <v>500</v>
      </c>
      <c r="P2589" s="133"/>
      <c r="Q2589" s="135"/>
      <c r="R2589" s="128"/>
    </row>
    <row r="2590" spans="1:18" x14ac:dyDescent="0.2">
      <c r="A2590" s="132">
        <v>755</v>
      </c>
      <c r="B2590" s="155">
        <v>45058</v>
      </c>
      <c r="C2590" s="155" t="s">
        <v>160</v>
      </c>
      <c r="D2590" s="134" t="s">
        <v>163</v>
      </c>
      <c r="E2590" s="132">
        <v>42632</v>
      </c>
      <c r="F2590" s="132">
        <v>530570</v>
      </c>
      <c r="G2590" s="152" t="s">
        <v>2671</v>
      </c>
      <c r="H2590" s="152" t="s">
        <v>2671</v>
      </c>
      <c r="I2590" s="152" t="s">
        <v>2672</v>
      </c>
      <c r="J2590" s="140" t="s">
        <v>2673</v>
      </c>
      <c r="K2590" s="152" t="s">
        <v>1800</v>
      </c>
      <c r="L2590" s="22" t="s">
        <v>149</v>
      </c>
      <c r="M2590" s="19">
        <v>1</v>
      </c>
      <c r="N2590" s="19">
        <f>IFERROR(VLOOKUP(L2590,Data!K:M,3,0),"0")</f>
        <v>350</v>
      </c>
      <c r="O2590" s="19">
        <f t="shared" si="46"/>
        <v>350</v>
      </c>
      <c r="P2590" s="132">
        <f>SUM(O2590:O2591)</f>
        <v>850</v>
      </c>
      <c r="Q2590" s="134"/>
      <c r="R2590" s="131" t="s">
        <v>2907</v>
      </c>
    </row>
    <row r="2591" spans="1:18" x14ac:dyDescent="0.2">
      <c r="A2591" s="133"/>
      <c r="B2591" s="156"/>
      <c r="C2591" s="158"/>
      <c r="D2591" s="135"/>
      <c r="E2591" s="133"/>
      <c r="F2591" s="133"/>
      <c r="G2591" s="153"/>
      <c r="H2591" s="153"/>
      <c r="I2591" s="153"/>
      <c r="J2591" s="141"/>
      <c r="K2591" s="153"/>
      <c r="L2591" s="22" t="s">
        <v>62</v>
      </c>
      <c r="M2591" s="19">
        <v>1</v>
      </c>
      <c r="N2591" s="19">
        <f>IFERROR(VLOOKUP(L2591,Data!K:M,3,0),"0")</f>
        <v>500</v>
      </c>
      <c r="O2591" s="19">
        <f t="shared" si="46"/>
        <v>500</v>
      </c>
      <c r="P2591" s="133"/>
      <c r="Q2591" s="135"/>
      <c r="R2591" s="128"/>
    </row>
    <row r="2592" spans="1:18" x14ac:dyDescent="0.2">
      <c r="A2592" s="132">
        <v>756</v>
      </c>
      <c r="B2592" s="155">
        <v>45060</v>
      </c>
      <c r="C2592" s="155" t="s">
        <v>160</v>
      </c>
      <c r="D2592" s="134" t="s">
        <v>163</v>
      </c>
      <c r="E2592" s="132">
        <v>209656</v>
      </c>
      <c r="F2592" s="132">
        <v>527217</v>
      </c>
      <c r="G2592" s="152" t="s">
        <v>2674</v>
      </c>
      <c r="H2592" s="152" t="s">
        <v>2674</v>
      </c>
      <c r="I2592" s="152" t="s">
        <v>2675</v>
      </c>
      <c r="J2592" s="140" t="s">
        <v>2676</v>
      </c>
      <c r="K2592" s="152" t="s">
        <v>446</v>
      </c>
      <c r="L2592" s="22" t="s">
        <v>62</v>
      </c>
      <c r="M2592" s="19">
        <v>1</v>
      </c>
      <c r="N2592" s="19">
        <f>IFERROR(VLOOKUP(L2592,Data!K:M,3,0),"0")</f>
        <v>500</v>
      </c>
      <c r="O2592" s="19">
        <f t="shared" si="46"/>
        <v>500</v>
      </c>
      <c r="P2592" s="132">
        <f>SUM(O2592:O2594)</f>
        <v>500</v>
      </c>
      <c r="Q2592" s="134"/>
      <c r="R2592" s="60" t="s">
        <v>2709</v>
      </c>
    </row>
    <row r="2593" spans="1:18" x14ac:dyDescent="0.2">
      <c r="A2593" s="133"/>
      <c r="B2593" s="156"/>
      <c r="C2593" s="158"/>
      <c r="D2593" s="135"/>
      <c r="E2593" s="133"/>
      <c r="F2593" s="133"/>
      <c r="G2593" s="153"/>
      <c r="H2593" s="153"/>
      <c r="I2593" s="153"/>
      <c r="J2593" s="141"/>
      <c r="K2593" s="153"/>
      <c r="L2593" s="22"/>
      <c r="M2593" s="19"/>
      <c r="N2593" s="19" t="str">
        <f>IFERROR(VLOOKUP(L2593,Data!K:M,3,0),"0")</f>
        <v>0</v>
      </c>
      <c r="O2593" s="19">
        <f t="shared" si="46"/>
        <v>0</v>
      </c>
      <c r="P2593" s="133"/>
      <c r="Q2593" s="135"/>
      <c r="R2593" s="127" t="s">
        <v>2908</v>
      </c>
    </row>
    <row r="2594" spans="1:18" x14ac:dyDescent="0.2">
      <c r="A2594" s="133"/>
      <c r="B2594" s="156"/>
      <c r="C2594" s="158"/>
      <c r="D2594" s="135"/>
      <c r="E2594" s="133"/>
      <c r="F2594" s="133"/>
      <c r="G2594" s="153"/>
      <c r="H2594" s="153"/>
      <c r="I2594" s="153"/>
      <c r="J2594" s="141"/>
      <c r="K2594" s="153"/>
      <c r="L2594" s="22"/>
      <c r="M2594" s="19"/>
      <c r="N2594" s="19" t="str">
        <f>IFERROR(VLOOKUP(L2594,Data!K:M,3,0),"0")</f>
        <v>0</v>
      </c>
      <c r="O2594" s="19">
        <f t="shared" si="46"/>
        <v>0</v>
      </c>
      <c r="P2594" s="133"/>
      <c r="Q2594" s="135"/>
      <c r="R2594" s="128"/>
    </row>
    <row r="2595" spans="1:18" x14ac:dyDescent="0.2">
      <c r="A2595" s="132">
        <v>757</v>
      </c>
      <c r="B2595" s="155">
        <v>45060</v>
      </c>
      <c r="C2595" s="155" t="s">
        <v>160</v>
      </c>
      <c r="D2595" s="134" t="s">
        <v>163</v>
      </c>
      <c r="E2595" s="132">
        <v>30701</v>
      </c>
      <c r="F2595" s="132">
        <v>459368</v>
      </c>
      <c r="G2595" s="152" t="s">
        <v>2677</v>
      </c>
      <c r="H2595" s="152" t="s">
        <v>2677</v>
      </c>
      <c r="I2595" s="152" t="s">
        <v>2678</v>
      </c>
      <c r="J2595" s="140" t="s">
        <v>2679</v>
      </c>
      <c r="K2595" s="152" t="s">
        <v>183</v>
      </c>
      <c r="L2595" s="22" t="s">
        <v>149</v>
      </c>
      <c r="M2595" s="19">
        <v>1</v>
      </c>
      <c r="N2595" s="19">
        <f>IFERROR(VLOOKUP(L2595,Data!K:M,3,0),"0")</f>
        <v>350</v>
      </c>
      <c r="O2595" s="19">
        <f t="shared" si="46"/>
        <v>350</v>
      </c>
      <c r="P2595" s="132">
        <f>SUM(O2595:O2597)</f>
        <v>870</v>
      </c>
      <c r="Q2595" s="134"/>
      <c r="R2595" s="131" t="s">
        <v>2909</v>
      </c>
    </row>
    <row r="2596" spans="1:18" x14ac:dyDescent="0.2">
      <c r="A2596" s="133"/>
      <c r="B2596" s="156"/>
      <c r="C2596" s="158"/>
      <c r="D2596" s="135"/>
      <c r="E2596" s="133"/>
      <c r="F2596" s="133"/>
      <c r="G2596" s="153"/>
      <c r="H2596" s="153"/>
      <c r="I2596" s="153"/>
      <c r="J2596" s="141"/>
      <c r="K2596" s="153"/>
      <c r="L2596" s="22" t="s">
        <v>2699</v>
      </c>
      <c r="M2596" s="19">
        <v>2</v>
      </c>
      <c r="N2596" s="19">
        <f>IFERROR(VLOOKUP(L2596,Data!K:M,3,0),"0")</f>
        <v>10</v>
      </c>
      <c r="O2596" s="19">
        <f>PRODUCT(M2596:N2596)</f>
        <v>20</v>
      </c>
      <c r="P2596" s="133"/>
      <c r="Q2596" s="135"/>
      <c r="R2596" s="127"/>
    </row>
    <row r="2597" spans="1:18" x14ac:dyDescent="0.2">
      <c r="A2597" s="133"/>
      <c r="B2597" s="156"/>
      <c r="C2597" s="158"/>
      <c r="D2597" s="135"/>
      <c r="E2597" s="133"/>
      <c r="F2597" s="133"/>
      <c r="G2597" s="153"/>
      <c r="H2597" s="153"/>
      <c r="I2597" s="153"/>
      <c r="J2597" s="141"/>
      <c r="K2597" s="153"/>
      <c r="L2597" s="22" t="s">
        <v>62</v>
      </c>
      <c r="M2597" s="19">
        <v>1</v>
      </c>
      <c r="N2597" s="19">
        <f>IFERROR(VLOOKUP(L2597,Data!K:M,3,0),"0")</f>
        <v>500</v>
      </c>
      <c r="O2597" s="19">
        <f t="shared" si="46"/>
        <v>500</v>
      </c>
      <c r="P2597" s="133"/>
      <c r="Q2597" s="135"/>
      <c r="R2597" s="128"/>
    </row>
    <row r="2598" spans="1:18" x14ac:dyDescent="0.2">
      <c r="A2598" s="132">
        <v>758</v>
      </c>
      <c r="B2598" s="155">
        <v>45061</v>
      </c>
      <c r="C2598" s="155" t="s">
        <v>188</v>
      </c>
      <c r="D2598" s="134" t="s">
        <v>161</v>
      </c>
      <c r="E2598" s="132">
        <v>42160</v>
      </c>
      <c r="F2598" s="132">
        <v>171146</v>
      </c>
      <c r="G2598" s="152" t="s">
        <v>2680</v>
      </c>
      <c r="H2598" s="152" t="s">
        <v>2680</v>
      </c>
      <c r="I2598" s="152" t="s">
        <v>2681</v>
      </c>
      <c r="J2598" s="140" t="s">
        <v>2682</v>
      </c>
      <c r="K2598" s="152" t="s">
        <v>446</v>
      </c>
      <c r="L2598" s="22"/>
      <c r="M2598" s="19"/>
      <c r="N2598" s="19" t="str">
        <f>IFERROR(VLOOKUP(L2598,Data!K:M,3,0),"0")</f>
        <v>0</v>
      </c>
      <c r="O2598" s="19">
        <f t="shared" si="46"/>
        <v>0</v>
      </c>
      <c r="P2598" s="132">
        <f>SUM(O2598:O2599)</f>
        <v>500</v>
      </c>
      <c r="Q2598" s="134"/>
      <c r="R2598" s="60"/>
    </row>
    <row r="2599" spans="1:18" x14ac:dyDescent="0.2">
      <c r="A2599" s="133"/>
      <c r="B2599" s="156"/>
      <c r="C2599" s="158"/>
      <c r="D2599" s="135"/>
      <c r="E2599" s="133"/>
      <c r="F2599" s="133"/>
      <c r="G2599" s="153"/>
      <c r="H2599" s="153"/>
      <c r="I2599" s="153"/>
      <c r="J2599" s="141"/>
      <c r="K2599" s="153"/>
      <c r="L2599" s="22" t="s">
        <v>62</v>
      </c>
      <c r="M2599" s="19">
        <v>1</v>
      </c>
      <c r="N2599" s="19">
        <f>IFERROR(VLOOKUP(L2599,Data!K:M,3,0),"0")</f>
        <v>500</v>
      </c>
      <c r="O2599" s="19">
        <f t="shared" si="46"/>
        <v>500</v>
      </c>
      <c r="P2599" s="133"/>
      <c r="Q2599" s="135"/>
      <c r="R2599" s="73" t="s">
        <v>2910</v>
      </c>
    </row>
    <row r="2600" spans="1:18" x14ac:dyDescent="0.2">
      <c r="A2600" s="132">
        <v>759</v>
      </c>
      <c r="B2600" s="155">
        <v>45061</v>
      </c>
      <c r="C2600" s="155" t="s">
        <v>54</v>
      </c>
      <c r="D2600" s="134" t="s">
        <v>77</v>
      </c>
      <c r="E2600" s="132">
        <v>37502</v>
      </c>
      <c r="F2600" s="132">
        <v>472039</v>
      </c>
      <c r="G2600" s="152" t="s">
        <v>2683</v>
      </c>
      <c r="H2600" s="152" t="s">
        <v>2683</v>
      </c>
      <c r="I2600" s="152" t="s">
        <v>2684</v>
      </c>
      <c r="J2600" s="140" t="s">
        <v>2685</v>
      </c>
      <c r="K2600" s="152" t="s">
        <v>2686</v>
      </c>
      <c r="L2600" s="22" t="s">
        <v>99</v>
      </c>
      <c r="M2600" s="19">
        <v>1</v>
      </c>
      <c r="N2600" s="19">
        <f>IFERROR(VLOOKUP(L2600,Data!K:M,3,0),"0")</f>
        <v>900</v>
      </c>
      <c r="O2600" s="19">
        <f t="shared" si="46"/>
        <v>900</v>
      </c>
      <c r="P2600" s="132">
        <f>SUM(O2600:O2601)</f>
        <v>1400</v>
      </c>
      <c r="Q2600" s="134"/>
      <c r="R2600" s="138" t="s">
        <v>2911</v>
      </c>
    </row>
    <row r="2601" spans="1:18" x14ac:dyDescent="0.2">
      <c r="A2601" s="133"/>
      <c r="B2601" s="156"/>
      <c r="C2601" s="158"/>
      <c r="D2601" s="135"/>
      <c r="E2601" s="133"/>
      <c r="F2601" s="133"/>
      <c r="G2601" s="153"/>
      <c r="H2601" s="153"/>
      <c r="I2601" s="153"/>
      <c r="J2601" s="141"/>
      <c r="K2601" s="153"/>
      <c r="L2601" s="22" t="s">
        <v>62</v>
      </c>
      <c r="M2601" s="19">
        <v>1</v>
      </c>
      <c r="N2601" s="19">
        <f>IFERROR(VLOOKUP(L2601,Data!K:M,3,0),"0")</f>
        <v>500</v>
      </c>
      <c r="O2601" s="19">
        <f t="shared" si="46"/>
        <v>500</v>
      </c>
      <c r="P2601" s="133"/>
      <c r="Q2601" s="135"/>
      <c r="R2601" s="139"/>
    </row>
    <row r="2602" spans="1:18" x14ac:dyDescent="0.2">
      <c r="A2602" s="132">
        <v>760</v>
      </c>
      <c r="B2602" s="155">
        <v>45063</v>
      </c>
      <c r="C2602" s="155" t="s">
        <v>53</v>
      </c>
      <c r="D2602" s="134" t="s">
        <v>77</v>
      </c>
      <c r="E2602" s="132">
        <v>42671</v>
      </c>
      <c r="F2602" s="132">
        <v>332202</v>
      </c>
      <c r="G2602" s="152" t="s">
        <v>2687</v>
      </c>
      <c r="H2602" s="152" t="s">
        <v>2687</v>
      </c>
      <c r="I2602" s="152" t="s">
        <v>2688</v>
      </c>
      <c r="J2602" s="140" t="s">
        <v>2689</v>
      </c>
      <c r="K2602" s="152" t="s">
        <v>2690</v>
      </c>
      <c r="L2602" s="22" t="s">
        <v>149</v>
      </c>
      <c r="M2602" s="19">
        <v>1</v>
      </c>
      <c r="N2602" s="19">
        <f>IFERROR(VLOOKUP(L2602,Data!K:M,3,0),"0")</f>
        <v>350</v>
      </c>
      <c r="O2602" s="19">
        <f t="shared" si="46"/>
        <v>350</v>
      </c>
      <c r="P2602" s="132">
        <f>SUM(O2602:O2604)</f>
        <v>850</v>
      </c>
      <c r="Q2602" s="134"/>
      <c r="R2602" s="60"/>
    </row>
    <row r="2603" spans="1:18" x14ac:dyDescent="0.2">
      <c r="A2603" s="133"/>
      <c r="B2603" s="156"/>
      <c r="C2603" s="158"/>
      <c r="D2603" s="135"/>
      <c r="E2603" s="133"/>
      <c r="F2603" s="133"/>
      <c r="G2603" s="153"/>
      <c r="H2603" s="153"/>
      <c r="I2603" s="153"/>
      <c r="J2603" s="141"/>
      <c r="K2603" s="153"/>
      <c r="L2603" s="22" t="s">
        <v>62</v>
      </c>
      <c r="M2603" s="19">
        <v>1</v>
      </c>
      <c r="N2603" s="19">
        <f>IFERROR(VLOOKUP(L2603,Data!K:M,3,0),"0")</f>
        <v>500</v>
      </c>
      <c r="O2603" s="19">
        <f t="shared" si="46"/>
        <v>500</v>
      </c>
      <c r="P2603" s="133"/>
      <c r="Q2603" s="135"/>
      <c r="R2603" s="61" t="s">
        <v>2912</v>
      </c>
    </row>
    <row r="2604" spans="1:18" x14ac:dyDescent="0.2">
      <c r="A2604" s="133"/>
      <c r="B2604" s="156"/>
      <c r="C2604" s="158"/>
      <c r="D2604" s="135"/>
      <c r="E2604" s="133"/>
      <c r="F2604" s="133"/>
      <c r="G2604" s="153"/>
      <c r="H2604" s="153"/>
      <c r="I2604" s="153"/>
      <c r="J2604" s="141"/>
      <c r="K2604" s="153"/>
      <c r="L2604" s="22"/>
      <c r="M2604" s="19"/>
      <c r="N2604" s="19" t="str">
        <f>IFERROR(VLOOKUP(L2604,Data!K:M,3,0),"0")</f>
        <v>0</v>
      </c>
      <c r="O2604" s="19">
        <f t="shared" si="46"/>
        <v>0</v>
      </c>
      <c r="P2604" s="133"/>
      <c r="Q2604" s="135"/>
      <c r="R2604" s="61"/>
    </row>
    <row r="2605" spans="1:18" x14ac:dyDescent="0.2">
      <c r="A2605" s="132">
        <v>761</v>
      </c>
      <c r="B2605" s="155">
        <v>45064</v>
      </c>
      <c r="C2605" s="155" t="s">
        <v>54</v>
      </c>
      <c r="D2605" s="134" t="s">
        <v>163</v>
      </c>
      <c r="E2605" s="132">
        <v>22542</v>
      </c>
      <c r="F2605" s="132">
        <v>479589</v>
      </c>
      <c r="G2605" s="152" t="s">
        <v>2691</v>
      </c>
      <c r="H2605" s="152" t="s">
        <v>2691</v>
      </c>
      <c r="I2605" s="152" t="s">
        <v>2692</v>
      </c>
      <c r="J2605" s="140" t="s">
        <v>2693</v>
      </c>
      <c r="K2605" s="152" t="s">
        <v>667</v>
      </c>
      <c r="L2605" s="22" t="s">
        <v>149</v>
      </c>
      <c r="M2605" s="19">
        <v>1</v>
      </c>
      <c r="N2605" s="19">
        <f>IFERROR(VLOOKUP(L2605,Data!K:M,3,0),"0")</f>
        <v>350</v>
      </c>
      <c r="O2605" s="19">
        <f t="shared" si="46"/>
        <v>350</v>
      </c>
      <c r="P2605" s="132">
        <f>SUM(O2605:O2606)</f>
        <v>850</v>
      </c>
      <c r="Q2605" s="134"/>
      <c r="R2605" s="60" t="s">
        <v>2806</v>
      </c>
    </row>
    <row r="2606" spans="1:18" x14ac:dyDescent="0.2">
      <c r="A2606" s="133"/>
      <c r="B2606" s="156"/>
      <c r="C2606" s="158"/>
      <c r="D2606" s="135"/>
      <c r="E2606" s="133"/>
      <c r="F2606" s="133"/>
      <c r="G2606" s="153"/>
      <c r="H2606" s="153"/>
      <c r="I2606" s="153"/>
      <c r="J2606" s="141"/>
      <c r="K2606" s="153"/>
      <c r="L2606" s="22" t="s">
        <v>62</v>
      </c>
      <c r="M2606" s="19">
        <v>1</v>
      </c>
      <c r="N2606" s="19">
        <f>IFERROR(VLOOKUP(L2606,Data!K:M,3,0),"0")</f>
        <v>500</v>
      </c>
      <c r="O2606" s="19">
        <f t="shared" si="46"/>
        <v>500</v>
      </c>
      <c r="P2606" s="133"/>
      <c r="Q2606" s="135"/>
      <c r="R2606" s="61" t="s">
        <v>2913</v>
      </c>
    </row>
    <row r="2607" spans="1:18" x14ac:dyDescent="0.2">
      <c r="A2607" s="132">
        <v>762</v>
      </c>
      <c r="B2607" s="155">
        <v>45065</v>
      </c>
      <c r="C2607" s="155" t="s">
        <v>54</v>
      </c>
      <c r="D2607" s="134" t="s">
        <v>56</v>
      </c>
      <c r="E2607" s="132">
        <v>10287</v>
      </c>
      <c r="F2607" s="132">
        <v>399908</v>
      </c>
      <c r="G2607" s="152" t="s">
        <v>2694</v>
      </c>
      <c r="H2607" s="152" t="s">
        <v>2694</v>
      </c>
      <c r="I2607" s="152" t="s">
        <v>2695</v>
      </c>
      <c r="J2607" s="140" t="s">
        <v>2696</v>
      </c>
      <c r="K2607" s="152" t="s">
        <v>2697</v>
      </c>
      <c r="L2607" s="22" t="s">
        <v>99</v>
      </c>
      <c r="M2607" s="19">
        <v>1</v>
      </c>
      <c r="N2607" s="19">
        <f>IFERROR(VLOOKUP(L2607,Data!K:M,3,0),"0")</f>
        <v>900</v>
      </c>
      <c r="O2607" s="19">
        <f t="shared" si="46"/>
        <v>900</v>
      </c>
      <c r="P2607" s="132">
        <f>SUM(O2607:O2609)</f>
        <v>1400</v>
      </c>
      <c r="Q2607" s="134"/>
      <c r="R2607" s="60"/>
    </row>
    <row r="2608" spans="1:18" x14ac:dyDescent="0.2">
      <c r="A2608" s="133"/>
      <c r="B2608" s="156"/>
      <c r="C2608" s="158"/>
      <c r="D2608" s="135"/>
      <c r="E2608" s="133"/>
      <c r="F2608" s="133"/>
      <c r="G2608" s="153"/>
      <c r="H2608" s="153"/>
      <c r="I2608" s="153"/>
      <c r="J2608" s="141"/>
      <c r="K2608" s="153"/>
      <c r="L2608" s="22" t="s">
        <v>62</v>
      </c>
      <c r="M2608" s="19">
        <v>1</v>
      </c>
      <c r="N2608" s="19">
        <f>IFERROR(VLOOKUP(L2608,Data!K:M,3,0),"0")</f>
        <v>500</v>
      </c>
      <c r="O2608" s="19">
        <f t="shared" si="46"/>
        <v>500</v>
      </c>
      <c r="P2608" s="133"/>
      <c r="Q2608" s="135"/>
      <c r="R2608" s="22" t="s">
        <v>2914</v>
      </c>
    </row>
    <row r="2609" spans="1:18" x14ac:dyDescent="0.2">
      <c r="A2609" s="136"/>
      <c r="B2609" s="157"/>
      <c r="C2609" s="159"/>
      <c r="D2609" s="137"/>
      <c r="E2609" s="136"/>
      <c r="F2609" s="136"/>
      <c r="G2609" s="154"/>
      <c r="H2609" s="154"/>
      <c r="I2609" s="154"/>
      <c r="J2609" s="142"/>
      <c r="K2609" s="154"/>
      <c r="L2609" s="22"/>
      <c r="M2609" s="19"/>
      <c r="N2609" s="19" t="str">
        <f>IFERROR(VLOOKUP(L2609,Data!K:M,3,0),"0")</f>
        <v>0</v>
      </c>
      <c r="O2609" s="19">
        <f t="shared" si="46"/>
        <v>0</v>
      </c>
      <c r="P2609" s="136"/>
      <c r="Q2609" s="137"/>
      <c r="R2609" s="64"/>
    </row>
    <row r="2610" spans="1:18" s="43" customFormat="1" ht="18" customHeight="1" x14ac:dyDescent="0.25">
      <c r="A2610" s="116" t="s">
        <v>3193</v>
      </c>
      <c r="B2610" s="117"/>
      <c r="C2610" s="117"/>
      <c r="D2610" s="117"/>
      <c r="E2610" s="117"/>
      <c r="F2610" s="117"/>
      <c r="G2610" s="117"/>
      <c r="H2610" s="117"/>
      <c r="I2610" s="117"/>
      <c r="J2610" s="117"/>
      <c r="K2610" s="117"/>
      <c r="L2610" s="117"/>
      <c r="M2610" s="117"/>
      <c r="N2610" s="117"/>
      <c r="O2610" s="118"/>
      <c r="P2610" s="119">
        <f>SUM(P2554:P2609)</f>
        <v>18045</v>
      </c>
      <c r="Q2610" s="120"/>
      <c r="R2610" s="121"/>
    </row>
    <row r="2611" spans="1:18" s="47" customFormat="1" ht="18" customHeight="1" x14ac:dyDescent="0.25">
      <c r="A2611" s="122" t="s">
        <v>3194</v>
      </c>
      <c r="B2611" s="122"/>
      <c r="C2611" s="44" t="e">
        <f ca="1">[3]!NumberToWordEN(P2610)</f>
        <v>#NAME?</v>
      </c>
      <c r="D2611" s="44"/>
      <c r="E2611" s="45"/>
      <c r="F2611" s="45"/>
      <c r="G2611" s="44"/>
      <c r="H2611" s="44"/>
      <c r="I2611" s="44"/>
      <c r="J2611" s="44"/>
      <c r="K2611" s="44"/>
      <c r="L2611" s="44"/>
      <c r="M2611" s="44"/>
      <c r="N2611" s="44"/>
      <c r="O2611" s="44"/>
      <c r="P2611" s="44"/>
      <c r="Q2611" s="46"/>
      <c r="R2611" s="62"/>
    </row>
    <row r="2612" spans="1:18" s="47" customFormat="1" ht="18" customHeight="1" x14ac:dyDescent="0.25">
      <c r="A2612" s="48"/>
      <c r="B2612" s="49"/>
      <c r="C2612" s="50"/>
      <c r="D2612" s="48"/>
      <c r="E2612" s="48"/>
      <c r="F2612" s="48"/>
      <c r="G2612" s="48"/>
      <c r="H2612" s="48"/>
      <c r="I2612" s="48"/>
      <c r="J2612" s="50"/>
      <c r="K2612" s="48"/>
      <c r="M2612" s="51"/>
      <c r="P2612" s="48"/>
      <c r="Q2612" s="52"/>
      <c r="R2612" s="62"/>
    </row>
    <row r="2613" spans="1:18" s="47" customFormat="1" ht="18" customHeight="1" x14ac:dyDescent="0.25">
      <c r="A2613" s="48"/>
      <c r="B2613" s="49"/>
      <c r="C2613" s="50"/>
      <c r="D2613" s="48"/>
      <c r="E2613" s="48"/>
      <c r="F2613" s="48"/>
      <c r="G2613" s="48"/>
      <c r="H2613" s="48"/>
      <c r="I2613" s="48"/>
      <c r="J2613" s="50"/>
      <c r="K2613" s="48"/>
      <c r="M2613" s="51"/>
      <c r="P2613" s="48"/>
      <c r="Q2613" s="52"/>
      <c r="R2613" s="62"/>
    </row>
    <row r="2614" spans="1:18" s="47" customFormat="1" ht="18" customHeight="1" x14ac:dyDescent="0.25">
      <c r="A2614" s="48"/>
      <c r="B2614" s="49"/>
      <c r="C2614" s="50"/>
      <c r="D2614" s="48"/>
      <c r="E2614" s="48"/>
      <c r="F2614" s="48"/>
      <c r="G2614" s="48"/>
      <c r="H2614" s="48"/>
      <c r="I2614" s="48"/>
      <c r="J2614" s="50"/>
      <c r="K2614" s="48"/>
      <c r="M2614" s="51"/>
      <c r="P2614" s="48"/>
      <c r="Q2614" s="52"/>
      <c r="R2614" s="62"/>
    </row>
    <row r="2615" spans="1:18" s="57" customFormat="1" ht="18" customHeight="1" x14ac:dyDescent="0.25">
      <c r="A2615" s="53"/>
      <c r="B2615" s="53"/>
      <c r="C2615" s="54"/>
      <c r="D2615" s="54"/>
      <c r="E2615" s="53"/>
      <c r="F2615" s="53"/>
      <c r="G2615" s="53"/>
      <c r="H2615" s="53"/>
      <c r="I2615" s="53"/>
      <c r="J2615" s="54"/>
      <c r="K2615" s="54"/>
      <c r="L2615" s="54"/>
      <c r="M2615" s="55"/>
      <c r="N2615" s="55"/>
      <c r="O2615" s="55"/>
      <c r="P2615" s="55"/>
      <c r="Q2615" s="56"/>
      <c r="R2615" s="63"/>
    </row>
    <row r="2616" spans="1:18" s="57" customFormat="1" ht="18" customHeight="1" x14ac:dyDescent="0.25">
      <c r="A2616" s="53"/>
      <c r="B2616" s="53"/>
      <c r="C2616" s="54"/>
      <c r="D2616" s="54"/>
      <c r="E2616" s="53"/>
      <c r="F2616" s="53"/>
      <c r="G2616" s="53"/>
      <c r="H2616" s="53"/>
      <c r="I2616" s="53"/>
      <c r="J2616" s="54"/>
      <c r="K2616" s="54"/>
      <c r="L2616" s="54"/>
      <c r="M2616" s="55"/>
      <c r="N2616" s="55"/>
      <c r="O2616" s="55"/>
      <c r="P2616" s="123" t="s">
        <v>3195</v>
      </c>
      <c r="Q2616" s="123"/>
      <c r="R2616" s="63"/>
    </row>
    <row r="2618" spans="1:18" x14ac:dyDescent="0.2">
      <c r="C2618" s="30"/>
      <c r="D2618" s="30"/>
      <c r="G2618" s="30"/>
      <c r="H2618" s="30"/>
      <c r="I2618" s="30"/>
      <c r="J2618" s="30"/>
      <c r="K2618" s="30"/>
      <c r="L2618" s="30"/>
    </row>
    <row r="2619" spans="1:18" x14ac:dyDescent="0.2">
      <c r="C2619" s="30"/>
      <c r="D2619" s="30"/>
      <c r="G2619" s="30"/>
      <c r="H2619" s="30"/>
      <c r="I2619" s="30"/>
      <c r="J2619" s="30"/>
      <c r="K2619" s="30"/>
      <c r="L2619" s="30"/>
    </row>
    <row r="2620" spans="1:18" x14ac:dyDescent="0.2">
      <c r="C2620" s="30"/>
      <c r="D2620" s="30"/>
      <c r="G2620" s="30"/>
      <c r="H2620" s="30"/>
      <c r="I2620" s="30"/>
      <c r="J2620" s="30"/>
      <c r="K2620" s="30"/>
      <c r="L2620" s="30"/>
    </row>
    <row r="2623" spans="1:18" x14ac:dyDescent="0.2">
      <c r="C2623" s="30"/>
      <c r="D2623" s="30"/>
      <c r="G2623" s="30"/>
      <c r="H2623" s="30"/>
      <c r="I2623" s="30"/>
      <c r="J2623" s="30"/>
      <c r="K2623" s="30"/>
      <c r="L2623" s="30"/>
    </row>
    <row r="2624" spans="1:18" x14ac:dyDescent="0.2">
      <c r="C2624" s="30"/>
      <c r="D2624" s="30"/>
      <c r="G2624" s="30"/>
      <c r="H2624" s="30"/>
      <c r="I2624" s="30"/>
      <c r="J2624" s="30"/>
      <c r="K2624" s="30"/>
      <c r="L2624" s="30"/>
    </row>
    <row r="2625" spans="3:12" x14ac:dyDescent="0.2">
      <c r="C2625" s="30"/>
      <c r="D2625" s="30"/>
      <c r="G2625" s="30"/>
      <c r="H2625" s="30"/>
      <c r="I2625" s="30"/>
      <c r="J2625" s="30"/>
      <c r="K2625" s="30"/>
      <c r="L2625" s="30"/>
    </row>
    <row r="2626" spans="3:12" x14ac:dyDescent="0.2">
      <c r="C2626" s="30"/>
      <c r="D2626" s="30"/>
      <c r="E2626" s="20"/>
      <c r="G2626" s="30"/>
      <c r="H2626" s="30"/>
      <c r="I2626" s="30"/>
      <c r="J2626" s="30"/>
      <c r="K2626" s="30"/>
      <c r="L2626" s="30"/>
    </row>
    <row r="2627" spans="3:12" x14ac:dyDescent="0.2">
      <c r="E2627" s="20"/>
    </row>
    <row r="2629" spans="3:12" x14ac:dyDescent="0.2">
      <c r="C2629" s="30"/>
      <c r="D2629" s="30"/>
      <c r="G2629" s="30"/>
      <c r="H2629" s="30"/>
      <c r="I2629" s="30"/>
      <c r="J2629" s="30"/>
      <c r="K2629" s="30"/>
      <c r="L2629" s="30"/>
    </row>
    <row r="2630" spans="3:12" x14ac:dyDescent="0.2">
      <c r="C2630" s="30"/>
      <c r="D2630" s="30"/>
      <c r="G2630" s="30"/>
      <c r="H2630" s="30"/>
      <c r="I2630" s="30"/>
      <c r="J2630" s="30"/>
      <c r="K2630" s="30"/>
      <c r="L2630" s="30"/>
    </row>
    <row r="2633" spans="3:12" x14ac:dyDescent="0.2">
      <c r="C2633" s="30"/>
      <c r="D2633" s="30"/>
      <c r="G2633" s="30"/>
      <c r="H2633" s="30"/>
      <c r="I2633" s="30"/>
      <c r="J2633" s="30"/>
      <c r="K2633" s="30"/>
      <c r="L2633" s="30"/>
    </row>
  </sheetData>
  <autoFilter ref="A2:R2611" xr:uid="{00000000-0009-0000-0000-000002000000}"/>
  <mergeCells count="10118">
    <mergeCell ref="A2572:A2574"/>
    <mergeCell ref="A2575:A2577"/>
    <mergeCell ref="A2578:A2583"/>
    <mergeCell ref="A2584:A2585"/>
    <mergeCell ref="A2586:A2587"/>
    <mergeCell ref="A2588:A2589"/>
    <mergeCell ref="A2590:A2591"/>
    <mergeCell ref="A2592:A2594"/>
    <mergeCell ref="A2595:A2597"/>
    <mergeCell ref="A2598:A2599"/>
    <mergeCell ref="A2600:A2601"/>
    <mergeCell ref="A2602:A2604"/>
    <mergeCell ref="A2605:A2606"/>
    <mergeCell ref="A2607:A2609"/>
    <mergeCell ref="A1:B1"/>
    <mergeCell ref="C1:E1"/>
    <mergeCell ref="F1:R1"/>
    <mergeCell ref="A83:O83"/>
    <mergeCell ref="P83:R83"/>
    <mergeCell ref="A84:B84"/>
    <mergeCell ref="P88:Q88"/>
    <mergeCell ref="A89:B89"/>
    <mergeCell ref="C89:E89"/>
    <mergeCell ref="F89:R89"/>
    <mergeCell ref="A2506:A2507"/>
    <mergeCell ref="A2508:A2510"/>
    <mergeCell ref="A2511:A2513"/>
    <mergeCell ref="A2514:A2517"/>
    <mergeCell ref="A2518:A2519"/>
    <mergeCell ref="A2520:A2522"/>
    <mergeCell ref="A2523:A2531"/>
    <mergeCell ref="A2532:A2537"/>
    <mergeCell ref="A2401:A2402"/>
    <mergeCell ref="A2403:A2404"/>
    <mergeCell ref="A2405:A2406"/>
    <mergeCell ref="A2407:A2411"/>
    <mergeCell ref="A2412:A2413"/>
    <mergeCell ref="A2414:A2415"/>
    <mergeCell ref="A2416:A2424"/>
    <mergeCell ref="A2425:A2426"/>
    <mergeCell ref="A2427:A2428"/>
    <mergeCell ref="A2429:A2430"/>
    <mergeCell ref="A2431:A2432"/>
    <mergeCell ref="A2433:A2434"/>
    <mergeCell ref="A2435:A2436"/>
    <mergeCell ref="A2437:A2446"/>
    <mergeCell ref="A2447:A2448"/>
    <mergeCell ref="A2538:A2539"/>
    <mergeCell ref="A2540:A2541"/>
    <mergeCell ref="A2542:A2543"/>
    <mergeCell ref="A2554:A2556"/>
    <mergeCell ref="A2557:A2559"/>
    <mergeCell ref="A2560:A2562"/>
    <mergeCell ref="A2563:A2565"/>
    <mergeCell ref="A2566:A2569"/>
    <mergeCell ref="A2570:A2571"/>
    <mergeCell ref="A2449:A2453"/>
    <mergeCell ref="A2454:A2455"/>
    <mergeCell ref="A2466:A2467"/>
    <mergeCell ref="A2468:A2469"/>
    <mergeCell ref="A2470:A2471"/>
    <mergeCell ref="A2472:A2473"/>
    <mergeCell ref="A2474:A2475"/>
    <mergeCell ref="A2476:A2477"/>
    <mergeCell ref="A2268:A2269"/>
    <mergeCell ref="A2270:A2271"/>
    <mergeCell ref="A2272:A2273"/>
    <mergeCell ref="A2274:A2275"/>
    <mergeCell ref="A2478:A2479"/>
    <mergeCell ref="A2480:A2481"/>
    <mergeCell ref="A2482:A2483"/>
    <mergeCell ref="A2484:A2485"/>
    <mergeCell ref="A2486:A2487"/>
    <mergeCell ref="A2488:A2489"/>
    <mergeCell ref="A2490:A2492"/>
    <mergeCell ref="A2493:A2503"/>
    <mergeCell ref="A2504:A2505"/>
    <mergeCell ref="A2294:A2295"/>
    <mergeCell ref="A2296:A2297"/>
    <mergeCell ref="A2298:A2306"/>
    <mergeCell ref="A2307:A2308"/>
    <mergeCell ref="A2309:A2310"/>
    <mergeCell ref="A2311:A2312"/>
    <mergeCell ref="A2313:A2314"/>
    <mergeCell ref="A2315:A2318"/>
    <mergeCell ref="A2319:A2320"/>
    <mergeCell ref="A2321:A2322"/>
    <mergeCell ref="A2323:A2332"/>
    <mergeCell ref="A2333:A2335"/>
    <mergeCell ref="A2336:A2337"/>
    <mergeCell ref="A2338:A2339"/>
    <mergeCell ref="A2340:A2341"/>
    <mergeCell ref="A2342:A2343"/>
    <mergeCell ref="A2344:A2345"/>
    <mergeCell ref="A2346:A2347"/>
    <mergeCell ref="A2348:A2349"/>
    <mergeCell ref="A2350:A2351"/>
    <mergeCell ref="A2352:A2353"/>
    <mergeCell ref="A2354:A2357"/>
    <mergeCell ref="A2358:A2360"/>
    <mergeCell ref="A2361:A2366"/>
    <mergeCell ref="A2378:A2381"/>
    <mergeCell ref="A2367:A2368"/>
    <mergeCell ref="A2382:A2384"/>
    <mergeCell ref="A2385:A2386"/>
    <mergeCell ref="A2387:A2388"/>
    <mergeCell ref="A2389:A2390"/>
    <mergeCell ref="A2391:A2396"/>
    <mergeCell ref="A2397:A2398"/>
    <mergeCell ref="A2399:A2400"/>
    <mergeCell ref="A2145:A2146"/>
    <mergeCell ref="A2147:A2150"/>
    <mergeCell ref="A2151:A2152"/>
    <mergeCell ref="A2153:A2155"/>
    <mergeCell ref="A2156:A2161"/>
    <mergeCell ref="A2162:A2165"/>
    <mergeCell ref="A2166:A2167"/>
    <mergeCell ref="A2168:A2169"/>
    <mergeCell ref="A2170:A2171"/>
    <mergeCell ref="A2172:A2178"/>
    <mergeCell ref="A2179:A2180"/>
    <mergeCell ref="A2181:A2188"/>
    <mergeCell ref="A2189:A2191"/>
    <mergeCell ref="A2202:A2204"/>
    <mergeCell ref="A2205:A2207"/>
    <mergeCell ref="A2208:A2209"/>
    <mergeCell ref="A2210:A2211"/>
    <mergeCell ref="A2212:A2213"/>
    <mergeCell ref="A2214:A2216"/>
    <mergeCell ref="A2217:A2225"/>
    <mergeCell ref="A2226:A2228"/>
    <mergeCell ref="A2229:A2231"/>
    <mergeCell ref="A2232:A2234"/>
    <mergeCell ref="A2235:A2236"/>
    <mergeCell ref="A2237:A2238"/>
    <mergeCell ref="A2239:A2247"/>
    <mergeCell ref="A2248:A2254"/>
    <mergeCell ref="A2255:A2257"/>
    <mergeCell ref="A2258:A2259"/>
    <mergeCell ref="A2260:A2261"/>
    <mergeCell ref="A2262:A2263"/>
    <mergeCell ref="A2264:A2265"/>
    <mergeCell ref="A2266:A2267"/>
    <mergeCell ref="A2045:A2046"/>
    <mergeCell ref="A2047:A2052"/>
    <mergeCell ref="A2053:A2054"/>
    <mergeCell ref="A2055:A2056"/>
    <mergeCell ref="A2057:A2059"/>
    <mergeCell ref="A2060:A2061"/>
    <mergeCell ref="A2062:A2063"/>
    <mergeCell ref="A2064:A2065"/>
    <mergeCell ref="A2066:A2069"/>
    <mergeCell ref="A2070:A2071"/>
    <mergeCell ref="A2072:A2073"/>
    <mergeCell ref="A2074:A2080"/>
    <mergeCell ref="A2081:A2086"/>
    <mergeCell ref="A2087:A2088"/>
    <mergeCell ref="A2089:A2090"/>
    <mergeCell ref="A2091:A2094"/>
    <mergeCell ref="A2095:A2096"/>
    <mergeCell ref="A2097:A2098"/>
    <mergeCell ref="A2099:A2101"/>
    <mergeCell ref="A2102:A2103"/>
    <mergeCell ref="A2114:A2115"/>
    <mergeCell ref="A2116:A2117"/>
    <mergeCell ref="A2118:A2119"/>
    <mergeCell ref="A2120:A2121"/>
    <mergeCell ref="A2122:A2123"/>
    <mergeCell ref="A2124:A2125"/>
    <mergeCell ref="A2126:A2127"/>
    <mergeCell ref="A2128:A2129"/>
    <mergeCell ref="A2130:A2136"/>
    <mergeCell ref="A2137:A2138"/>
    <mergeCell ref="A2139:A2140"/>
    <mergeCell ref="A2141:A2142"/>
    <mergeCell ref="A2143:A2144"/>
    <mergeCell ref="A1942:A1943"/>
    <mergeCell ref="A1944:A1945"/>
    <mergeCell ref="A1946:A1947"/>
    <mergeCell ref="A1948:A1949"/>
    <mergeCell ref="A1950:A1951"/>
    <mergeCell ref="A1953:A1957"/>
    <mergeCell ref="A1958:A1959"/>
    <mergeCell ref="A1960:A1961"/>
    <mergeCell ref="A1962:A1963"/>
    <mergeCell ref="A1964:A1965"/>
    <mergeCell ref="A1966:A1967"/>
    <mergeCell ref="A1968:A1969"/>
    <mergeCell ref="A1970:A1971"/>
    <mergeCell ref="A1972:A1977"/>
    <mergeCell ref="A1978:A1979"/>
    <mergeCell ref="A1980:A1981"/>
    <mergeCell ref="A1982:A1983"/>
    <mergeCell ref="A1984:A1985"/>
    <mergeCell ref="A1986:A1990"/>
    <mergeCell ref="A1991:A1995"/>
    <mergeCell ref="A1996:A1998"/>
    <mergeCell ref="A1999:A2000"/>
    <mergeCell ref="A2001:A2004"/>
    <mergeCell ref="A2005:A2006"/>
    <mergeCell ref="A2007:A2008"/>
    <mergeCell ref="A2026:A2027"/>
    <mergeCell ref="A2009:A2016"/>
    <mergeCell ref="A2028:A2029"/>
    <mergeCell ref="A2030:A2036"/>
    <mergeCell ref="A2037:A2038"/>
    <mergeCell ref="A2039:A2040"/>
    <mergeCell ref="A2041:A2042"/>
    <mergeCell ref="A2043:A2044"/>
    <mergeCell ref="A1831:A1832"/>
    <mergeCell ref="A1833:A1834"/>
    <mergeCell ref="A1835:A1836"/>
    <mergeCell ref="A1850:A1860"/>
    <mergeCell ref="A1861:A1862"/>
    <mergeCell ref="A1837:A1839"/>
    <mergeCell ref="A1863:A1865"/>
    <mergeCell ref="A1866:A1868"/>
    <mergeCell ref="A1869:A1871"/>
    <mergeCell ref="A1872:A1878"/>
    <mergeCell ref="A1879:A1884"/>
    <mergeCell ref="A1885:A1886"/>
    <mergeCell ref="A1887:A1888"/>
    <mergeCell ref="A1889:A1891"/>
    <mergeCell ref="A1892:A1893"/>
    <mergeCell ref="A1894:A1895"/>
    <mergeCell ref="A1896:A1897"/>
    <mergeCell ref="A1898:A1900"/>
    <mergeCell ref="A1901:A1902"/>
    <mergeCell ref="A1903:A1904"/>
    <mergeCell ref="A1905:A1906"/>
    <mergeCell ref="A1907:A1908"/>
    <mergeCell ref="A1909:A1910"/>
    <mergeCell ref="A1911:A1912"/>
    <mergeCell ref="A1913:A1914"/>
    <mergeCell ref="A1915:A1916"/>
    <mergeCell ref="A1917:A1918"/>
    <mergeCell ref="A1919:A1921"/>
    <mergeCell ref="A1922:A1923"/>
    <mergeCell ref="A1924:A1925"/>
    <mergeCell ref="A1926:A1928"/>
    <mergeCell ref="A1938:A1939"/>
    <mergeCell ref="A1940:A1941"/>
    <mergeCell ref="A1705:A1706"/>
    <mergeCell ref="A1707:A1708"/>
    <mergeCell ref="A1709:A1711"/>
    <mergeCell ref="A1712:A1713"/>
    <mergeCell ref="A1714:A1719"/>
    <mergeCell ref="A1720:A1721"/>
    <mergeCell ref="A1722:A1723"/>
    <mergeCell ref="A1724:A1725"/>
    <mergeCell ref="A1726:A1727"/>
    <mergeCell ref="A1728:A1736"/>
    <mergeCell ref="A1737:A1738"/>
    <mergeCell ref="A1739:A1741"/>
    <mergeCell ref="A1742:A1744"/>
    <mergeCell ref="A1745:A1747"/>
    <mergeCell ref="A1748:A1749"/>
    <mergeCell ref="A1750:A1751"/>
    <mergeCell ref="A1762:A1763"/>
    <mergeCell ref="A1764:A1767"/>
    <mergeCell ref="A1768:A1774"/>
    <mergeCell ref="A1775:A1782"/>
    <mergeCell ref="A1783:A1784"/>
    <mergeCell ref="A1785:A1786"/>
    <mergeCell ref="A1787:A1789"/>
    <mergeCell ref="A1790:A1791"/>
    <mergeCell ref="A1792:A1793"/>
    <mergeCell ref="A1794:A1795"/>
    <mergeCell ref="A1796:A1808"/>
    <mergeCell ref="A1809:A1810"/>
    <mergeCell ref="A1811:A1812"/>
    <mergeCell ref="A1813:A1814"/>
    <mergeCell ref="A1815:A1816"/>
    <mergeCell ref="A1817:A1821"/>
    <mergeCell ref="A1822:A1830"/>
    <mergeCell ref="A1589:A1596"/>
    <mergeCell ref="A1597:A1599"/>
    <mergeCell ref="A1600:A1601"/>
    <mergeCell ref="A1602:A1603"/>
    <mergeCell ref="A1604:A1605"/>
    <mergeCell ref="A1606:A1607"/>
    <mergeCell ref="A1608:A1609"/>
    <mergeCell ref="A1610:A1611"/>
    <mergeCell ref="A1612:A1613"/>
    <mergeCell ref="A1614:A1616"/>
    <mergeCell ref="A1617:A1618"/>
    <mergeCell ref="A1619:A1620"/>
    <mergeCell ref="A1621:A1622"/>
    <mergeCell ref="A1623:A1631"/>
    <mergeCell ref="A1632:A1633"/>
    <mergeCell ref="A1634:A1636"/>
    <mergeCell ref="A1637:A1643"/>
    <mergeCell ref="A1644:A1645"/>
    <mergeCell ref="A1646:A1647"/>
    <mergeCell ref="A1648:A1650"/>
    <mergeCell ref="A1651:A1652"/>
    <mergeCell ref="A1653:A1661"/>
    <mergeCell ref="A1662:A1663"/>
    <mergeCell ref="A1674:A1680"/>
    <mergeCell ref="A1681:A1682"/>
    <mergeCell ref="A1683:A1686"/>
    <mergeCell ref="A1687:A1688"/>
    <mergeCell ref="A1689:A1694"/>
    <mergeCell ref="A1695:A1696"/>
    <mergeCell ref="A1697:A1698"/>
    <mergeCell ref="A1699:A1700"/>
    <mergeCell ref="A1701:A1702"/>
    <mergeCell ref="A1703:A1704"/>
    <mergeCell ref="A1449:A1451"/>
    <mergeCell ref="A1452:A1458"/>
    <mergeCell ref="A1459:A1460"/>
    <mergeCell ref="A1461:A1468"/>
    <mergeCell ref="A1469:A1470"/>
    <mergeCell ref="A1501:A1502"/>
    <mergeCell ref="A1503:A1504"/>
    <mergeCell ref="A1505:A1506"/>
    <mergeCell ref="A1507:A1508"/>
    <mergeCell ref="A1509:A1512"/>
    <mergeCell ref="A1513:A1514"/>
    <mergeCell ref="A1515:A1519"/>
    <mergeCell ref="A1520:A1521"/>
    <mergeCell ref="A1522:A1523"/>
    <mergeCell ref="A1524:A1529"/>
    <mergeCell ref="A1530:A1531"/>
    <mergeCell ref="A1532:A1534"/>
    <mergeCell ref="A1535:A1536"/>
    <mergeCell ref="A1537:A1538"/>
    <mergeCell ref="A1539:A1540"/>
    <mergeCell ref="A1541:A1550"/>
    <mergeCell ref="A1551:A1554"/>
    <mergeCell ref="A1555:A1556"/>
    <mergeCell ref="A1557:A1558"/>
    <mergeCell ref="A1559:A1560"/>
    <mergeCell ref="A1561:A1562"/>
    <mergeCell ref="A1563:A1564"/>
    <mergeCell ref="A1565:A1566"/>
    <mergeCell ref="A1567:A1568"/>
    <mergeCell ref="A1569:A1570"/>
    <mergeCell ref="A1571:A1572"/>
    <mergeCell ref="A1573:A1574"/>
    <mergeCell ref="A1575:A1576"/>
    <mergeCell ref="A1339:A1340"/>
    <mergeCell ref="A1341:A1342"/>
    <mergeCell ref="A1343:A1344"/>
    <mergeCell ref="A1345:A1346"/>
    <mergeCell ref="A1347:A1348"/>
    <mergeCell ref="A1349:A1357"/>
    <mergeCell ref="A1358:A1359"/>
    <mergeCell ref="A1360:A1361"/>
    <mergeCell ref="A1362:A1363"/>
    <mergeCell ref="A1364:A1365"/>
    <mergeCell ref="A1366:A1367"/>
    <mergeCell ref="A1368:A1369"/>
    <mergeCell ref="A1370:A1371"/>
    <mergeCell ref="A1372:A1373"/>
    <mergeCell ref="A1374:A1388"/>
    <mergeCell ref="A1389:A1390"/>
    <mergeCell ref="A1391:A1392"/>
    <mergeCell ref="A1393:A1394"/>
    <mergeCell ref="A1395:A1396"/>
    <mergeCell ref="A1397:A1398"/>
    <mergeCell ref="A1399:A1400"/>
    <mergeCell ref="A1411:A1412"/>
    <mergeCell ref="A1413:A1414"/>
    <mergeCell ref="A1415:A1416"/>
    <mergeCell ref="A1417:A1418"/>
    <mergeCell ref="A1419:A1420"/>
    <mergeCell ref="A1421:A1422"/>
    <mergeCell ref="A1423:A1424"/>
    <mergeCell ref="A1425:A1429"/>
    <mergeCell ref="A1430:A1431"/>
    <mergeCell ref="A1432:A1433"/>
    <mergeCell ref="A1434:A1441"/>
    <mergeCell ref="A1442:A1448"/>
    <mergeCell ref="C1120:C1121"/>
    <mergeCell ref="D1120:D1121"/>
    <mergeCell ref="E1120:E1121"/>
    <mergeCell ref="F1120:F1121"/>
    <mergeCell ref="G1124:G1129"/>
    <mergeCell ref="A1138:O1138"/>
    <mergeCell ref="B1132:B1134"/>
    <mergeCell ref="A1244:A1245"/>
    <mergeCell ref="A1246:A1247"/>
    <mergeCell ref="A1248:A1249"/>
    <mergeCell ref="A1250:A1257"/>
    <mergeCell ref="A1258:A1267"/>
    <mergeCell ref="A1268:A1269"/>
    <mergeCell ref="A1270:A1271"/>
    <mergeCell ref="A1272:A1273"/>
    <mergeCell ref="A1274:A1275"/>
    <mergeCell ref="A1276:A1277"/>
    <mergeCell ref="A1278:A1287"/>
    <mergeCell ref="A1288:A1289"/>
    <mergeCell ref="A1323:A1324"/>
    <mergeCell ref="A1325:A1326"/>
    <mergeCell ref="A1290:A1291"/>
    <mergeCell ref="A1292:A1294"/>
    <mergeCell ref="A1295:A1296"/>
    <mergeCell ref="A1297:A1298"/>
    <mergeCell ref="A1299:A1305"/>
    <mergeCell ref="A1306:A1312"/>
    <mergeCell ref="A1327:A1328"/>
    <mergeCell ref="A1329:A1330"/>
    <mergeCell ref="A1331:A1332"/>
    <mergeCell ref="A1333:A1334"/>
    <mergeCell ref="A1335:A1336"/>
    <mergeCell ref="A1337:A1338"/>
    <mergeCell ref="A1151:A1153"/>
    <mergeCell ref="A1154:A1159"/>
    <mergeCell ref="A1160:A1165"/>
    <mergeCell ref="A1166:A1167"/>
    <mergeCell ref="A1168:A1173"/>
    <mergeCell ref="A1175:A1177"/>
    <mergeCell ref="A1178:A1180"/>
    <mergeCell ref="A1181:A1182"/>
    <mergeCell ref="A1183:A1184"/>
    <mergeCell ref="A1185:A1186"/>
    <mergeCell ref="A1187:A1188"/>
    <mergeCell ref="A1189:A1190"/>
    <mergeCell ref="A1191:A1192"/>
    <mergeCell ref="A1193:A1198"/>
    <mergeCell ref="A1199:A1200"/>
    <mergeCell ref="A1201:A1202"/>
    <mergeCell ref="A1203:A1207"/>
    <mergeCell ref="A1208:A1209"/>
    <mergeCell ref="A1210:A1211"/>
    <mergeCell ref="A1213:A1215"/>
    <mergeCell ref="A1216:A1222"/>
    <mergeCell ref="A1223:A1224"/>
    <mergeCell ref="A1235:A1237"/>
    <mergeCell ref="A1238:A1239"/>
    <mergeCell ref="A1240:A1243"/>
    <mergeCell ref="A1225:O1225"/>
    <mergeCell ref="B1130:B1131"/>
    <mergeCell ref="C1130:C1131"/>
    <mergeCell ref="D1130:D1131"/>
    <mergeCell ref="E1130:E1131"/>
    <mergeCell ref="F1130:F1131"/>
    <mergeCell ref="G1130:G1131"/>
    <mergeCell ref="G1132:G1134"/>
    <mergeCell ref="A1095:A1096"/>
    <mergeCell ref="A1097:A1103"/>
    <mergeCell ref="A1104:A1105"/>
    <mergeCell ref="A1106:A1107"/>
    <mergeCell ref="A1108:A1113"/>
    <mergeCell ref="A1114:A1115"/>
    <mergeCell ref="A1116:A1117"/>
    <mergeCell ref="A1118:A1119"/>
    <mergeCell ref="H971:H986"/>
    <mergeCell ref="I971:I986"/>
    <mergeCell ref="J971:J986"/>
    <mergeCell ref="K971:K986"/>
    <mergeCell ref="B987:B988"/>
    <mergeCell ref="C987:C988"/>
    <mergeCell ref="D987:D988"/>
    <mergeCell ref="E987:E988"/>
    <mergeCell ref="F987:F988"/>
    <mergeCell ref="I987:I988"/>
    <mergeCell ref="J987:J988"/>
    <mergeCell ref="K987:K988"/>
    <mergeCell ref="B989:B990"/>
    <mergeCell ref="C989:C990"/>
    <mergeCell ref="D989:D990"/>
    <mergeCell ref="E989:E990"/>
    <mergeCell ref="F989:F990"/>
    <mergeCell ref="G989:G990"/>
    <mergeCell ref="G991:G1000"/>
    <mergeCell ref="G1001:G1003"/>
    <mergeCell ref="G1004:G1005"/>
    <mergeCell ref="G1006:G1014"/>
    <mergeCell ref="B1023:B1031"/>
    <mergeCell ref="C1023:C1031"/>
    <mergeCell ref="D1023:D1031"/>
    <mergeCell ref="E1023:E1031"/>
    <mergeCell ref="F1023:F1031"/>
    <mergeCell ref="H1019:H1020"/>
    <mergeCell ref="I1019:I1020"/>
    <mergeCell ref="J1019:J1020"/>
    <mergeCell ref="K1019:K1020"/>
    <mergeCell ref="K1015:K1016"/>
    <mergeCell ref="B1017:B1018"/>
    <mergeCell ref="C1017:C1018"/>
    <mergeCell ref="D1017:D1018"/>
    <mergeCell ref="E1017:E1018"/>
    <mergeCell ref="F1017:F1018"/>
    <mergeCell ref="B1015:B1016"/>
    <mergeCell ref="C1015:C1016"/>
    <mergeCell ref="D1015:D1016"/>
    <mergeCell ref="E1015:E1016"/>
    <mergeCell ref="F1015:F1016"/>
    <mergeCell ref="G1015:G1016"/>
    <mergeCell ref="G1017:G1018"/>
    <mergeCell ref="G1019:G1020"/>
    <mergeCell ref="G1021:G1022"/>
    <mergeCell ref="G1023:G1031"/>
    <mergeCell ref="B1039:B1050"/>
    <mergeCell ref="C1039:C1050"/>
    <mergeCell ref="D1039:D1050"/>
    <mergeCell ref="E1039:E1050"/>
    <mergeCell ref="F1039:F1050"/>
    <mergeCell ref="G1061:G1062"/>
    <mergeCell ref="G1039:G1050"/>
    <mergeCell ref="A1051:O1051"/>
    <mergeCell ref="A1052:B1052"/>
    <mergeCell ref="A939:A948"/>
    <mergeCell ref="A949:A962"/>
    <mergeCell ref="A971:A986"/>
    <mergeCell ref="A987:A988"/>
    <mergeCell ref="A989:A990"/>
    <mergeCell ref="A991:A1000"/>
    <mergeCell ref="A1001:A1003"/>
    <mergeCell ref="A1004:A1005"/>
    <mergeCell ref="A1006:A1014"/>
    <mergeCell ref="A1015:A1016"/>
    <mergeCell ref="A1017:A1018"/>
    <mergeCell ref="A1019:A1020"/>
    <mergeCell ref="A1021:A1022"/>
    <mergeCell ref="A1023:A1031"/>
    <mergeCell ref="A1032:A1033"/>
    <mergeCell ref="A1034:A1036"/>
    <mergeCell ref="A1037:A1038"/>
    <mergeCell ref="A963:O963"/>
    <mergeCell ref="A964:B964"/>
    <mergeCell ref="A969:B969"/>
    <mergeCell ref="C969:E969"/>
    <mergeCell ref="A1059:A1060"/>
    <mergeCell ref="A1039:A1050"/>
    <mergeCell ref="A1061:A1062"/>
    <mergeCell ref="A1063:A1067"/>
    <mergeCell ref="A1068:A1069"/>
    <mergeCell ref="A1070:A1071"/>
    <mergeCell ref="A1072:A1074"/>
    <mergeCell ref="A1075:A1076"/>
    <mergeCell ref="A1077:A1087"/>
    <mergeCell ref="A1088:A1089"/>
    <mergeCell ref="A1090:A1091"/>
    <mergeCell ref="A1092:A1094"/>
    <mergeCell ref="B971:B986"/>
    <mergeCell ref="C971:C986"/>
    <mergeCell ref="D971:D986"/>
    <mergeCell ref="E971:E986"/>
    <mergeCell ref="F971:F986"/>
    <mergeCell ref="H939:H948"/>
    <mergeCell ref="I939:I948"/>
    <mergeCell ref="J939:J948"/>
    <mergeCell ref="K939:K948"/>
    <mergeCell ref="B949:B962"/>
    <mergeCell ref="C949:C962"/>
    <mergeCell ref="D949:D962"/>
    <mergeCell ref="E949:E962"/>
    <mergeCell ref="F949:F962"/>
    <mergeCell ref="B1021:B1022"/>
    <mergeCell ref="C1021:C1022"/>
    <mergeCell ref="D1021:D1022"/>
    <mergeCell ref="E1021:E1022"/>
    <mergeCell ref="F1021:F1022"/>
    <mergeCell ref="H1017:H1018"/>
    <mergeCell ref="I1017:I1018"/>
    <mergeCell ref="J1017:J1018"/>
    <mergeCell ref="K1017:K1018"/>
    <mergeCell ref="B1019:B1020"/>
    <mergeCell ref="C1019:C1020"/>
    <mergeCell ref="D1019:D1020"/>
    <mergeCell ref="E1019:E1020"/>
    <mergeCell ref="F1019:F1020"/>
    <mergeCell ref="H1015:H1016"/>
    <mergeCell ref="I1015:I1016"/>
    <mergeCell ref="J1015:J1016"/>
    <mergeCell ref="A848:A849"/>
    <mergeCell ref="A850:A851"/>
    <mergeCell ref="A852:A855"/>
    <mergeCell ref="A856:A857"/>
    <mergeCell ref="A858:A859"/>
    <mergeCell ref="A860:A861"/>
    <mergeCell ref="A862:A863"/>
    <mergeCell ref="A864:A865"/>
    <mergeCell ref="A866:A867"/>
    <mergeCell ref="A868:A869"/>
    <mergeCell ref="A870:A872"/>
    <mergeCell ref="A873:A874"/>
    <mergeCell ref="A883:A884"/>
    <mergeCell ref="A885:A886"/>
    <mergeCell ref="A887:A888"/>
    <mergeCell ref="A889:A890"/>
    <mergeCell ref="A891:A892"/>
    <mergeCell ref="A893:A894"/>
    <mergeCell ref="A895:A896"/>
    <mergeCell ref="A897:A898"/>
    <mergeCell ref="A899:A900"/>
    <mergeCell ref="A901:A902"/>
    <mergeCell ref="A903:A904"/>
    <mergeCell ref="A905:A906"/>
    <mergeCell ref="A907:A909"/>
    <mergeCell ref="A910:A911"/>
    <mergeCell ref="A912:A913"/>
    <mergeCell ref="A914:A915"/>
    <mergeCell ref="A916:A923"/>
    <mergeCell ref="A924:A927"/>
    <mergeCell ref="A928:A929"/>
    <mergeCell ref="A930:A931"/>
    <mergeCell ref="A932:A938"/>
    <mergeCell ref="A740:A744"/>
    <mergeCell ref="A745:A756"/>
    <mergeCell ref="A757:A759"/>
    <mergeCell ref="A760:A761"/>
    <mergeCell ref="A762:A763"/>
    <mergeCell ref="A764:A765"/>
    <mergeCell ref="A766:A767"/>
    <mergeCell ref="A768:A769"/>
    <mergeCell ref="A770:A771"/>
    <mergeCell ref="A772:A773"/>
    <mergeCell ref="A774:A776"/>
    <mergeCell ref="A777:A779"/>
    <mergeCell ref="A780:A781"/>
    <mergeCell ref="A782:A783"/>
    <mergeCell ref="A784:A786"/>
    <mergeCell ref="A795:A797"/>
    <mergeCell ref="A798:A799"/>
    <mergeCell ref="A800:A802"/>
    <mergeCell ref="A803:A805"/>
    <mergeCell ref="A806:A808"/>
    <mergeCell ref="A809:A816"/>
    <mergeCell ref="A817:A818"/>
    <mergeCell ref="A819:A821"/>
    <mergeCell ref="A822:A823"/>
    <mergeCell ref="A824:A825"/>
    <mergeCell ref="A826:A827"/>
    <mergeCell ref="A828:A829"/>
    <mergeCell ref="A830:A831"/>
    <mergeCell ref="A832:A833"/>
    <mergeCell ref="A834:A841"/>
    <mergeCell ref="A842:A843"/>
    <mergeCell ref="A844:A845"/>
    <mergeCell ref="A846:A847"/>
    <mergeCell ref="A633:A634"/>
    <mergeCell ref="A635:A636"/>
    <mergeCell ref="A637:A638"/>
    <mergeCell ref="A639:A640"/>
    <mergeCell ref="A641:A642"/>
    <mergeCell ref="A643:A644"/>
    <mergeCell ref="A645:A647"/>
    <mergeCell ref="A648:A650"/>
    <mergeCell ref="A651:A654"/>
    <mergeCell ref="A655:A656"/>
    <mergeCell ref="A657:A658"/>
    <mergeCell ref="A707:A708"/>
    <mergeCell ref="A709:A710"/>
    <mergeCell ref="A711:A712"/>
    <mergeCell ref="A659:A668"/>
    <mergeCell ref="A669:A671"/>
    <mergeCell ref="A672:A673"/>
    <mergeCell ref="A674:A676"/>
    <mergeCell ref="A677:A684"/>
    <mergeCell ref="A685:A687"/>
    <mergeCell ref="A688:A697"/>
    <mergeCell ref="A713:A714"/>
    <mergeCell ref="A715:A716"/>
    <mergeCell ref="A717:A718"/>
    <mergeCell ref="A719:A720"/>
    <mergeCell ref="A721:A722"/>
    <mergeCell ref="A723:A724"/>
    <mergeCell ref="A725:A726"/>
    <mergeCell ref="A727:A728"/>
    <mergeCell ref="A729:A730"/>
    <mergeCell ref="A731:A733"/>
    <mergeCell ref="A734:A735"/>
    <mergeCell ref="A736:A739"/>
    <mergeCell ref="A537:A538"/>
    <mergeCell ref="A539:A540"/>
    <mergeCell ref="A541:A542"/>
    <mergeCell ref="A543:A544"/>
    <mergeCell ref="A545:A546"/>
    <mergeCell ref="A547:A548"/>
    <mergeCell ref="A549:A550"/>
    <mergeCell ref="A551:A552"/>
    <mergeCell ref="A553:A554"/>
    <mergeCell ref="A555:A556"/>
    <mergeCell ref="A557:A558"/>
    <mergeCell ref="A559:A561"/>
    <mergeCell ref="A562:A563"/>
    <mergeCell ref="A564:A565"/>
    <mergeCell ref="A566:A567"/>
    <mergeCell ref="A568:A570"/>
    <mergeCell ref="A571:A574"/>
    <mergeCell ref="A575:A577"/>
    <mergeCell ref="A578:A579"/>
    <mergeCell ref="A580:A581"/>
    <mergeCell ref="A582:A583"/>
    <mergeCell ref="A584:A585"/>
    <mergeCell ref="A586:A592"/>
    <mergeCell ref="A593:A594"/>
    <mergeCell ref="A595:A596"/>
    <mergeCell ref="A597:A598"/>
    <mergeCell ref="A599:A602"/>
    <mergeCell ref="A603:A604"/>
    <mergeCell ref="A605:A606"/>
    <mergeCell ref="A607:A608"/>
    <mergeCell ref="A609:A610"/>
    <mergeCell ref="A619:A624"/>
    <mergeCell ref="A625:A626"/>
    <mergeCell ref="A394:A395"/>
    <mergeCell ref="A396:A404"/>
    <mergeCell ref="A405:A408"/>
    <mergeCell ref="A409:A411"/>
    <mergeCell ref="A412:A418"/>
    <mergeCell ref="A419:A420"/>
    <mergeCell ref="A421:A422"/>
    <mergeCell ref="A423:A424"/>
    <mergeCell ref="A425:A427"/>
    <mergeCell ref="A428:A431"/>
    <mergeCell ref="A432:A434"/>
    <mergeCell ref="A443:A447"/>
    <mergeCell ref="A448:A449"/>
    <mergeCell ref="A450:A459"/>
    <mergeCell ref="A460:A461"/>
    <mergeCell ref="A462:A463"/>
    <mergeCell ref="A464:A466"/>
    <mergeCell ref="A467:A469"/>
    <mergeCell ref="A470:A471"/>
    <mergeCell ref="A472:A473"/>
    <mergeCell ref="A474:A477"/>
    <mergeCell ref="A478:A479"/>
    <mergeCell ref="A480:A483"/>
    <mergeCell ref="A484:A485"/>
    <mergeCell ref="A486:A497"/>
    <mergeCell ref="A498:A500"/>
    <mergeCell ref="A501:A503"/>
    <mergeCell ref="A504:A509"/>
    <mergeCell ref="A510:A511"/>
    <mergeCell ref="A512:A516"/>
    <mergeCell ref="A517:A518"/>
    <mergeCell ref="A519:A520"/>
    <mergeCell ref="A521:A522"/>
    <mergeCell ref="A275:A276"/>
    <mergeCell ref="A277:A278"/>
    <mergeCell ref="A279:A280"/>
    <mergeCell ref="A281:A283"/>
    <mergeCell ref="A284:A287"/>
    <mergeCell ref="A288:A289"/>
    <mergeCell ref="A290:A292"/>
    <mergeCell ref="A293:A299"/>
    <mergeCell ref="A300:A301"/>
    <mergeCell ref="A302:A307"/>
    <mergeCell ref="A308:A309"/>
    <mergeCell ref="A310:A311"/>
    <mergeCell ref="A312:A313"/>
    <mergeCell ref="A314:A315"/>
    <mergeCell ref="A316:A317"/>
    <mergeCell ref="A318:A325"/>
    <mergeCell ref="A326:A336"/>
    <mergeCell ref="A337:A339"/>
    <mergeCell ref="A340:A341"/>
    <mergeCell ref="A342:A344"/>
    <mergeCell ref="A345:A346"/>
    <mergeCell ref="A355:A356"/>
    <mergeCell ref="A357:A358"/>
    <mergeCell ref="A359:A374"/>
    <mergeCell ref="A375:A376"/>
    <mergeCell ref="A377:A378"/>
    <mergeCell ref="A379:A380"/>
    <mergeCell ref="A381:A382"/>
    <mergeCell ref="A383:A384"/>
    <mergeCell ref="A385:A386"/>
    <mergeCell ref="A387:A389"/>
    <mergeCell ref="A390:A391"/>
    <mergeCell ref="A392:A393"/>
    <mergeCell ref="A166:A168"/>
    <mergeCell ref="A169:A170"/>
    <mergeCell ref="A179:A180"/>
    <mergeCell ref="A181:A182"/>
    <mergeCell ref="A183:A184"/>
    <mergeCell ref="A185:A187"/>
    <mergeCell ref="A188:A192"/>
    <mergeCell ref="A193:A194"/>
    <mergeCell ref="A195:A201"/>
    <mergeCell ref="A202:A203"/>
    <mergeCell ref="A204:A205"/>
    <mergeCell ref="A206:A207"/>
    <mergeCell ref="A208:A209"/>
    <mergeCell ref="A210:A217"/>
    <mergeCell ref="A218:A219"/>
    <mergeCell ref="A220:A222"/>
    <mergeCell ref="A223:A224"/>
    <mergeCell ref="A225:A226"/>
    <mergeCell ref="A227:A229"/>
    <mergeCell ref="A230:A231"/>
    <mergeCell ref="A232:A233"/>
    <mergeCell ref="A234:A236"/>
    <mergeCell ref="A237:A238"/>
    <mergeCell ref="A239:A241"/>
    <mergeCell ref="A242:A243"/>
    <mergeCell ref="A244:A245"/>
    <mergeCell ref="A246:A247"/>
    <mergeCell ref="A248:A250"/>
    <mergeCell ref="A251:A255"/>
    <mergeCell ref="A256:A258"/>
    <mergeCell ref="A267:A269"/>
    <mergeCell ref="A270:A271"/>
    <mergeCell ref="A272:A274"/>
    <mergeCell ref="A3:A4"/>
    <mergeCell ref="A5:A6"/>
    <mergeCell ref="A7:A8"/>
    <mergeCell ref="A9:A13"/>
    <mergeCell ref="A14:A17"/>
    <mergeCell ref="A18:A19"/>
    <mergeCell ref="A20:A28"/>
    <mergeCell ref="A29:A35"/>
    <mergeCell ref="A36:A37"/>
    <mergeCell ref="A38:A39"/>
    <mergeCell ref="A40:A41"/>
    <mergeCell ref="A42:A44"/>
    <mergeCell ref="A45:A46"/>
    <mergeCell ref="A47:A48"/>
    <mergeCell ref="A49:A50"/>
    <mergeCell ref="A51:A58"/>
    <mergeCell ref="A59:A60"/>
    <mergeCell ref="A61:A62"/>
    <mergeCell ref="A63:A64"/>
    <mergeCell ref="A65:A67"/>
    <mergeCell ref="A68:A70"/>
    <mergeCell ref="A71:A72"/>
    <mergeCell ref="A73:A74"/>
    <mergeCell ref="A75:A76"/>
    <mergeCell ref="A77:A78"/>
    <mergeCell ref="A79:A80"/>
    <mergeCell ref="A81:A82"/>
    <mergeCell ref="A91:A92"/>
    <mergeCell ref="A93:A94"/>
    <mergeCell ref="A95:A105"/>
    <mergeCell ref="A106:A107"/>
    <mergeCell ref="A108:A109"/>
    <mergeCell ref="A110:A111"/>
    <mergeCell ref="G1720:G1721"/>
    <mergeCell ref="G1722:G1723"/>
    <mergeCell ref="G1724:G1725"/>
    <mergeCell ref="G1726:G1727"/>
    <mergeCell ref="G1728:G1736"/>
    <mergeCell ref="G1737:G1738"/>
    <mergeCell ref="G1739:G1741"/>
    <mergeCell ref="G1775:G1782"/>
    <mergeCell ref="G1783:G1784"/>
    <mergeCell ref="G1785:G1786"/>
    <mergeCell ref="G1787:G1789"/>
    <mergeCell ref="G1790:G1791"/>
    <mergeCell ref="G1792:G1793"/>
    <mergeCell ref="G1794:G1795"/>
    <mergeCell ref="G1796:G1808"/>
    <mergeCell ref="G1809:G1810"/>
    <mergeCell ref="G1811:G1812"/>
    <mergeCell ref="G1813:G1814"/>
    <mergeCell ref="G1815:G1816"/>
    <mergeCell ref="G1817:G1821"/>
    <mergeCell ref="G1822:G1830"/>
    <mergeCell ref="G1831:G1832"/>
    <mergeCell ref="G1833:G1834"/>
    <mergeCell ref="G2602:G2604"/>
    <mergeCell ref="G2605:G2606"/>
    <mergeCell ref="G2607:G2609"/>
    <mergeCell ref="G2508:G2510"/>
    <mergeCell ref="G2511:G2513"/>
    <mergeCell ref="G2514:G2517"/>
    <mergeCell ref="G2518:G2519"/>
    <mergeCell ref="G2520:G2522"/>
    <mergeCell ref="G2523:G2531"/>
    <mergeCell ref="G2532:G2537"/>
    <mergeCell ref="G2538:G2539"/>
    <mergeCell ref="G2540:G2541"/>
    <mergeCell ref="G2542:G2543"/>
    <mergeCell ref="G2554:G2556"/>
    <mergeCell ref="G2557:G2559"/>
    <mergeCell ref="G2560:G2562"/>
    <mergeCell ref="G2563:G2565"/>
    <mergeCell ref="G2566:G2569"/>
    <mergeCell ref="G2570:G2571"/>
    <mergeCell ref="G2572:G2574"/>
    <mergeCell ref="G1276:G1277"/>
    <mergeCell ref="G1278:G1287"/>
    <mergeCell ref="G1288:G1289"/>
    <mergeCell ref="G1323:G1324"/>
    <mergeCell ref="G1325:G1326"/>
    <mergeCell ref="G1290:G1291"/>
    <mergeCell ref="G1292:G1294"/>
    <mergeCell ref="G1295:G1296"/>
    <mergeCell ref="G1297:G1298"/>
    <mergeCell ref="G1299:G1305"/>
    <mergeCell ref="G1306:G1312"/>
    <mergeCell ref="G1327:G1328"/>
    <mergeCell ref="G1274:G1275"/>
    <mergeCell ref="G1358:G1359"/>
    <mergeCell ref="G1360:G1361"/>
    <mergeCell ref="G1362:G1363"/>
    <mergeCell ref="G1364:G1365"/>
    <mergeCell ref="G1535:G1536"/>
    <mergeCell ref="G1537:G1538"/>
    <mergeCell ref="G1539:G1540"/>
    <mergeCell ref="G1541:G1550"/>
    <mergeCell ref="G1551:G1554"/>
    <mergeCell ref="G1555:G1556"/>
    <mergeCell ref="G1557:G1558"/>
    <mergeCell ref="G1559:G1560"/>
    <mergeCell ref="G1561:G1562"/>
    <mergeCell ref="G1246:G1247"/>
    <mergeCell ref="G1707:G1708"/>
    <mergeCell ref="G1569:G1570"/>
    <mergeCell ref="G1250:G1257"/>
    <mergeCell ref="G1709:G1711"/>
    <mergeCell ref="G1712:G1713"/>
    <mergeCell ref="G1714:G1719"/>
    <mergeCell ref="G383:G384"/>
    <mergeCell ref="G385:G386"/>
    <mergeCell ref="G562:G563"/>
    <mergeCell ref="G564:G565"/>
    <mergeCell ref="G566:G567"/>
    <mergeCell ref="G568:G570"/>
    <mergeCell ref="G537:G538"/>
    <mergeCell ref="G539:G540"/>
    <mergeCell ref="G625:G626"/>
    <mergeCell ref="G627:G628"/>
    <mergeCell ref="G586:G592"/>
    <mergeCell ref="G593:G594"/>
    <mergeCell ref="G595:G596"/>
    <mergeCell ref="G629:G630"/>
    <mergeCell ref="G631:G632"/>
    <mergeCell ref="G633:G634"/>
    <mergeCell ref="G635:G636"/>
    <mergeCell ref="G609:G610"/>
    <mergeCell ref="G619:G624"/>
    <mergeCell ref="C38:C39"/>
    <mergeCell ref="D38:D39"/>
    <mergeCell ref="E38:E39"/>
    <mergeCell ref="F38:F39"/>
    <mergeCell ref="G302:G307"/>
    <mergeCell ref="G308:G309"/>
    <mergeCell ref="G310:G311"/>
    <mergeCell ref="G312:G313"/>
    <mergeCell ref="C308:C309"/>
    <mergeCell ref="D308:D309"/>
    <mergeCell ref="C310:C311"/>
    <mergeCell ref="D310:D311"/>
    <mergeCell ref="E308:E309"/>
    <mergeCell ref="F308:F309"/>
    <mergeCell ref="G326:G336"/>
    <mergeCell ref="F385:F386"/>
    <mergeCell ref="G553:G554"/>
    <mergeCell ref="G555:G556"/>
    <mergeCell ref="G557:G558"/>
    <mergeCell ref="G559:G561"/>
    <mergeCell ref="D555:D556"/>
    <mergeCell ref="F568:F570"/>
    <mergeCell ref="A347:O347"/>
    <mergeCell ref="A348:B348"/>
    <mergeCell ref="A353:B353"/>
    <mergeCell ref="C353:E353"/>
    <mergeCell ref="A112:A113"/>
    <mergeCell ref="A114:A120"/>
    <mergeCell ref="A121:A122"/>
    <mergeCell ref="A123:A124"/>
    <mergeCell ref="A125:A126"/>
    <mergeCell ref="A127:A133"/>
    <mergeCell ref="A134:A135"/>
    <mergeCell ref="A136:A137"/>
    <mergeCell ref="A138:A139"/>
    <mergeCell ref="A140:A141"/>
    <mergeCell ref="A142:A143"/>
    <mergeCell ref="A144:A145"/>
    <mergeCell ref="A146:A147"/>
    <mergeCell ref="A148:A149"/>
    <mergeCell ref="A150:A155"/>
    <mergeCell ref="A156:A159"/>
    <mergeCell ref="A160:A161"/>
    <mergeCell ref="A162:A163"/>
    <mergeCell ref="A164:A165"/>
    <mergeCell ref="H3:H4"/>
    <mergeCell ref="I3:I4"/>
    <mergeCell ref="J3:J4"/>
    <mergeCell ref="K3:K4"/>
    <mergeCell ref="B5:B6"/>
    <mergeCell ref="C5:C6"/>
    <mergeCell ref="D5:D6"/>
    <mergeCell ref="E5:E6"/>
    <mergeCell ref="F5:F6"/>
    <mergeCell ref="B3:B4"/>
    <mergeCell ref="C3:C4"/>
    <mergeCell ref="D3:D4"/>
    <mergeCell ref="E3:E4"/>
    <mergeCell ref="F3:F4"/>
    <mergeCell ref="G3:G4"/>
    <mergeCell ref="G5:G6"/>
    <mergeCell ref="J14:J17"/>
    <mergeCell ref="K14:K17"/>
    <mergeCell ref="B18:B19"/>
    <mergeCell ref="C18:C19"/>
    <mergeCell ref="D18:D19"/>
    <mergeCell ref="E18:E19"/>
    <mergeCell ref="F18:F19"/>
    <mergeCell ref="H9:H13"/>
    <mergeCell ref="I9:I13"/>
    <mergeCell ref="J9:J13"/>
    <mergeCell ref="B20:B28"/>
    <mergeCell ref="C20:C28"/>
    <mergeCell ref="D20:D28"/>
    <mergeCell ref="E20:E28"/>
    <mergeCell ref="F20:F28"/>
    <mergeCell ref="H20:H28"/>
    <mergeCell ref="I20:I28"/>
    <mergeCell ref="J20:J28"/>
    <mergeCell ref="K20:K28"/>
    <mergeCell ref="G7:G8"/>
    <mergeCell ref="G9:G13"/>
    <mergeCell ref="G14:G17"/>
    <mergeCell ref="G18:G19"/>
    <mergeCell ref="G20:G28"/>
    <mergeCell ref="B9:B13"/>
    <mergeCell ref="C9:C13"/>
    <mergeCell ref="D9:D13"/>
    <mergeCell ref="E9:E13"/>
    <mergeCell ref="F9:F13"/>
    <mergeCell ref="B7:B8"/>
    <mergeCell ref="C7:C8"/>
    <mergeCell ref="D7:D8"/>
    <mergeCell ref="E7:E8"/>
    <mergeCell ref="F7:F8"/>
    <mergeCell ref="H7:H8"/>
    <mergeCell ref="I7:I8"/>
    <mergeCell ref="J7:J8"/>
    <mergeCell ref="K7:K8"/>
    <mergeCell ref="H18:H19"/>
    <mergeCell ref="I18:I19"/>
    <mergeCell ref="H14:H17"/>
    <mergeCell ref="I14:I17"/>
    <mergeCell ref="K9:K13"/>
    <mergeCell ref="B14:B17"/>
    <mergeCell ref="C14:C17"/>
    <mergeCell ref="D14:D17"/>
    <mergeCell ref="E14:E17"/>
    <mergeCell ref="F14:F17"/>
    <mergeCell ref="J18:J19"/>
    <mergeCell ref="K18:K19"/>
    <mergeCell ref="H38:H39"/>
    <mergeCell ref="H29:H35"/>
    <mergeCell ref="I29:I35"/>
    <mergeCell ref="J29:J35"/>
    <mergeCell ref="K29:K35"/>
    <mergeCell ref="B29:B35"/>
    <mergeCell ref="I38:I39"/>
    <mergeCell ref="J38:J39"/>
    <mergeCell ref="K38:K39"/>
    <mergeCell ref="H36:H37"/>
    <mergeCell ref="I36:I37"/>
    <mergeCell ref="J36:J37"/>
    <mergeCell ref="K36:K37"/>
    <mergeCell ref="B38:B39"/>
    <mergeCell ref="G29:G35"/>
    <mergeCell ref="G36:G37"/>
    <mergeCell ref="G38:G39"/>
    <mergeCell ref="G40:G41"/>
    <mergeCell ref="G42:G44"/>
    <mergeCell ref="G45:G46"/>
    <mergeCell ref="H5:H6"/>
    <mergeCell ref="I5:I6"/>
    <mergeCell ref="J5:J6"/>
    <mergeCell ref="K5:K6"/>
    <mergeCell ref="C29:C35"/>
    <mergeCell ref="D29:D35"/>
    <mergeCell ref="E29:E35"/>
    <mergeCell ref="F29:F35"/>
    <mergeCell ref="C40:C41"/>
    <mergeCell ref="D40:D41"/>
    <mergeCell ref="E40:E41"/>
    <mergeCell ref="F40:F41"/>
    <mergeCell ref="H45:H46"/>
    <mergeCell ref="I45:I46"/>
    <mergeCell ref="J45:J46"/>
    <mergeCell ref="K45:K46"/>
    <mergeCell ref="B36:B37"/>
    <mergeCell ref="C36:C37"/>
    <mergeCell ref="D36:D37"/>
    <mergeCell ref="E36:E37"/>
    <mergeCell ref="F36:F37"/>
    <mergeCell ref="I42:I44"/>
    <mergeCell ref="J42:J44"/>
    <mergeCell ref="K42:K44"/>
    <mergeCell ref="B45:B46"/>
    <mergeCell ref="C45:C46"/>
    <mergeCell ref="D45:D46"/>
    <mergeCell ref="E45:E46"/>
    <mergeCell ref="F45:F46"/>
    <mergeCell ref="H40:H41"/>
    <mergeCell ref="I40:I41"/>
    <mergeCell ref="J40:J41"/>
    <mergeCell ref="K40:K41"/>
    <mergeCell ref="B42:B44"/>
    <mergeCell ref="C42:C44"/>
    <mergeCell ref="D42:D44"/>
    <mergeCell ref="E42:E44"/>
    <mergeCell ref="F42:F44"/>
    <mergeCell ref="H42:H44"/>
    <mergeCell ref="B40:B41"/>
    <mergeCell ref="I61:I62"/>
    <mergeCell ref="J61:J62"/>
    <mergeCell ref="K61:K62"/>
    <mergeCell ref="B61:B62"/>
    <mergeCell ref="C61:C62"/>
    <mergeCell ref="D61:D62"/>
    <mergeCell ref="E61:E62"/>
    <mergeCell ref="F61:F62"/>
    <mergeCell ref="H59:H60"/>
    <mergeCell ref="I59:I60"/>
    <mergeCell ref="J59:J60"/>
    <mergeCell ref="K59:K60"/>
    <mergeCell ref="H61:H62"/>
    <mergeCell ref="I51:I58"/>
    <mergeCell ref="J51:J58"/>
    <mergeCell ref="K51:K58"/>
    <mergeCell ref="B59:B60"/>
    <mergeCell ref="C59:C60"/>
    <mergeCell ref="D59:D60"/>
    <mergeCell ref="E59:E60"/>
    <mergeCell ref="F59:F60"/>
    <mergeCell ref="H49:H50"/>
    <mergeCell ref="I49:I50"/>
    <mergeCell ref="J49:J50"/>
    <mergeCell ref="K49:K50"/>
    <mergeCell ref="B51:B58"/>
    <mergeCell ref="C51:C58"/>
    <mergeCell ref="D51:D58"/>
    <mergeCell ref="E51:E58"/>
    <mergeCell ref="F51:F58"/>
    <mergeCell ref="H51:H58"/>
    <mergeCell ref="I47:I48"/>
    <mergeCell ref="J47:J48"/>
    <mergeCell ref="K47:K48"/>
    <mergeCell ref="B49:B50"/>
    <mergeCell ref="C49:C50"/>
    <mergeCell ref="D49:D50"/>
    <mergeCell ref="E49:E50"/>
    <mergeCell ref="F49:F50"/>
    <mergeCell ref="B47:B48"/>
    <mergeCell ref="C47:C48"/>
    <mergeCell ref="D47:D48"/>
    <mergeCell ref="E47:E48"/>
    <mergeCell ref="F47:F48"/>
    <mergeCell ref="H71:H72"/>
    <mergeCell ref="I71:I72"/>
    <mergeCell ref="J71:J72"/>
    <mergeCell ref="K71:K72"/>
    <mergeCell ref="H47:H48"/>
    <mergeCell ref="G47:G48"/>
    <mergeCell ref="G49:G50"/>
    <mergeCell ref="G51:G58"/>
    <mergeCell ref="G59:G60"/>
    <mergeCell ref="G61:G62"/>
    <mergeCell ref="B71:B72"/>
    <mergeCell ref="C71:C72"/>
    <mergeCell ref="D71:D72"/>
    <mergeCell ref="E71:E72"/>
    <mergeCell ref="F71:F72"/>
    <mergeCell ref="G71:G72"/>
    <mergeCell ref="G73:G74"/>
    <mergeCell ref="G75:G76"/>
    <mergeCell ref="H68:H70"/>
    <mergeCell ref="I68:I70"/>
    <mergeCell ref="J68:J70"/>
    <mergeCell ref="K68:K70"/>
    <mergeCell ref="H65:H67"/>
    <mergeCell ref="I65:I67"/>
    <mergeCell ref="J65:J67"/>
    <mergeCell ref="K65:K67"/>
    <mergeCell ref="B68:B70"/>
    <mergeCell ref="C68:C70"/>
    <mergeCell ref="D68:D70"/>
    <mergeCell ref="E68:E70"/>
    <mergeCell ref="F68:F70"/>
    <mergeCell ref="H63:H64"/>
    <mergeCell ref="I63:I64"/>
    <mergeCell ref="J63:J64"/>
    <mergeCell ref="K63:K64"/>
    <mergeCell ref="B65:B67"/>
    <mergeCell ref="C65:C67"/>
    <mergeCell ref="D65:D67"/>
    <mergeCell ref="E65:E67"/>
    <mergeCell ref="F65:F67"/>
    <mergeCell ref="G65:G67"/>
    <mergeCell ref="G68:G70"/>
    <mergeCell ref="B63:B64"/>
    <mergeCell ref="C63:C64"/>
    <mergeCell ref="D63:D64"/>
    <mergeCell ref="E63:E64"/>
    <mergeCell ref="F63:F64"/>
    <mergeCell ref="G63:G64"/>
    <mergeCell ref="H79:H80"/>
    <mergeCell ref="I79:I80"/>
    <mergeCell ref="J79:J80"/>
    <mergeCell ref="K79:K80"/>
    <mergeCell ref="B81:B82"/>
    <mergeCell ref="C81:C82"/>
    <mergeCell ref="D81:D82"/>
    <mergeCell ref="E81:E82"/>
    <mergeCell ref="F81:F82"/>
    <mergeCell ref="G81:G82"/>
    <mergeCell ref="G91:G92"/>
    <mergeCell ref="H77:H78"/>
    <mergeCell ref="I77:I78"/>
    <mergeCell ref="J77:J78"/>
    <mergeCell ref="K77:K78"/>
    <mergeCell ref="B79:B80"/>
    <mergeCell ref="C79:C80"/>
    <mergeCell ref="D79:D80"/>
    <mergeCell ref="E79:E80"/>
    <mergeCell ref="F79:F80"/>
    <mergeCell ref="H75:H76"/>
    <mergeCell ref="I75:I76"/>
    <mergeCell ref="J75:J76"/>
    <mergeCell ref="K75:K76"/>
    <mergeCell ref="B77:B78"/>
    <mergeCell ref="C77:C78"/>
    <mergeCell ref="D77:D78"/>
    <mergeCell ref="E77:E78"/>
    <mergeCell ref="F77:F78"/>
    <mergeCell ref="G77:G78"/>
    <mergeCell ref="G79:G80"/>
    <mergeCell ref="H73:H74"/>
    <mergeCell ref="I73:I74"/>
    <mergeCell ref="J73:J74"/>
    <mergeCell ref="K73:K74"/>
    <mergeCell ref="B75:B76"/>
    <mergeCell ref="C75:C76"/>
    <mergeCell ref="D75:D76"/>
    <mergeCell ref="E75:E76"/>
    <mergeCell ref="F75:F76"/>
    <mergeCell ref="B73:B74"/>
    <mergeCell ref="C73:C74"/>
    <mergeCell ref="D73:D74"/>
    <mergeCell ref="E73:E74"/>
    <mergeCell ref="F73:F74"/>
    <mergeCell ref="H95:H105"/>
    <mergeCell ref="I95:I105"/>
    <mergeCell ref="J95:J105"/>
    <mergeCell ref="K95:K105"/>
    <mergeCell ref="B106:B107"/>
    <mergeCell ref="C106:C107"/>
    <mergeCell ref="D106:D107"/>
    <mergeCell ref="E106:E107"/>
    <mergeCell ref="F106:F107"/>
    <mergeCell ref="G106:G107"/>
    <mergeCell ref="G108:G109"/>
    <mergeCell ref="H93:H94"/>
    <mergeCell ref="I93:I94"/>
    <mergeCell ref="J93:J94"/>
    <mergeCell ref="K93:K94"/>
    <mergeCell ref="B95:B105"/>
    <mergeCell ref="C95:C105"/>
    <mergeCell ref="D95:D105"/>
    <mergeCell ref="E95:E105"/>
    <mergeCell ref="F95:F105"/>
    <mergeCell ref="B93:B94"/>
    <mergeCell ref="C93:C94"/>
    <mergeCell ref="D93:D94"/>
    <mergeCell ref="E93:E94"/>
    <mergeCell ref="F93:F94"/>
    <mergeCell ref="H91:H92"/>
    <mergeCell ref="I91:I92"/>
    <mergeCell ref="J91:J92"/>
    <mergeCell ref="K91:K92"/>
    <mergeCell ref="G93:G94"/>
    <mergeCell ref="G95:G105"/>
    <mergeCell ref="H81:H82"/>
    <mergeCell ref="I81:I82"/>
    <mergeCell ref="J81:J82"/>
    <mergeCell ref="K81:K82"/>
    <mergeCell ref="B91:B92"/>
    <mergeCell ref="C91:C92"/>
    <mergeCell ref="D91:D92"/>
    <mergeCell ref="E91:E92"/>
    <mergeCell ref="F91:F92"/>
    <mergeCell ref="H112:H113"/>
    <mergeCell ref="I112:I113"/>
    <mergeCell ref="J112:J113"/>
    <mergeCell ref="K112:K113"/>
    <mergeCell ref="G114:G120"/>
    <mergeCell ref="G121:G122"/>
    <mergeCell ref="H110:H111"/>
    <mergeCell ref="I110:I111"/>
    <mergeCell ref="J110:J111"/>
    <mergeCell ref="K110:K111"/>
    <mergeCell ref="B112:B113"/>
    <mergeCell ref="C112:C113"/>
    <mergeCell ref="D112:D113"/>
    <mergeCell ref="E112:E113"/>
    <mergeCell ref="F112:F113"/>
    <mergeCell ref="H108:H109"/>
    <mergeCell ref="I108:I109"/>
    <mergeCell ref="J108:J109"/>
    <mergeCell ref="K108:K109"/>
    <mergeCell ref="B110:B111"/>
    <mergeCell ref="C110:C111"/>
    <mergeCell ref="D110:D111"/>
    <mergeCell ref="E110:E111"/>
    <mergeCell ref="F110:F111"/>
    <mergeCell ref="G110:G111"/>
    <mergeCell ref="G112:G113"/>
    <mergeCell ref="H106:H107"/>
    <mergeCell ref="I106:I107"/>
    <mergeCell ref="J106:J107"/>
    <mergeCell ref="K106:K107"/>
    <mergeCell ref="B108:B109"/>
    <mergeCell ref="C108:C109"/>
    <mergeCell ref="D108:D109"/>
    <mergeCell ref="E108:E109"/>
    <mergeCell ref="F108:F109"/>
    <mergeCell ref="H123:H124"/>
    <mergeCell ref="I123:I124"/>
    <mergeCell ref="J123:J124"/>
    <mergeCell ref="K123:K124"/>
    <mergeCell ref="B125:B126"/>
    <mergeCell ref="C125:C126"/>
    <mergeCell ref="D125:D126"/>
    <mergeCell ref="E125:E126"/>
    <mergeCell ref="F125:F126"/>
    <mergeCell ref="B123:B124"/>
    <mergeCell ref="C123:C124"/>
    <mergeCell ref="D123:D124"/>
    <mergeCell ref="E123:E124"/>
    <mergeCell ref="F123:F124"/>
    <mergeCell ref="H121:H122"/>
    <mergeCell ref="I121:I122"/>
    <mergeCell ref="J121:J122"/>
    <mergeCell ref="K121:K122"/>
    <mergeCell ref="G123:G124"/>
    <mergeCell ref="G125:G126"/>
    <mergeCell ref="H114:H120"/>
    <mergeCell ref="I114:I120"/>
    <mergeCell ref="J114:J120"/>
    <mergeCell ref="K114:K120"/>
    <mergeCell ref="B121:B122"/>
    <mergeCell ref="C121:C122"/>
    <mergeCell ref="D121:D122"/>
    <mergeCell ref="E121:E122"/>
    <mergeCell ref="F121:F122"/>
    <mergeCell ref="B114:B120"/>
    <mergeCell ref="C114:C120"/>
    <mergeCell ref="D114:D120"/>
    <mergeCell ref="E114:E120"/>
    <mergeCell ref="F114:F120"/>
    <mergeCell ref="H136:H137"/>
    <mergeCell ref="I136:I137"/>
    <mergeCell ref="J136:J137"/>
    <mergeCell ref="K136:K137"/>
    <mergeCell ref="B138:B139"/>
    <mergeCell ref="C138:C139"/>
    <mergeCell ref="D138:D139"/>
    <mergeCell ref="E138:E139"/>
    <mergeCell ref="F138:F139"/>
    <mergeCell ref="H134:H135"/>
    <mergeCell ref="I134:I135"/>
    <mergeCell ref="J134:J135"/>
    <mergeCell ref="K134:K135"/>
    <mergeCell ref="B136:B137"/>
    <mergeCell ref="C136:C137"/>
    <mergeCell ref="D136:D137"/>
    <mergeCell ref="E136:E137"/>
    <mergeCell ref="F136:F137"/>
    <mergeCell ref="G136:G137"/>
    <mergeCell ref="G138:G139"/>
    <mergeCell ref="H127:H133"/>
    <mergeCell ref="I127:I133"/>
    <mergeCell ref="J127:J133"/>
    <mergeCell ref="K127:K133"/>
    <mergeCell ref="B134:B135"/>
    <mergeCell ref="C134:C135"/>
    <mergeCell ref="D134:D135"/>
    <mergeCell ref="E134:E135"/>
    <mergeCell ref="F134:F135"/>
    <mergeCell ref="H125:H126"/>
    <mergeCell ref="I125:I126"/>
    <mergeCell ref="J125:J126"/>
    <mergeCell ref="K125:K126"/>
    <mergeCell ref="B127:B133"/>
    <mergeCell ref="C127:C133"/>
    <mergeCell ref="D127:D133"/>
    <mergeCell ref="E127:E133"/>
    <mergeCell ref="F127:F133"/>
    <mergeCell ref="G127:G133"/>
    <mergeCell ref="G134:G135"/>
    <mergeCell ref="H144:H145"/>
    <mergeCell ref="I144:I145"/>
    <mergeCell ref="J144:J145"/>
    <mergeCell ref="K144:K145"/>
    <mergeCell ref="B146:B147"/>
    <mergeCell ref="C146:C147"/>
    <mergeCell ref="D146:D147"/>
    <mergeCell ref="E146:E147"/>
    <mergeCell ref="F146:F147"/>
    <mergeCell ref="H142:H143"/>
    <mergeCell ref="I142:I143"/>
    <mergeCell ref="J142:J143"/>
    <mergeCell ref="K142:K143"/>
    <mergeCell ref="B144:B145"/>
    <mergeCell ref="C144:C145"/>
    <mergeCell ref="D144:D145"/>
    <mergeCell ref="E144:E145"/>
    <mergeCell ref="F144:F145"/>
    <mergeCell ref="G144:G145"/>
    <mergeCell ref="G146:G147"/>
    <mergeCell ref="H140:H141"/>
    <mergeCell ref="I140:I141"/>
    <mergeCell ref="J140:J141"/>
    <mergeCell ref="K140:K141"/>
    <mergeCell ref="B142:B143"/>
    <mergeCell ref="C142:C143"/>
    <mergeCell ref="D142:D143"/>
    <mergeCell ref="E142:E143"/>
    <mergeCell ref="F142:F143"/>
    <mergeCell ref="H138:H139"/>
    <mergeCell ref="I138:I139"/>
    <mergeCell ref="J138:J139"/>
    <mergeCell ref="K138:K139"/>
    <mergeCell ref="B140:B141"/>
    <mergeCell ref="C140:C141"/>
    <mergeCell ref="D140:D141"/>
    <mergeCell ref="E140:E141"/>
    <mergeCell ref="F140:F141"/>
    <mergeCell ref="G140:G141"/>
    <mergeCell ref="G142:G143"/>
    <mergeCell ref="H156:H159"/>
    <mergeCell ref="I156:I159"/>
    <mergeCell ref="J156:J159"/>
    <mergeCell ref="K156:K159"/>
    <mergeCell ref="B160:B161"/>
    <mergeCell ref="C160:C161"/>
    <mergeCell ref="D160:D161"/>
    <mergeCell ref="E160:E161"/>
    <mergeCell ref="F160:F161"/>
    <mergeCell ref="B156:B159"/>
    <mergeCell ref="C156:C159"/>
    <mergeCell ref="D156:D159"/>
    <mergeCell ref="E156:E159"/>
    <mergeCell ref="F156:F159"/>
    <mergeCell ref="G156:G159"/>
    <mergeCell ref="G160:G161"/>
    <mergeCell ref="G162:G163"/>
    <mergeCell ref="H150:H155"/>
    <mergeCell ref="I150:I155"/>
    <mergeCell ref="J150:J155"/>
    <mergeCell ref="K150:K155"/>
    <mergeCell ref="H148:H149"/>
    <mergeCell ref="I148:I149"/>
    <mergeCell ref="J148:J149"/>
    <mergeCell ref="K148:K149"/>
    <mergeCell ref="B150:B155"/>
    <mergeCell ref="C150:C155"/>
    <mergeCell ref="D150:D155"/>
    <mergeCell ref="E150:E155"/>
    <mergeCell ref="F150:F155"/>
    <mergeCell ref="H146:H147"/>
    <mergeCell ref="I146:I147"/>
    <mergeCell ref="J146:J147"/>
    <mergeCell ref="K146:K147"/>
    <mergeCell ref="B148:B149"/>
    <mergeCell ref="C148:C149"/>
    <mergeCell ref="D148:D149"/>
    <mergeCell ref="E148:E149"/>
    <mergeCell ref="F148:F149"/>
    <mergeCell ref="G148:G149"/>
    <mergeCell ref="G150:G155"/>
    <mergeCell ref="H166:H168"/>
    <mergeCell ref="I166:I168"/>
    <mergeCell ref="J166:J168"/>
    <mergeCell ref="K166:K168"/>
    <mergeCell ref="B169:B170"/>
    <mergeCell ref="C169:C170"/>
    <mergeCell ref="D169:D170"/>
    <mergeCell ref="E169:E170"/>
    <mergeCell ref="F169:F170"/>
    <mergeCell ref="H164:H165"/>
    <mergeCell ref="I164:I165"/>
    <mergeCell ref="J164:J165"/>
    <mergeCell ref="K164:K165"/>
    <mergeCell ref="B166:B168"/>
    <mergeCell ref="C166:C168"/>
    <mergeCell ref="D166:D168"/>
    <mergeCell ref="E166:E168"/>
    <mergeCell ref="F166:F168"/>
    <mergeCell ref="B164:B165"/>
    <mergeCell ref="C164:C165"/>
    <mergeCell ref="D164:D165"/>
    <mergeCell ref="E164:E165"/>
    <mergeCell ref="F164:F165"/>
    <mergeCell ref="G164:G165"/>
    <mergeCell ref="G166:G168"/>
    <mergeCell ref="G169:G170"/>
    <mergeCell ref="H162:H163"/>
    <mergeCell ref="I162:I163"/>
    <mergeCell ref="J162:J163"/>
    <mergeCell ref="K162:K163"/>
    <mergeCell ref="H160:H161"/>
    <mergeCell ref="I160:I161"/>
    <mergeCell ref="J160:J161"/>
    <mergeCell ref="K160:K161"/>
    <mergeCell ref="B162:B163"/>
    <mergeCell ref="C162:C163"/>
    <mergeCell ref="D162:D163"/>
    <mergeCell ref="E162:E163"/>
    <mergeCell ref="F162:F163"/>
    <mergeCell ref="H181:H182"/>
    <mergeCell ref="I181:I182"/>
    <mergeCell ref="J181:J182"/>
    <mergeCell ref="K181:K182"/>
    <mergeCell ref="B183:B184"/>
    <mergeCell ref="C183:C184"/>
    <mergeCell ref="D183:D184"/>
    <mergeCell ref="E183:E184"/>
    <mergeCell ref="F183:F184"/>
    <mergeCell ref="G183:G184"/>
    <mergeCell ref="G185:G187"/>
    <mergeCell ref="A171:O171"/>
    <mergeCell ref="A172:B172"/>
    <mergeCell ref="A177:B177"/>
    <mergeCell ref="C177:E177"/>
    <mergeCell ref="H179:H180"/>
    <mergeCell ref="I179:I180"/>
    <mergeCell ref="J179:J180"/>
    <mergeCell ref="K179:K180"/>
    <mergeCell ref="B181:B182"/>
    <mergeCell ref="C181:C182"/>
    <mergeCell ref="D181:D182"/>
    <mergeCell ref="E181:E182"/>
    <mergeCell ref="F181:F182"/>
    <mergeCell ref="H169:H170"/>
    <mergeCell ref="I169:I170"/>
    <mergeCell ref="J169:J170"/>
    <mergeCell ref="K169:K170"/>
    <mergeCell ref="B179:B180"/>
    <mergeCell ref="C179:C180"/>
    <mergeCell ref="D179:D180"/>
    <mergeCell ref="E179:E180"/>
    <mergeCell ref="F179:F180"/>
    <mergeCell ref="G179:G180"/>
    <mergeCell ref="G181:G182"/>
    <mergeCell ref="H193:H194"/>
    <mergeCell ref="I193:I194"/>
    <mergeCell ref="J193:J194"/>
    <mergeCell ref="K193:K194"/>
    <mergeCell ref="B195:B201"/>
    <mergeCell ref="C195:C201"/>
    <mergeCell ref="D195:D201"/>
    <mergeCell ref="E195:E201"/>
    <mergeCell ref="F195:F201"/>
    <mergeCell ref="G195:G201"/>
    <mergeCell ref="G202:G203"/>
    <mergeCell ref="H188:H192"/>
    <mergeCell ref="I188:I192"/>
    <mergeCell ref="J188:J192"/>
    <mergeCell ref="K188:K192"/>
    <mergeCell ref="B193:B194"/>
    <mergeCell ref="C193:C194"/>
    <mergeCell ref="D193:D194"/>
    <mergeCell ref="E193:E194"/>
    <mergeCell ref="F193:F194"/>
    <mergeCell ref="B188:B192"/>
    <mergeCell ref="C188:C192"/>
    <mergeCell ref="D188:D192"/>
    <mergeCell ref="E188:E192"/>
    <mergeCell ref="F188:F192"/>
    <mergeCell ref="H185:H187"/>
    <mergeCell ref="I185:I187"/>
    <mergeCell ref="J185:J187"/>
    <mergeCell ref="K185:K187"/>
    <mergeCell ref="G188:G192"/>
    <mergeCell ref="G193:G194"/>
    <mergeCell ref="H183:H184"/>
    <mergeCell ref="I183:I184"/>
    <mergeCell ref="J183:J184"/>
    <mergeCell ref="K183:K184"/>
    <mergeCell ref="B185:B187"/>
    <mergeCell ref="C185:C187"/>
    <mergeCell ref="D185:D187"/>
    <mergeCell ref="E185:E187"/>
    <mergeCell ref="F185:F187"/>
    <mergeCell ref="H206:H207"/>
    <mergeCell ref="I206:I207"/>
    <mergeCell ref="J206:J207"/>
    <mergeCell ref="K206:K207"/>
    <mergeCell ref="G208:G209"/>
    <mergeCell ref="G210:G217"/>
    <mergeCell ref="H204:H205"/>
    <mergeCell ref="I204:I205"/>
    <mergeCell ref="J204:J205"/>
    <mergeCell ref="K204:K205"/>
    <mergeCell ref="B206:B207"/>
    <mergeCell ref="C206:C207"/>
    <mergeCell ref="D206:D207"/>
    <mergeCell ref="E206:E207"/>
    <mergeCell ref="F206:F207"/>
    <mergeCell ref="H202:H203"/>
    <mergeCell ref="I202:I203"/>
    <mergeCell ref="J202:J203"/>
    <mergeCell ref="K202:K203"/>
    <mergeCell ref="B204:B205"/>
    <mergeCell ref="C204:C205"/>
    <mergeCell ref="D204:D205"/>
    <mergeCell ref="E204:E205"/>
    <mergeCell ref="F204:F205"/>
    <mergeCell ref="G204:G205"/>
    <mergeCell ref="G206:G207"/>
    <mergeCell ref="H195:H201"/>
    <mergeCell ref="I195:I201"/>
    <mergeCell ref="J195:J201"/>
    <mergeCell ref="K195:K201"/>
    <mergeCell ref="B202:B203"/>
    <mergeCell ref="C202:C203"/>
    <mergeCell ref="D202:D203"/>
    <mergeCell ref="E202:E203"/>
    <mergeCell ref="F202:F203"/>
    <mergeCell ref="H220:H222"/>
    <mergeCell ref="I220:I222"/>
    <mergeCell ref="J220:J222"/>
    <mergeCell ref="K220:K222"/>
    <mergeCell ref="H218:H219"/>
    <mergeCell ref="I218:I219"/>
    <mergeCell ref="J218:J219"/>
    <mergeCell ref="K218:K219"/>
    <mergeCell ref="B220:B222"/>
    <mergeCell ref="C220:C222"/>
    <mergeCell ref="D220:D222"/>
    <mergeCell ref="E220:E222"/>
    <mergeCell ref="F220:F222"/>
    <mergeCell ref="H210:H217"/>
    <mergeCell ref="I210:I217"/>
    <mergeCell ref="J210:J217"/>
    <mergeCell ref="K210:K217"/>
    <mergeCell ref="B218:B219"/>
    <mergeCell ref="C218:C219"/>
    <mergeCell ref="D218:D219"/>
    <mergeCell ref="E218:E219"/>
    <mergeCell ref="F218:F219"/>
    <mergeCell ref="G220:G222"/>
    <mergeCell ref="G218:G219"/>
    <mergeCell ref="H208:H209"/>
    <mergeCell ref="I208:I209"/>
    <mergeCell ref="J208:J209"/>
    <mergeCell ref="K208:K209"/>
    <mergeCell ref="B210:B217"/>
    <mergeCell ref="C210:C217"/>
    <mergeCell ref="D210:D217"/>
    <mergeCell ref="E210:E217"/>
    <mergeCell ref="F210:F217"/>
    <mergeCell ref="B208:B209"/>
    <mergeCell ref="C208:C209"/>
    <mergeCell ref="D208:D209"/>
    <mergeCell ref="E208:E209"/>
    <mergeCell ref="F208:F209"/>
    <mergeCell ref="H230:H231"/>
    <mergeCell ref="I230:I231"/>
    <mergeCell ref="J230:J231"/>
    <mergeCell ref="K230:K231"/>
    <mergeCell ref="B232:B233"/>
    <mergeCell ref="C232:C233"/>
    <mergeCell ref="D232:D233"/>
    <mergeCell ref="E232:E233"/>
    <mergeCell ref="F232:F233"/>
    <mergeCell ref="H227:H229"/>
    <mergeCell ref="I227:I229"/>
    <mergeCell ref="J227:J229"/>
    <mergeCell ref="K227:K229"/>
    <mergeCell ref="B230:B231"/>
    <mergeCell ref="C230:C231"/>
    <mergeCell ref="D230:D231"/>
    <mergeCell ref="E230:E231"/>
    <mergeCell ref="F230:F231"/>
    <mergeCell ref="B227:B229"/>
    <mergeCell ref="C227:C229"/>
    <mergeCell ref="D227:D229"/>
    <mergeCell ref="E227:E229"/>
    <mergeCell ref="F227:F229"/>
    <mergeCell ref="G227:G229"/>
    <mergeCell ref="G230:G231"/>
    <mergeCell ref="G232:G233"/>
    <mergeCell ref="H225:H226"/>
    <mergeCell ref="I225:I226"/>
    <mergeCell ref="J225:J226"/>
    <mergeCell ref="K225:K226"/>
    <mergeCell ref="H223:H224"/>
    <mergeCell ref="I223:I224"/>
    <mergeCell ref="J223:J224"/>
    <mergeCell ref="K223:K224"/>
    <mergeCell ref="B225:B226"/>
    <mergeCell ref="C225:C226"/>
    <mergeCell ref="D225:D226"/>
    <mergeCell ref="E225:E226"/>
    <mergeCell ref="F225:F226"/>
    <mergeCell ref="B223:B224"/>
    <mergeCell ref="C223:C224"/>
    <mergeCell ref="D223:D224"/>
    <mergeCell ref="E223:E224"/>
    <mergeCell ref="F223:F224"/>
    <mergeCell ref="G223:G224"/>
    <mergeCell ref="G225:G226"/>
    <mergeCell ref="B244:B245"/>
    <mergeCell ref="C244:C245"/>
    <mergeCell ref="D244:D245"/>
    <mergeCell ref="E244:E245"/>
    <mergeCell ref="F244:F245"/>
    <mergeCell ref="H242:H243"/>
    <mergeCell ref="I242:I243"/>
    <mergeCell ref="J242:J243"/>
    <mergeCell ref="K242:K243"/>
    <mergeCell ref="G244:G245"/>
    <mergeCell ref="G246:G247"/>
    <mergeCell ref="H239:H241"/>
    <mergeCell ref="I239:I241"/>
    <mergeCell ref="J239:J241"/>
    <mergeCell ref="K239:K241"/>
    <mergeCell ref="B242:B243"/>
    <mergeCell ref="C242:C243"/>
    <mergeCell ref="D242:D243"/>
    <mergeCell ref="E242:E243"/>
    <mergeCell ref="F242:F243"/>
    <mergeCell ref="B239:B241"/>
    <mergeCell ref="C239:C241"/>
    <mergeCell ref="D239:D241"/>
    <mergeCell ref="E239:E241"/>
    <mergeCell ref="F239:F241"/>
    <mergeCell ref="H237:H238"/>
    <mergeCell ref="I237:I238"/>
    <mergeCell ref="J237:J238"/>
    <mergeCell ref="K237:K238"/>
    <mergeCell ref="G239:G241"/>
    <mergeCell ref="G242:G243"/>
    <mergeCell ref="H234:H236"/>
    <mergeCell ref="I234:I236"/>
    <mergeCell ref="J234:J236"/>
    <mergeCell ref="K234:K236"/>
    <mergeCell ref="B237:B238"/>
    <mergeCell ref="C237:C238"/>
    <mergeCell ref="D237:D238"/>
    <mergeCell ref="E237:E238"/>
    <mergeCell ref="F237:F238"/>
    <mergeCell ref="B234:B236"/>
    <mergeCell ref="C234:C236"/>
    <mergeCell ref="D234:D236"/>
    <mergeCell ref="E234:E236"/>
    <mergeCell ref="F234:F236"/>
    <mergeCell ref="G234:G236"/>
    <mergeCell ref="G237:G238"/>
    <mergeCell ref="B267:B269"/>
    <mergeCell ref="C267:C269"/>
    <mergeCell ref="D267:D269"/>
    <mergeCell ref="E267:E269"/>
    <mergeCell ref="F267:F269"/>
    <mergeCell ref="H251:H255"/>
    <mergeCell ref="I251:I255"/>
    <mergeCell ref="J251:J255"/>
    <mergeCell ref="K251:K255"/>
    <mergeCell ref="B256:B258"/>
    <mergeCell ref="C256:C258"/>
    <mergeCell ref="D256:D258"/>
    <mergeCell ref="E256:E258"/>
    <mergeCell ref="F256:F258"/>
    <mergeCell ref="G256:G258"/>
    <mergeCell ref="G267:G269"/>
    <mergeCell ref="A260:B260"/>
    <mergeCell ref="A265:B265"/>
    <mergeCell ref="C265:E265"/>
    <mergeCell ref="H248:H250"/>
    <mergeCell ref="I248:I250"/>
    <mergeCell ref="J248:J250"/>
    <mergeCell ref="K248:K250"/>
    <mergeCell ref="B251:B255"/>
    <mergeCell ref="C251:C255"/>
    <mergeCell ref="D251:D255"/>
    <mergeCell ref="E251:E255"/>
    <mergeCell ref="F251:F255"/>
    <mergeCell ref="H246:H247"/>
    <mergeCell ref="I246:I247"/>
    <mergeCell ref="J246:J247"/>
    <mergeCell ref="K246:K247"/>
    <mergeCell ref="B248:B250"/>
    <mergeCell ref="C248:C250"/>
    <mergeCell ref="D248:D250"/>
    <mergeCell ref="E248:E250"/>
    <mergeCell ref="F248:F250"/>
    <mergeCell ref="G248:G250"/>
    <mergeCell ref="G251:G255"/>
    <mergeCell ref="B246:B247"/>
    <mergeCell ref="C246:C247"/>
    <mergeCell ref="D246:D247"/>
    <mergeCell ref="E246:E247"/>
    <mergeCell ref="F246:F247"/>
    <mergeCell ref="B279:B280"/>
    <mergeCell ref="C279:C280"/>
    <mergeCell ref="D279:D280"/>
    <mergeCell ref="E279:E280"/>
    <mergeCell ref="F279:F280"/>
    <mergeCell ref="G279:G280"/>
    <mergeCell ref="G281:G283"/>
    <mergeCell ref="G284:G287"/>
    <mergeCell ref="H277:H278"/>
    <mergeCell ref="I277:I278"/>
    <mergeCell ref="J277:J278"/>
    <mergeCell ref="K277:K278"/>
    <mergeCell ref="H275:H276"/>
    <mergeCell ref="I275:I276"/>
    <mergeCell ref="J275:J276"/>
    <mergeCell ref="K275:K276"/>
    <mergeCell ref="B277:B278"/>
    <mergeCell ref="C277:C278"/>
    <mergeCell ref="D277:D278"/>
    <mergeCell ref="E277:E278"/>
    <mergeCell ref="F277:F278"/>
    <mergeCell ref="H272:H274"/>
    <mergeCell ref="I272:I274"/>
    <mergeCell ref="J272:J274"/>
    <mergeCell ref="K272:K274"/>
    <mergeCell ref="B275:B276"/>
    <mergeCell ref="C275:C276"/>
    <mergeCell ref="D275:D276"/>
    <mergeCell ref="E275:E276"/>
    <mergeCell ref="F275:F276"/>
    <mergeCell ref="G275:G276"/>
    <mergeCell ref="G277:G278"/>
    <mergeCell ref="H270:H271"/>
    <mergeCell ref="I270:I271"/>
    <mergeCell ref="J270:J271"/>
    <mergeCell ref="K270:K271"/>
    <mergeCell ref="B272:B274"/>
    <mergeCell ref="C272:C274"/>
    <mergeCell ref="D272:D274"/>
    <mergeCell ref="E272:E274"/>
    <mergeCell ref="F272:F274"/>
    <mergeCell ref="B270:B271"/>
    <mergeCell ref="C270:C271"/>
    <mergeCell ref="D270:D271"/>
    <mergeCell ref="E270:E271"/>
    <mergeCell ref="F270:F271"/>
    <mergeCell ref="G270:G271"/>
    <mergeCell ref="G272:G274"/>
    <mergeCell ref="B288:B289"/>
    <mergeCell ref="C288:C289"/>
    <mergeCell ref="D288:D289"/>
    <mergeCell ref="E288:E289"/>
    <mergeCell ref="F288:F289"/>
    <mergeCell ref="H300:H301"/>
    <mergeCell ref="I300:I301"/>
    <mergeCell ref="J300:J301"/>
    <mergeCell ref="K300:K301"/>
    <mergeCell ref="H284:H287"/>
    <mergeCell ref="I284:I287"/>
    <mergeCell ref="J284:J287"/>
    <mergeCell ref="K284:K287"/>
    <mergeCell ref="G288:G289"/>
    <mergeCell ref="G290:G292"/>
    <mergeCell ref="H281:H283"/>
    <mergeCell ref="I281:I283"/>
    <mergeCell ref="J281:J283"/>
    <mergeCell ref="K281:K283"/>
    <mergeCell ref="B284:B287"/>
    <mergeCell ref="C284:C287"/>
    <mergeCell ref="D284:D287"/>
    <mergeCell ref="E284:E287"/>
    <mergeCell ref="F284:F287"/>
    <mergeCell ref="H293:H299"/>
    <mergeCell ref="I293:I299"/>
    <mergeCell ref="J293:J299"/>
    <mergeCell ref="K293:K299"/>
    <mergeCell ref="B300:B301"/>
    <mergeCell ref="C300:C301"/>
    <mergeCell ref="D300:D301"/>
    <mergeCell ref="E300:E301"/>
    <mergeCell ref="F300:F301"/>
    <mergeCell ref="B281:B283"/>
    <mergeCell ref="C281:C283"/>
    <mergeCell ref="D281:D283"/>
    <mergeCell ref="E281:E283"/>
    <mergeCell ref="F281:F283"/>
    <mergeCell ref="B302:B307"/>
    <mergeCell ref="C302:C307"/>
    <mergeCell ref="D302:D307"/>
    <mergeCell ref="E302:E307"/>
    <mergeCell ref="F302:F307"/>
    <mergeCell ref="H312:H313"/>
    <mergeCell ref="I312:I313"/>
    <mergeCell ref="J312:J313"/>
    <mergeCell ref="K312:K313"/>
    <mergeCell ref="H290:H292"/>
    <mergeCell ref="I290:I292"/>
    <mergeCell ref="J290:J292"/>
    <mergeCell ref="K290:K292"/>
    <mergeCell ref="B293:B299"/>
    <mergeCell ref="C293:C299"/>
    <mergeCell ref="D293:D299"/>
    <mergeCell ref="E293:E299"/>
    <mergeCell ref="F293:F299"/>
    <mergeCell ref="G293:G299"/>
    <mergeCell ref="G300:G301"/>
    <mergeCell ref="F318:F325"/>
    <mergeCell ref="I314:I315"/>
    <mergeCell ref="J314:J315"/>
    <mergeCell ref="K314:K315"/>
    <mergeCell ref="B316:B317"/>
    <mergeCell ref="C316:C317"/>
    <mergeCell ref="D316:D317"/>
    <mergeCell ref="E316:E317"/>
    <mergeCell ref="F316:F317"/>
    <mergeCell ref="B314:B315"/>
    <mergeCell ref="C314:C315"/>
    <mergeCell ref="D314:D315"/>
    <mergeCell ref="E314:E315"/>
    <mergeCell ref="F314:F315"/>
    <mergeCell ref="G314:G315"/>
    <mergeCell ref="G316:G317"/>
    <mergeCell ref="G318:G325"/>
    <mergeCell ref="H316:H317"/>
    <mergeCell ref="I316:I317"/>
    <mergeCell ref="J316:J317"/>
    <mergeCell ref="H310:H311"/>
    <mergeCell ref="I310:I311"/>
    <mergeCell ref="J310:J311"/>
    <mergeCell ref="K310:K311"/>
    <mergeCell ref="B312:B313"/>
    <mergeCell ref="C312:C313"/>
    <mergeCell ref="D312:D313"/>
    <mergeCell ref="E312:E313"/>
    <mergeCell ref="F312:F313"/>
    <mergeCell ref="H308:H309"/>
    <mergeCell ref="I308:I309"/>
    <mergeCell ref="J308:J309"/>
    <mergeCell ref="K308:K309"/>
    <mergeCell ref="B310:B311"/>
    <mergeCell ref="E310:E311"/>
    <mergeCell ref="F310:F311"/>
    <mergeCell ref="B308:B309"/>
    <mergeCell ref="B290:B292"/>
    <mergeCell ref="C290:C292"/>
    <mergeCell ref="D290:D292"/>
    <mergeCell ref="E290:E292"/>
    <mergeCell ref="F290:F292"/>
    <mergeCell ref="B342:B344"/>
    <mergeCell ref="C342:C344"/>
    <mergeCell ref="D342:D344"/>
    <mergeCell ref="E342:E344"/>
    <mergeCell ref="F342:F344"/>
    <mergeCell ref="H337:H339"/>
    <mergeCell ref="I337:I339"/>
    <mergeCell ref="J337:J339"/>
    <mergeCell ref="K337:K339"/>
    <mergeCell ref="B340:B341"/>
    <mergeCell ref="C340:C341"/>
    <mergeCell ref="D340:D341"/>
    <mergeCell ref="E340:E341"/>
    <mergeCell ref="F340:F341"/>
    <mergeCell ref="H326:H336"/>
    <mergeCell ref="I326:I336"/>
    <mergeCell ref="J326:J336"/>
    <mergeCell ref="K326:K336"/>
    <mergeCell ref="B337:B339"/>
    <mergeCell ref="C337:C339"/>
    <mergeCell ref="D337:D339"/>
    <mergeCell ref="E337:E339"/>
    <mergeCell ref="F337:F339"/>
    <mergeCell ref="B326:B336"/>
    <mergeCell ref="C326:C336"/>
    <mergeCell ref="D326:D336"/>
    <mergeCell ref="E326:E336"/>
    <mergeCell ref="F326:F336"/>
    <mergeCell ref="H318:H325"/>
    <mergeCell ref="I318:I325"/>
    <mergeCell ref="J318:J325"/>
    <mergeCell ref="K318:K325"/>
    <mergeCell ref="B318:B325"/>
    <mergeCell ref="C318:C325"/>
    <mergeCell ref="D318:D325"/>
    <mergeCell ref="E318:E325"/>
    <mergeCell ref="G337:G339"/>
    <mergeCell ref="G340:G341"/>
    <mergeCell ref="G342:G344"/>
    <mergeCell ref="H375:H376"/>
    <mergeCell ref="I375:I376"/>
    <mergeCell ref="J375:J376"/>
    <mergeCell ref="K375:K376"/>
    <mergeCell ref="B375:B376"/>
    <mergeCell ref="C375:C376"/>
    <mergeCell ref="D375:D376"/>
    <mergeCell ref="E375:E376"/>
    <mergeCell ref="F375:F376"/>
    <mergeCell ref="H359:H374"/>
    <mergeCell ref="I359:I374"/>
    <mergeCell ref="J359:J374"/>
    <mergeCell ref="K359:K374"/>
    <mergeCell ref="H357:H358"/>
    <mergeCell ref="I357:I358"/>
    <mergeCell ref="J357:J358"/>
    <mergeCell ref="K357:K358"/>
    <mergeCell ref="B359:B374"/>
    <mergeCell ref="C359:C374"/>
    <mergeCell ref="D359:D374"/>
    <mergeCell ref="E359:E374"/>
    <mergeCell ref="F359:F374"/>
    <mergeCell ref="B357:B358"/>
    <mergeCell ref="C357:C358"/>
    <mergeCell ref="D357:D358"/>
    <mergeCell ref="E357:E358"/>
    <mergeCell ref="F357:F358"/>
    <mergeCell ref="H355:H356"/>
    <mergeCell ref="I355:I356"/>
    <mergeCell ref="J355:J356"/>
    <mergeCell ref="K355:K356"/>
    <mergeCell ref="H345:H346"/>
    <mergeCell ref="I345:I346"/>
    <mergeCell ref="J345:J346"/>
    <mergeCell ref="K345:K346"/>
    <mergeCell ref="B355:B356"/>
    <mergeCell ref="C355:C356"/>
    <mergeCell ref="D355:D356"/>
    <mergeCell ref="E355:E356"/>
    <mergeCell ref="F355:F356"/>
    <mergeCell ref="B345:B346"/>
    <mergeCell ref="C345:C346"/>
    <mergeCell ref="D345:D346"/>
    <mergeCell ref="E345:E346"/>
    <mergeCell ref="F345:F346"/>
    <mergeCell ref="G345:G346"/>
    <mergeCell ref="G355:G356"/>
    <mergeCell ref="G357:G358"/>
    <mergeCell ref="G359:G374"/>
    <mergeCell ref="G375:G376"/>
    <mergeCell ref="H387:H389"/>
    <mergeCell ref="I387:I389"/>
    <mergeCell ref="J387:J389"/>
    <mergeCell ref="K387:K389"/>
    <mergeCell ref="B390:B391"/>
    <mergeCell ref="C390:C391"/>
    <mergeCell ref="D390:D391"/>
    <mergeCell ref="E390:E391"/>
    <mergeCell ref="F390:F391"/>
    <mergeCell ref="G387:G389"/>
    <mergeCell ref="G390:G391"/>
    <mergeCell ref="G392:G393"/>
    <mergeCell ref="H377:H378"/>
    <mergeCell ref="I377:I378"/>
    <mergeCell ref="J377:J378"/>
    <mergeCell ref="K377:K378"/>
    <mergeCell ref="B377:B378"/>
    <mergeCell ref="C377:C378"/>
    <mergeCell ref="D377:D378"/>
    <mergeCell ref="E377:E378"/>
    <mergeCell ref="F377:F378"/>
    <mergeCell ref="H379:H380"/>
    <mergeCell ref="I379:I380"/>
    <mergeCell ref="J379:J380"/>
    <mergeCell ref="K379:K380"/>
    <mergeCell ref="B387:B389"/>
    <mergeCell ref="C387:C389"/>
    <mergeCell ref="D387:D389"/>
    <mergeCell ref="E387:E389"/>
    <mergeCell ref="F387:F389"/>
    <mergeCell ref="B379:B380"/>
    <mergeCell ref="C379:C380"/>
    <mergeCell ref="D379:D380"/>
    <mergeCell ref="E379:E380"/>
    <mergeCell ref="F379:F380"/>
    <mergeCell ref="H385:H386"/>
    <mergeCell ref="I385:I386"/>
    <mergeCell ref="J385:J386"/>
    <mergeCell ref="K385:K386"/>
    <mergeCell ref="H383:H384"/>
    <mergeCell ref="I383:I384"/>
    <mergeCell ref="C385:C386"/>
    <mergeCell ref="D385:D386"/>
    <mergeCell ref="E385:E386"/>
    <mergeCell ref="H381:H382"/>
    <mergeCell ref="I381:I382"/>
    <mergeCell ref="J381:J382"/>
    <mergeCell ref="K381:K382"/>
    <mergeCell ref="B383:B384"/>
    <mergeCell ref="C383:C384"/>
    <mergeCell ref="D383:D384"/>
    <mergeCell ref="E383:E384"/>
    <mergeCell ref="F383:F384"/>
    <mergeCell ref="B381:B382"/>
    <mergeCell ref="C381:C382"/>
    <mergeCell ref="D381:D382"/>
    <mergeCell ref="E381:E382"/>
    <mergeCell ref="F381:F382"/>
    <mergeCell ref="J383:J384"/>
    <mergeCell ref="K383:K384"/>
    <mergeCell ref="B385:B386"/>
    <mergeCell ref="G377:G378"/>
    <mergeCell ref="G379:G380"/>
    <mergeCell ref="G381:G382"/>
    <mergeCell ref="H396:H404"/>
    <mergeCell ref="I396:I404"/>
    <mergeCell ref="J396:J404"/>
    <mergeCell ref="K396:K404"/>
    <mergeCell ref="B405:B408"/>
    <mergeCell ref="C405:C408"/>
    <mergeCell ref="D405:D408"/>
    <mergeCell ref="E405:E408"/>
    <mergeCell ref="F405:F408"/>
    <mergeCell ref="G405:G408"/>
    <mergeCell ref="G409:G411"/>
    <mergeCell ref="H394:H395"/>
    <mergeCell ref="I394:I395"/>
    <mergeCell ref="J394:J395"/>
    <mergeCell ref="K394:K395"/>
    <mergeCell ref="B396:B404"/>
    <mergeCell ref="C396:C404"/>
    <mergeCell ref="D396:D404"/>
    <mergeCell ref="E396:E404"/>
    <mergeCell ref="F396:F404"/>
    <mergeCell ref="H392:H393"/>
    <mergeCell ref="I392:I393"/>
    <mergeCell ref="J392:J393"/>
    <mergeCell ref="K392:K393"/>
    <mergeCell ref="B394:B395"/>
    <mergeCell ref="C394:C395"/>
    <mergeCell ref="D394:D395"/>
    <mergeCell ref="E394:E395"/>
    <mergeCell ref="F394:F395"/>
    <mergeCell ref="G394:G395"/>
    <mergeCell ref="G396:G404"/>
    <mergeCell ref="H390:H391"/>
    <mergeCell ref="I390:I391"/>
    <mergeCell ref="J390:J391"/>
    <mergeCell ref="K390:K391"/>
    <mergeCell ref="B392:B393"/>
    <mergeCell ref="C392:C393"/>
    <mergeCell ref="D392:D393"/>
    <mergeCell ref="E392:E393"/>
    <mergeCell ref="F392:F393"/>
    <mergeCell ref="H419:H420"/>
    <mergeCell ref="I419:I420"/>
    <mergeCell ref="J419:J420"/>
    <mergeCell ref="K419:K420"/>
    <mergeCell ref="B421:B422"/>
    <mergeCell ref="C421:C422"/>
    <mergeCell ref="D421:D422"/>
    <mergeCell ref="E421:E422"/>
    <mergeCell ref="F421:F422"/>
    <mergeCell ref="G421:G422"/>
    <mergeCell ref="G423:G424"/>
    <mergeCell ref="H412:H418"/>
    <mergeCell ref="I412:I418"/>
    <mergeCell ref="J412:J418"/>
    <mergeCell ref="K412:K418"/>
    <mergeCell ref="B419:B420"/>
    <mergeCell ref="C419:C420"/>
    <mergeCell ref="D419:D420"/>
    <mergeCell ref="E419:E420"/>
    <mergeCell ref="F419:F420"/>
    <mergeCell ref="H409:H411"/>
    <mergeCell ref="I409:I411"/>
    <mergeCell ref="J409:J411"/>
    <mergeCell ref="K409:K411"/>
    <mergeCell ref="B412:B418"/>
    <mergeCell ref="C412:C418"/>
    <mergeCell ref="D412:D418"/>
    <mergeCell ref="E412:E418"/>
    <mergeCell ref="F412:F418"/>
    <mergeCell ref="G412:G418"/>
    <mergeCell ref="G419:G420"/>
    <mergeCell ref="H405:H408"/>
    <mergeCell ref="I405:I408"/>
    <mergeCell ref="J405:J408"/>
    <mergeCell ref="K405:K408"/>
    <mergeCell ref="B409:B411"/>
    <mergeCell ref="C409:C411"/>
    <mergeCell ref="D409:D411"/>
    <mergeCell ref="E409:E411"/>
    <mergeCell ref="F409:F411"/>
    <mergeCell ref="H428:H431"/>
    <mergeCell ref="I428:I431"/>
    <mergeCell ref="J428:J431"/>
    <mergeCell ref="K428:K431"/>
    <mergeCell ref="B428:B431"/>
    <mergeCell ref="C428:C431"/>
    <mergeCell ref="D428:D431"/>
    <mergeCell ref="E428:E431"/>
    <mergeCell ref="F428:F431"/>
    <mergeCell ref="H425:H427"/>
    <mergeCell ref="I425:I427"/>
    <mergeCell ref="J425:J427"/>
    <mergeCell ref="K425:K427"/>
    <mergeCell ref="A435:O435"/>
    <mergeCell ref="A436:B436"/>
    <mergeCell ref="A441:B441"/>
    <mergeCell ref="C441:E441"/>
    <mergeCell ref="H423:H424"/>
    <mergeCell ref="I423:I424"/>
    <mergeCell ref="J423:J424"/>
    <mergeCell ref="K423:K424"/>
    <mergeCell ref="B425:B427"/>
    <mergeCell ref="C425:C427"/>
    <mergeCell ref="D425:D427"/>
    <mergeCell ref="E425:E427"/>
    <mergeCell ref="F425:F427"/>
    <mergeCell ref="G425:G427"/>
    <mergeCell ref="G428:G431"/>
    <mergeCell ref="H421:H422"/>
    <mergeCell ref="I421:I422"/>
    <mergeCell ref="J421:J422"/>
    <mergeCell ref="K421:K422"/>
    <mergeCell ref="B423:B424"/>
    <mergeCell ref="C423:C424"/>
    <mergeCell ref="D423:D424"/>
    <mergeCell ref="E423:E424"/>
    <mergeCell ref="F423:F424"/>
    <mergeCell ref="H448:H449"/>
    <mergeCell ref="I448:I449"/>
    <mergeCell ref="J448:J449"/>
    <mergeCell ref="K448:K449"/>
    <mergeCell ref="B450:B459"/>
    <mergeCell ref="C450:C459"/>
    <mergeCell ref="D450:D459"/>
    <mergeCell ref="E450:E459"/>
    <mergeCell ref="F450:F459"/>
    <mergeCell ref="B448:B449"/>
    <mergeCell ref="C448:C449"/>
    <mergeCell ref="D448:D449"/>
    <mergeCell ref="E448:E449"/>
    <mergeCell ref="F448:F449"/>
    <mergeCell ref="G448:G449"/>
    <mergeCell ref="G450:G459"/>
    <mergeCell ref="G460:G461"/>
    <mergeCell ref="H443:H447"/>
    <mergeCell ref="I443:I447"/>
    <mergeCell ref="J443:J447"/>
    <mergeCell ref="K443:K447"/>
    <mergeCell ref="B443:B447"/>
    <mergeCell ref="C443:C447"/>
    <mergeCell ref="D443:D447"/>
    <mergeCell ref="E443:E447"/>
    <mergeCell ref="F443:F447"/>
    <mergeCell ref="H432:H434"/>
    <mergeCell ref="I432:I434"/>
    <mergeCell ref="J432:J434"/>
    <mergeCell ref="K432:K434"/>
    <mergeCell ref="B432:B434"/>
    <mergeCell ref="C432:C434"/>
    <mergeCell ref="D432:D434"/>
    <mergeCell ref="E432:E434"/>
    <mergeCell ref="F432:F434"/>
    <mergeCell ref="G432:G434"/>
    <mergeCell ref="G443:G447"/>
    <mergeCell ref="I464:I466"/>
    <mergeCell ref="J464:J466"/>
    <mergeCell ref="K464:K466"/>
    <mergeCell ref="B467:B469"/>
    <mergeCell ref="C467:C469"/>
    <mergeCell ref="D467:D469"/>
    <mergeCell ref="E467:E469"/>
    <mergeCell ref="F467:F469"/>
    <mergeCell ref="G467:G469"/>
    <mergeCell ref="G470:G471"/>
    <mergeCell ref="H462:H463"/>
    <mergeCell ref="I462:I463"/>
    <mergeCell ref="J462:J463"/>
    <mergeCell ref="K462:K463"/>
    <mergeCell ref="B464:B466"/>
    <mergeCell ref="C464:C466"/>
    <mergeCell ref="D464:D466"/>
    <mergeCell ref="E464:E466"/>
    <mergeCell ref="F464:F466"/>
    <mergeCell ref="H460:H461"/>
    <mergeCell ref="I460:I461"/>
    <mergeCell ref="J460:J461"/>
    <mergeCell ref="K460:K461"/>
    <mergeCell ref="B462:B463"/>
    <mergeCell ref="C462:C463"/>
    <mergeCell ref="D462:D463"/>
    <mergeCell ref="E462:E463"/>
    <mergeCell ref="F462:F463"/>
    <mergeCell ref="G462:G463"/>
    <mergeCell ref="G464:G466"/>
    <mergeCell ref="H450:H459"/>
    <mergeCell ref="I450:I459"/>
    <mergeCell ref="J450:J459"/>
    <mergeCell ref="K450:K459"/>
    <mergeCell ref="B460:B461"/>
    <mergeCell ref="C460:C461"/>
    <mergeCell ref="D460:D461"/>
    <mergeCell ref="E460:E461"/>
    <mergeCell ref="F460:F461"/>
    <mergeCell ref="B478:B479"/>
    <mergeCell ref="C478:C479"/>
    <mergeCell ref="D478:D479"/>
    <mergeCell ref="E478:E479"/>
    <mergeCell ref="F478:F479"/>
    <mergeCell ref="G478:G479"/>
    <mergeCell ref="G480:G483"/>
    <mergeCell ref="H472:H473"/>
    <mergeCell ref="I472:I473"/>
    <mergeCell ref="J472:J473"/>
    <mergeCell ref="K472:K473"/>
    <mergeCell ref="B474:B477"/>
    <mergeCell ref="C474:C477"/>
    <mergeCell ref="D474:D477"/>
    <mergeCell ref="E474:E477"/>
    <mergeCell ref="F474:F477"/>
    <mergeCell ref="H470:H471"/>
    <mergeCell ref="I470:I471"/>
    <mergeCell ref="J470:J471"/>
    <mergeCell ref="K470:K471"/>
    <mergeCell ref="B472:B473"/>
    <mergeCell ref="C472:C473"/>
    <mergeCell ref="D472:D473"/>
    <mergeCell ref="E472:E473"/>
    <mergeCell ref="F472:F473"/>
    <mergeCell ref="G472:G473"/>
    <mergeCell ref="G474:G477"/>
    <mergeCell ref="H467:H469"/>
    <mergeCell ref="I467:I469"/>
    <mergeCell ref="J467:J469"/>
    <mergeCell ref="K467:K469"/>
    <mergeCell ref="B470:B471"/>
    <mergeCell ref="C470:C471"/>
    <mergeCell ref="D470:D471"/>
    <mergeCell ref="E470:E471"/>
    <mergeCell ref="F470:F471"/>
    <mergeCell ref="B501:B503"/>
    <mergeCell ref="C501:C503"/>
    <mergeCell ref="D501:D503"/>
    <mergeCell ref="E501:E503"/>
    <mergeCell ref="F501:F503"/>
    <mergeCell ref="H486:H497"/>
    <mergeCell ref="I486:I497"/>
    <mergeCell ref="J486:J497"/>
    <mergeCell ref="K486:K497"/>
    <mergeCell ref="B498:B500"/>
    <mergeCell ref="C498:C500"/>
    <mergeCell ref="D498:D500"/>
    <mergeCell ref="E498:E500"/>
    <mergeCell ref="F498:F500"/>
    <mergeCell ref="G498:G500"/>
    <mergeCell ref="G501:G503"/>
    <mergeCell ref="H484:H485"/>
    <mergeCell ref="I484:I485"/>
    <mergeCell ref="J484:J485"/>
    <mergeCell ref="K484:K485"/>
    <mergeCell ref="B486:B497"/>
    <mergeCell ref="C486:C497"/>
    <mergeCell ref="D486:D497"/>
    <mergeCell ref="E486:E497"/>
    <mergeCell ref="F486:F497"/>
    <mergeCell ref="H480:H483"/>
    <mergeCell ref="I480:I483"/>
    <mergeCell ref="J480:J483"/>
    <mergeCell ref="K480:K483"/>
    <mergeCell ref="B484:B485"/>
    <mergeCell ref="C484:C485"/>
    <mergeCell ref="D484:D485"/>
    <mergeCell ref="E484:E485"/>
    <mergeCell ref="F484:F485"/>
    <mergeCell ref="G484:G485"/>
    <mergeCell ref="G486:G497"/>
    <mergeCell ref="B480:B483"/>
    <mergeCell ref="C480:C483"/>
    <mergeCell ref="D480:D483"/>
    <mergeCell ref="E480:E483"/>
    <mergeCell ref="F480:F483"/>
    <mergeCell ref="H517:H518"/>
    <mergeCell ref="I517:I518"/>
    <mergeCell ref="J517:J518"/>
    <mergeCell ref="K517:K518"/>
    <mergeCell ref="B519:B520"/>
    <mergeCell ref="C519:C520"/>
    <mergeCell ref="D519:D520"/>
    <mergeCell ref="E519:E520"/>
    <mergeCell ref="F519:F520"/>
    <mergeCell ref="G519:G520"/>
    <mergeCell ref="G521:G522"/>
    <mergeCell ref="H512:H516"/>
    <mergeCell ref="I512:I516"/>
    <mergeCell ref="J512:J516"/>
    <mergeCell ref="K512:K516"/>
    <mergeCell ref="B517:B518"/>
    <mergeCell ref="C517:C518"/>
    <mergeCell ref="D517:D518"/>
    <mergeCell ref="E517:E518"/>
    <mergeCell ref="F517:F518"/>
    <mergeCell ref="H510:H511"/>
    <mergeCell ref="I510:I511"/>
    <mergeCell ref="J510:J511"/>
    <mergeCell ref="K510:K511"/>
    <mergeCell ref="B512:B516"/>
    <mergeCell ref="C512:C516"/>
    <mergeCell ref="D512:D516"/>
    <mergeCell ref="E512:E516"/>
    <mergeCell ref="F512:F516"/>
    <mergeCell ref="G512:G516"/>
    <mergeCell ref="G517:G518"/>
    <mergeCell ref="A523:O523"/>
    <mergeCell ref="H504:H509"/>
    <mergeCell ref="I504:I509"/>
    <mergeCell ref="J504:J509"/>
    <mergeCell ref="K504:K509"/>
    <mergeCell ref="B510:B511"/>
    <mergeCell ref="C510:C511"/>
    <mergeCell ref="D510:D511"/>
    <mergeCell ref="E510:E511"/>
    <mergeCell ref="F510:F511"/>
    <mergeCell ref="B504:B509"/>
    <mergeCell ref="C504:C509"/>
    <mergeCell ref="D504:D509"/>
    <mergeCell ref="E504:E509"/>
    <mergeCell ref="F504:F509"/>
    <mergeCell ref="G504:G509"/>
    <mergeCell ref="G510:G511"/>
    <mergeCell ref="H531:H532"/>
    <mergeCell ref="I531:I532"/>
    <mergeCell ref="J531:J532"/>
    <mergeCell ref="K531:K532"/>
    <mergeCell ref="H521:H522"/>
    <mergeCell ref="I521:I522"/>
    <mergeCell ref="J521:J522"/>
    <mergeCell ref="K521:K522"/>
    <mergeCell ref="B531:B532"/>
    <mergeCell ref="C531:C532"/>
    <mergeCell ref="D531:D532"/>
    <mergeCell ref="E531:E532"/>
    <mergeCell ref="F531:F532"/>
    <mergeCell ref="H535:H536"/>
    <mergeCell ref="I535:I536"/>
    <mergeCell ref="J535:J536"/>
    <mergeCell ref="K535:K536"/>
    <mergeCell ref="H533:H534"/>
    <mergeCell ref="I533:I534"/>
    <mergeCell ref="J533:J534"/>
    <mergeCell ref="K533:K534"/>
    <mergeCell ref="B535:B536"/>
    <mergeCell ref="G531:G532"/>
    <mergeCell ref="G533:G534"/>
    <mergeCell ref="G535:G536"/>
    <mergeCell ref="B533:B534"/>
    <mergeCell ref="C533:C534"/>
    <mergeCell ref="D533:D534"/>
    <mergeCell ref="E533:E534"/>
    <mergeCell ref="F533:F534"/>
    <mergeCell ref="H519:H520"/>
    <mergeCell ref="I519:I520"/>
    <mergeCell ref="J519:J520"/>
    <mergeCell ref="K519:K520"/>
    <mergeCell ref="B521:B522"/>
    <mergeCell ref="C521:C522"/>
    <mergeCell ref="D521:D522"/>
    <mergeCell ref="E521:E522"/>
    <mergeCell ref="F521:F522"/>
    <mergeCell ref="C535:C536"/>
    <mergeCell ref="D535:D536"/>
    <mergeCell ref="E535:E536"/>
    <mergeCell ref="F535:F536"/>
    <mergeCell ref="A524:B524"/>
    <mergeCell ref="A529:B529"/>
    <mergeCell ref="C529:E529"/>
    <mergeCell ref="A531:A532"/>
    <mergeCell ref="A533:A534"/>
    <mergeCell ref="A535:A536"/>
    <mergeCell ref="B537:B538"/>
    <mergeCell ref="C537:C538"/>
    <mergeCell ref="D537:D538"/>
    <mergeCell ref="H539:H540"/>
    <mergeCell ref="I539:I540"/>
    <mergeCell ref="J539:J540"/>
    <mergeCell ref="K539:K540"/>
    <mergeCell ref="B541:B542"/>
    <mergeCell ref="C541:C542"/>
    <mergeCell ref="D541:D542"/>
    <mergeCell ref="E541:E542"/>
    <mergeCell ref="F541:F542"/>
    <mergeCell ref="B539:B540"/>
    <mergeCell ref="K551:K552"/>
    <mergeCell ref="F537:F538"/>
    <mergeCell ref="H547:H548"/>
    <mergeCell ref="I547:I548"/>
    <mergeCell ref="J547:J548"/>
    <mergeCell ref="K547:K548"/>
    <mergeCell ref="H545:H546"/>
    <mergeCell ref="I545:I546"/>
    <mergeCell ref="J545:J546"/>
    <mergeCell ref="K545:K546"/>
    <mergeCell ref="B547:B548"/>
    <mergeCell ref="C539:C540"/>
    <mergeCell ref="D539:D540"/>
    <mergeCell ref="E539:E540"/>
    <mergeCell ref="C547:C548"/>
    <mergeCell ref="D547:D548"/>
    <mergeCell ref="E547:E548"/>
    <mergeCell ref="F547:F548"/>
    <mergeCell ref="H543:H544"/>
    <mergeCell ref="I543:I544"/>
    <mergeCell ref="J543:J544"/>
    <mergeCell ref="K543:K544"/>
    <mergeCell ref="B545:B546"/>
    <mergeCell ref="H537:H538"/>
    <mergeCell ref="I537:I538"/>
    <mergeCell ref="J537:J538"/>
    <mergeCell ref="K537:K538"/>
    <mergeCell ref="K541:K542"/>
    <mergeCell ref="F539:F540"/>
    <mergeCell ref="E545:E546"/>
    <mergeCell ref="B543:B544"/>
    <mergeCell ref="E537:E538"/>
    <mergeCell ref="C545:C546"/>
    <mergeCell ref="D545:D546"/>
    <mergeCell ref="C543:C544"/>
    <mergeCell ref="D543:D544"/>
    <mergeCell ref="E543:E544"/>
    <mergeCell ref="F543:F544"/>
    <mergeCell ref="H541:H542"/>
    <mergeCell ref="I541:I542"/>
    <mergeCell ref="J541:J542"/>
    <mergeCell ref="G541:G542"/>
    <mergeCell ref="G543:G544"/>
    <mergeCell ref="G545:G546"/>
    <mergeCell ref="G547:G548"/>
    <mergeCell ref="G549:G550"/>
    <mergeCell ref="G551:G552"/>
    <mergeCell ref="H551:H552"/>
    <mergeCell ref="I551:I552"/>
    <mergeCell ref="J551:J552"/>
    <mergeCell ref="F545:F546"/>
    <mergeCell ref="B549:B550"/>
    <mergeCell ref="C549:C550"/>
    <mergeCell ref="D549:D550"/>
    <mergeCell ref="E549:E550"/>
    <mergeCell ref="F549:F550"/>
    <mergeCell ref="H549:H550"/>
    <mergeCell ref="I549:I550"/>
    <mergeCell ref="J549:J550"/>
    <mergeCell ref="K549:K550"/>
    <mergeCell ref="B551:B552"/>
    <mergeCell ref="C551:C552"/>
    <mergeCell ref="D551:D552"/>
    <mergeCell ref="E551:E552"/>
    <mergeCell ref="F551:F552"/>
    <mergeCell ref="B564:B565"/>
    <mergeCell ref="C564:C565"/>
    <mergeCell ref="D564:D565"/>
    <mergeCell ref="E564:E565"/>
    <mergeCell ref="F564:F565"/>
    <mergeCell ref="B562:B563"/>
    <mergeCell ref="C562:C563"/>
    <mergeCell ref="D562:D563"/>
    <mergeCell ref="E562:E563"/>
    <mergeCell ref="F562:F563"/>
    <mergeCell ref="E555:E556"/>
    <mergeCell ref="F555:F556"/>
    <mergeCell ref="H564:H565"/>
    <mergeCell ref="I564:I565"/>
    <mergeCell ref="J564:J565"/>
    <mergeCell ref="K564:K565"/>
    <mergeCell ref="H559:H561"/>
    <mergeCell ref="I559:I561"/>
    <mergeCell ref="J559:J561"/>
    <mergeCell ref="K559:K561"/>
    <mergeCell ref="H557:H558"/>
    <mergeCell ref="I557:I558"/>
    <mergeCell ref="J557:J558"/>
    <mergeCell ref="K557:K558"/>
    <mergeCell ref="B559:B561"/>
    <mergeCell ref="C559:C561"/>
    <mergeCell ref="D559:D561"/>
    <mergeCell ref="E559:E561"/>
    <mergeCell ref="F559:F561"/>
    <mergeCell ref="H555:H556"/>
    <mergeCell ref="I555:I556"/>
    <mergeCell ref="E557:E558"/>
    <mergeCell ref="F557:F558"/>
    <mergeCell ref="H575:H577"/>
    <mergeCell ref="I575:I577"/>
    <mergeCell ref="J575:J577"/>
    <mergeCell ref="K575:K577"/>
    <mergeCell ref="B578:B579"/>
    <mergeCell ref="C578:C579"/>
    <mergeCell ref="D578:D579"/>
    <mergeCell ref="E578:E579"/>
    <mergeCell ref="F578:F579"/>
    <mergeCell ref="E566:E567"/>
    <mergeCell ref="F566:F567"/>
    <mergeCell ref="H571:H574"/>
    <mergeCell ref="I571:I574"/>
    <mergeCell ref="J571:J574"/>
    <mergeCell ref="K571:K574"/>
    <mergeCell ref="K566:K567"/>
    <mergeCell ref="B566:B567"/>
    <mergeCell ref="C566:C567"/>
    <mergeCell ref="D566:D567"/>
    <mergeCell ref="B575:B577"/>
    <mergeCell ref="C575:C577"/>
    <mergeCell ref="D575:D577"/>
    <mergeCell ref="E575:E577"/>
    <mergeCell ref="F575:F577"/>
    <mergeCell ref="G571:G574"/>
    <mergeCell ref="G575:G577"/>
    <mergeCell ref="G578:G579"/>
    <mergeCell ref="B553:B554"/>
    <mergeCell ref="C553:C554"/>
    <mergeCell ref="D553:D554"/>
    <mergeCell ref="E553:E554"/>
    <mergeCell ref="F553:F554"/>
    <mergeCell ref="J555:J556"/>
    <mergeCell ref="K555:K556"/>
    <mergeCell ref="B557:B558"/>
    <mergeCell ref="C557:C558"/>
    <mergeCell ref="D557:D558"/>
    <mergeCell ref="H566:H567"/>
    <mergeCell ref="I566:I567"/>
    <mergeCell ref="B571:B574"/>
    <mergeCell ref="C571:C574"/>
    <mergeCell ref="D571:D574"/>
    <mergeCell ref="E571:E574"/>
    <mergeCell ref="F571:F574"/>
    <mergeCell ref="H568:H570"/>
    <mergeCell ref="I568:I570"/>
    <mergeCell ref="J568:J570"/>
    <mergeCell ref="K568:K570"/>
    <mergeCell ref="H553:H554"/>
    <mergeCell ref="I553:I554"/>
    <mergeCell ref="J553:J554"/>
    <mergeCell ref="K553:K554"/>
    <mergeCell ref="B555:B556"/>
    <mergeCell ref="C555:C556"/>
    <mergeCell ref="J566:J567"/>
    <mergeCell ref="B568:B570"/>
    <mergeCell ref="C568:C570"/>
    <mergeCell ref="D568:D570"/>
    <mergeCell ref="E568:E570"/>
    <mergeCell ref="H562:H563"/>
    <mergeCell ref="I562:I563"/>
    <mergeCell ref="J562:J563"/>
    <mergeCell ref="K562:K563"/>
    <mergeCell ref="J586:J592"/>
    <mergeCell ref="K586:K592"/>
    <mergeCell ref="H584:H585"/>
    <mergeCell ref="I584:I585"/>
    <mergeCell ref="J584:J585"/>
    <mergeCell ref="K584:K585"/>
    <mergeCell ref="B586:B592"/>
    <mergeCell ref="C586:C592"/>
    <mergeCell ref="D586:D592"/>
    <mergeCell ref="E586:E592"/>
    <mergeCell ref="F586:F592"/>
    <mergeCell ref="H582:H583"/>
    <mergeCell ref="I582:I583"/>
    <mergeCell ref="J582:J583"/>
    <mergeCell ref="K582:K583"/>
    <mergeCell ref="B584:B585"/>
    <mergeCell ref="C584:C585"/>
    <mergeCell ref="D584:D585"/>
    <mergeCell ref="E584:E585"/>
    <mergeCell ref="F584:F585"/>
    <mergeCell ref="G584:G585"/>
    <mergeCell ref="H580:H581"/>
    <mergeCell ref="I580:I581"/>
    <mergeCell ref="J580:J581"/>
    <mergeCell ref="K580:K581"/>
    <mergeCell ref="B582:B583"/>
    <mergeCell ref="C582:C583"/>
    <mergeCell ref="D582:D583"/>
    <mergeCell ref="E582:E583"/>
    <mergeCell ref="F582:F583"/>
    <mergeCell ref="H578:H579"/>
    <mergeCell ref="I578:I579"/>
    <mergeCell ref="J578:J579"/>
    <mergeCell ref="K578:K579"/>
    <mergeCell ref="B580:B581"/>
    <mergeCell ref="C580:C581"/>
    <mergeCell ref="D580:D581"/>
    <mergeCell ref="E580:E581"/>
    <mergeCell ref="F580:F581"/>
    <mergeCell ref="G580:G581"/>
    <mergeCell ref="G582:G583"/>
    <mergeCell ref="B593:B594"/>
    <mergeCell ref="C593:C594"/>
    <mergeCell ref="D593:D594"/>
    <mergeCell ref="E593:E594"/>
    <mergeCell ref="F593:F594"/>
    <mergeCell ref="G597:G598"/>
    <mergeCell ref="G599:G602"/>
    <mergeCell ref="B603:B604"/>
    <mergeCell ref="C603:C604"/>
    <mergeCell ref="D603:D604"/>
    <mergeCell ref="E603:E604"/>
    <mergeCell ref="F603:F604"/>
    <mergeCell ref="B599:B602"/>
    <mergeCell ref="C599:C602"/>
    <mergeCell ref="D599:D602"/>
    <mergeCell ref="E599:E602"/>
    <mergeCell ref="F599:F602"/>
    <mergeCell ref="H597:H598"/>
    <mergeCell ref="I597:I598"/>
    <mergeCell ref="J597:J598"/>
    <mergeCell ref="K597:K598"/>
    <mergeCell ref="H595:H596"/>
    <mergeCell ref="I595:I596"/>
    <mergeCell ref="J595:J596"/>
    <mergeCell ref="K595:K596"/>
    <mergeCell ref="J605:J606"/>
    <mergeCell ref="K605:K606"/>
    <mergeCell ref="B597:B598"/>
    <mergeCell ref="C597:C598"/>
    <mergeCell ref="D597:D598"/>
    <mergeCell ref="E597:E598"/>
    <mergeCell ref="F597:F598"/>
    <mergeCell ref="H593:H594"/>
    <mergeCell ref="I593:I594"/>
    <mergeCell ref="J593:J594"/>
    <mergeCell ref="K593:K594"/>
    <mergeCell ref="B595:B596"/>
    <mergeCell ref="C595:C596"/>
    <mergeCell ref="D595:D596"/>
    <mergeCell ref="E595:E596"/>
    <mergeCell ref="F595:F596"/>
    <mergeCell ref="B607:B608"/>
    <mergeCell ref="C607:C608"/>
    <mergeCell ref="D607:D608"/>
    <mergeCell ref="E607:E608"/>
    <mergeCell ref="F607:F608"/>
    <mergeCell ref="H603:H604"/>
    <mergeCell ref="I603:I604"/>
    <mergeCell ref="J603:J604"/>
    <mergeCell ref="K603:K604"/>
    <mergeCell ref="B605:B606"/>
    <mergeCell ref="C605:C606"/>
    <mergeCell ref="D605:D606"/>
    <mergeCell ref="E605:E606"/>
    <mergeCell ref="F605:F606"/>
    <mergeCell ref="H607:H608"/>
    <mergeCell ref="I607:I608"/>
    <mergeCell ref="J607:J608"/>
    <mergeCell ref="K607:K608"/>
    <mergeCell ref="G603:G604"/>
    <mergeCell ref="G605:G606"/>
    <mergeCell ref="G607:G608"/>
    <mergeCell ref="H605:H606"/>
    <mergeCell ref="I605:I606"/>
    <mergeCell ref="K627:K628"/>
    <mergeCell ref="H627:H628"/>
    <mergeCell ref="I627:I628"/>
    <mergeCell ref="J627:J628"/>
    <mergeCell ref="H619:H624"/>
    <mergeCell ref="I619:I624"/>
    <mergeCell ref="J619:J624"/>
    <mergeCell ref="H599:H602"/>
    <mergeCell ref="I599:I602"/>
    <mergeCell ref="J599:J602"/>
    <mergeCell ref="K599:K602"/>
    <mergeCell ref="E629:E630"/>
    <mergeCell ref="F629:F630"/>
    <mergeCell ref="B631:B632"/>
    <mergeCell ref="C631:C632"/>
    <mergeCell ref="D631:D632"/>
    <mergeCell ref="B625:B626"/>
    <mergeCell ref="C625:C626"/>
    <mergeCell ref="D625:D626"/>
    <mergeCell ref="E625:E626"/>
    <mergeCell ref="F625:F626"/>
    <mergeCell ref="B619:B624"/>
    <mergeCell ref="C619:C624"/>
    <mergeCell ref="D619:D624"/>
    <mergeCell ref="E619:E624"/>
    <mergeCell ref="F619:F624"/>
    <mergeCell ref="H631:H632"/>
    <mergeCell ref="I631:I632"/>
    <mergeCell ref="J631:J632"/>
    <mergeCell ref="B629:B630"/>
    <mergeCell ref="C629:C630"/>
    <mergeCell ref="D629:D630"/>
    <mergeCell ref="B635:B636"/>
    <mergeCell ref="C635:C636"/>
    <mergeCell ref="B609:B610"/>
    <mergeCell ref="C609:C610"/>
    <mergeCell ref="D609:D610"/>
    <mergeCell ref="E609:E610"/>
    <mergeCell ref="F609:F610"/>
    <mergeCell ref="H625:H626"/>
    <mergeCell ref="I625:I626"/>
    <mergeCell ref="J625:J626"/>
    <mergeCell ref="E631:E632"/>
    <mergeCell ref="F631:F632"/>
    <mergeCell ref="A611:O611"/>
    <mergeCell ref="A612:B612"/>
    <mergeCell ref="A617:B617"/>
    <mergeCell ref="C617:E617"/>
    <mergeCell ref="K625:K626"/>
    <mergeCell ref="B627:B628"/>
    <mergeCell ref="C627:C628"/>
    <mergeCell ref="D627:D628"/>
    <mergeCell ref="E627:E628"/>
    <mergeCell ref="F627:F628"/>
    <mergeCell ref="J633:J634"/>
    <mergeCell ref="K633:K634"/>
    <mergeCell ref="K631:K632"/>
    <mergeCell ref="B633:B634"/>
    <mergeCell ref="C633:C634"/>
    <mergeCell ref="D633:D634"/>
    <mergeCell ref="E633:E634"/>
    <mergeCell ref="F633:F634"/>
    <mergeCell ref="H629:H630"/>
    <mergeCell ref="I629:I630"/>
    <mergeCell ref="J629:J630"/>
    <mergeCell ref="H633:H634"/>
    <mergeCell ref="K629:K630"/>
    <mergeCell ref="H609:H610"/>
    <mergeCell ref="I609:I610"/>
    <mergeCell ref="J609:J610"/>
    <mergeCell ref="K609:K610"/>
    <mergeCell ref="K619:K624"/>
    <mergeCell ref="A627:A628"/>
    <mergeCell ref="A629:A630"/>
    <mergeCell ref="A631:A632"/>
    <mergeCell ref="H637:H638"/>
    <mergeCell ref="I637:I638"/>
    <mergeCell ref="J637:J638"/>
    <mergeCell ref="K637:K638"/>
    <mergeCell ref="H643:H644"/>
    <mergeCell ref="I643:I644"/>
    <mergeCell ref="J643:J644"/>
    <mergeCell ref="K643:K644"/>
    <mergeCell ref="I633:I634"/>
    <mergeCell ref="K635:K636"/>
    <mergeCell ref="D635:D636"/>
    <mergeCell ref="E635:E636"/>
    <mergeCell ref="F635:F636"/>
    <mergeCell ref="I641:I642"/>
    <mergeCell ref="C639:C640"/>
    <mergeCell ref="D639:D640"/>
    <mergeCell ref="E639:E640"/>
    <mergeCell ref="F639:F640"/>
    <mergeCell ref="E643:E644"/>
    <mergeCell ref="F643:F644"/>
    <mergeCell ref="H639:H640"/>
    <mergeCell ref="I639:I640"/>
    <mergeCell ref="H641:H642"/>
    <mergeCell ref="B637:B638"/>
    <mergeCell ref="C637:C638"/>
    <mergeCell ref="D637:D638"/>
    <mergeCell ref="E637:E638"/>
    <mergeCell ref="F637:F638"/>
    <mergeCell ref="G637:G638"/>
    <mergeCell ref="G639:G640"/>
    <mergeCell ref="G641:G642"/>
    <mergeCell ref="G643:G644"/>
    <mergeCell ref="H635:H636"/>
    <mergeCell ref="I635:I636"/>
    <mergeCell ref="J635:J636"/>
    <mergeCell ref="B639:B640"/>
    <mergeCell ref="H651:H654"/>
    <mergeCell ref="I651:I654"/>
    <mergeCell ref="J651:J654"/>
    <mergeCell ref="K651:K654"/>
    <mergeCell ref="B655:B656"/>
    <mergeCell ref="C655:C656"/>
    <mergeCell ref="D655:D656"/>
    <mergeCell ref="E655:E656"/>
    <mergeCell ref="F655:F656"/>
    <mergeCell ref="H648:H650"/>
    <mergeCell ref="I648:I650"/>
    <mergeCell ref="J648:J650"/>
    <mergeCell ref="K648:K650"/>
    <mergeCell ref="B651:B654"/>
    <mergeCell ref="C651:C654"/>
    <mergeCell ref="D651:D654"/>
    <mergeCell ref="E651:E654"/>
    <mergeCell ref="F651:F654"/>
    <mergeCell ref="B648:B650"/>
    <mergeCell ref="C648:C650"/>
    <mergeCell ref="J639:J640"/>
    <mergeCell ref="K639:K640"/>
    <mergeCell ref="B641:B642"/>
    <mergeCell ref="D648:D650"/>
    <mergeCell ref="E648:E650"/>
    <mergeCell ref="F648:F650"/>
    <mergeCell ref="B645:B647"/>
    <mergeCell ref="C645:C647"/>
    <mergeCell ref="D645:D647"/>
    <mergeCell ref="E645:E647"/>
    <mergeCell ref="F645:F647"/>
    <mergeCell ref="G645:G647"/>
    <mergeCell ref="G648:G650"/>
    <mergeCell ref="G651:G654"/>
    <mergeCell ref="G655:G656"/>
    <mergeCell ref="C641:C642"/>
    <mergeCell ref="D641:D642"/>
    <mergeCell ref="E641:E642"/>
    <mergeCell ref="F641:F642"/>
    <mergeCell ref="H645:H647"/>
    <mergeCell ref="I645:I647"/>
    <mergeCell ref="B643:B644"/>
    <mergeCell ref="C643:C644"/>
    <mergeCell ref="D643:D644"/>
    <mergeCell ref="J645:J647"/>
    <mergeCell ref="K645:K647"/>
    <mergeCell ref="G657:G658"/>
    <mergeCell ref="G707:G708"/>
    <mergeCell ref="H709:H710"/>
    <mergeCell ref="I709:I710"/>
    <mergeCell ref="J709:J710"/>
    <mergeCell ref="K709:K710"/>
    <mergeCell ref="B711:B712"/>
    <mergeCell ref="C711:C712"/>
    <mergeCell ref="D711:D712"/>
    <mergeCell ref="E711:E712"/>
    <mergeCell ref="F711:F712"/>
    <mergeCell ref="H707:H708"/>
    <mergeCell ref="I707:I708"/>
    <mergeCell ref="J707:J708"/>
    <mergeCell ref="K707:K708"/>
    <mergeCell ref="B709:B710"/>
    <mergeCell ref="C709:C710"/>
    <mergeCell ref="D709:D710"/>
    <mergeCell ref="E709:E710"/>
    <mergeCell ref="F709:F710"/>
    <mergeCell ref="G709:G710"/>
    <mergeCell ref="G711:G712"/>
    <mergeCell ref="H657:H658"/>
    <mergeCell ref="I657:I658"/>
    <mergeCell ref="J657:J658"/>
    <mergeCell ref="K657:K658"/>
    <mergeCell ref="B707:B708"/>
    <mergeCell ref="C707:C708"/>
    <mergeCell ref="D707:D708"/>
    <mergeCell ref="E707:E708"/>
    <mergeCell ref="F707:F708"/>
    <mergeCell ref="H655:H656"/>
    <mergeCell ref="I655:I656"/>
    <mergeCell ref="J655:J656"/>
    <mergeCell ref="K655:K656"/>
    <mergeCell ref="B657:B658"/>
    <mergeCell ref="C657:C658"/>
    <mergeCell ref="D657:D658"/>
    <mergeCell ref="E657:E658"/>
    <mergeCell ref="F657:F658"/>
    <mergeCell ref="H672:H673"/>
    <mergeCell ref="I672:I673"/>
    <mergeCell ref="J672:J673"/>
    <mergeCell ref="K672:K673"/>
    <mergeCell ref="B674:B676"/>
    <mergeCell ref="C674:C676"/>
    <mergeCell ref="D674:D676"/>
    <mergeCell ref="E674:E676"/>
    <mergeCell ref="F674:F676"/>
    <mergeCell ref="H669:H671"/>
    <mergeCell ref="I669:I671"/>
    <mergeCell ref="J669:J671"/>
    <mergeCell ref="K669:K671"/>
    <mergeCell ref="B672:B673"/>
    <mergeCell ref="C672:C673"/>
    <mergeCell ref="D672:D673"/>
    <mergeCell ref="E672:E673"/>
    <mergeCell ref="F672:F673"/>
    <mergeCell ref="G672:G673"/>
    <mergeCell ref="G674:G676"/>
    <mergeCell ref="H659:H668"/>
    <mergeCell ref="I659:I668"/>
    <mergeCell ref="J659:J668"/>
    <mergeCell ref="K659:K668"/>
    <mergeCell ref="B669:B671"/>
    <mergeCell ref="C669:C671"/>
    <mergeCell ref="D669:D671"/>
    <mergeCell ref="E669:E671"/>
    <mergeCell ref="F669:F671"/>
    <mergeCell ref="H711:H712"/>
    <mergeCell ref="I711:I712"/>
    <mergeCell ref="J711:J712"/>
    <mergeCell ref="K711:K712"/>
    <mergeCell ref="B659:B668"/>
    <mergeCell ref="C659:C668"/>
    <mergeCell ref="D659:D668"/>
    <mergeCell ref="E659:E668"/>
    <mergeCell ref="F659:F668"/>
    <mergeCell ref="G669:G671"/>
    <mergeCell ref="G659:G668"/>
    <mergeCell ref="H685:H687"/>
    <mergeCell ref="I685:I687"/>
    <mergeCell ref="J685:J687"/>
    <mergeCell ref="K685:K687"/>
    <mergeCell ref="B688:B697"/>
    <mergeCell ref="C688:C697"/>
    <mergeCell ref="D688:D697"/>
    <mergeCell ref="E688:E697"/>
    <mergeCell ref="F688:F697"/>
    <mergeCell ref="G688:G697"/>
    <mergeCell ref="G713:G714"/>
    <mergeCell ref="A705:B705"/>
    <mergeCell ref="C705:E705"/>
    <mergeCell ref="F705:R705"/>
    <mergeCell ref="Q711:Q712"/>
    <mergeCell ref="A699:B699"/>
    <mergeCell ref="H677:H684"/>
    <mergeCell ref="I677:I684"/>
    <mergeCell ref="J677:J684"/>
    <mergeCell ref="K677:K684"/>
    <mergeCell ref="B685:B687"/>
    <mergeCell ref="C685:C687"/>
    <mergeCell ref="D685:D687"/>
    <mergeCell ref="E685:E687"/>
    <mergeCell ref="F685:F687"/>
    <mergeCell ref="H674:H676"/>
    <mergeCell ref="I674:I676"/>
    <mergeCell ref="J674:J676"/>
    <mergeCell ref="K674:K676"/>
    <mergeCell ref="B677:B684"/>
    <mergeCell ref="C677:C684"/>
    <mergeCell ref="D677:D684"/>
    <mergeCell ref="E677:E684"/>
    <mergeCell ref="F677:F684"/>
    <mergeCell ref="G677:G684"/>
    <mergeCell ref="G685:G687"/>
    <mergeCell ref="H717:H718"/>
    <mergeCell ref="I717:I718"/>
    <mergeCell ref="J717:J718"/>
    <mergeCell ref="K717:K718"/>
    <mergeCell ref="B719:B720"/>
    <mergeCell ref="C719:C720"/>
    <mergeCell ref="D719:D720"/>
    <mergeCell ref="E719:E720"/>
    <mergeCell ref="F719:F720"/>
    <mergeCell ref="G721:G722"/>
    <mergeCell ref="G719:G720"/>
    <mergeCell ref="H715:H716"/>
    <mergeCell ref="I715:I716"/>
    <mergeCell ref="J715:J716"/>
    <mergeCell ref="K715:K716"/>
    <mergeCell ref="B717:B718"/>
    <mergeCell ref="C717:C718"/>
    <mergeCell ref="D717:D718"/>
    <mergeCell ref="E717:E718"/>
    <mergeCell ref="F717:F718"/>
    <mergeCell ref="H713:H714"/>
    <mergeCell ref="I713:I714"/>
    <mergeCell ref="J713:J714"/>
    <mergeCell ref="K713:K714"/>
    <mergeCell ref="B715:B716"/>
    <mergeCell ref="C715:C716"/>
    <mergeCell ref="D715:D716"/>
    <mergeCell ref="E715:E716"/>
    <mergeCell ref="F715:F716"/>
    <mergeCell ref="G715:G716"/>
    <mergeCell ref="G717:G718"/>
    <mergeCell ref="H688:H697"/>
    <mergeCell ref="I688:I697"/>
    <mergeCell ref="J688:J697"/>
    <mergeCell ref="K688:K697"/>
    <mergeCell ref="B713:B714"/>
    <mergeCell ref="C713:C714"/>
    <mergeCell ref="D713:D714"/>
    <mergeCell ref="E713:E714"/>
    <mergeCell ref="F713:F714"/>
    <mergeCell ref="B727:B728"/>
    <mergeCell ref="C727:C728"/>
    <mergeCell ref="D727:D728"/>
    <mergeCell ref="E727:E728"/>
    <mergeCell ref="F727:F728"/>
    <mergeCell ref="H723:H724"/>
    <mergeCell ref="I723:I724"/>
    <mergeCell ref="J723:J724"/>
    <mergeCell ref="K723:K724"/>
    <mergeCell ref="B725:B726"/>
    <mergeCell ref="C725:C726"/>
    <mergeCell ref="D725:D726"/>
    <mergeCell ref="E725:E726"/>
    <mergeCell ref="F725:F726"/>
    <mergeCell ref="B723:B724"/>
    <mergeCell ref="C723:C724"/>
    <mergeCell ref="D723:D724"/>
    <mergeCell ref="E723:E724"/>
    <mergeCell ref="F723:F724"/>
    <mergeCell ref="G723:G724"/>
    <mergeCell ref="G725:G726"/>
    <mergeCell ref="G727:G728"/>
    <mergeCell ref="H721:H722"/>
    <mergeCell ref="I721:I722"/>
    <mergeCell ref="J721:J722"/>
    <mergeCell ref="K721:K722"/>
    <mergeCell ref="H719:H720"/>
    <mergeCell ref="I719:I720"/>
    <mergeCell ref="J719:J720"/>
    <mergeCell ref="K719:K720"/>
    <mergeCell ref="B721:B722"/>
    <mergeCell ref="C721:C722"/>
    <mergeCell ref="D721:D722"/>
    <mergeCell ref="E721:E722"/>
    <mergeCell ref="F721:F722"/>
    <mergeCell ref="B740:B744"/>
    <mergeCell ref="C740:C744"/>
    <mergeCell ref="D740:D744"/>
    <mergeCell ref="E740:E744"/>
    <mergeCell ref="F740:F744"/>
    <mergeCell ref="G740:G744"/>
    <mergeCell ref="G745:G756"/>
    <mergeCell ref="H734:H735"/>
    <mergeCell ref="I734:I735"/>
    <mergeCell ref="J734:J735"/>
    <mergeCell ref="K734:K735"/>
    <mergeCell ref="B736:B739"/>
    <mergeCell ref="C736:C739"/>
    <mergeCell ref="D736:D739"/>
    <mergeCell ref="E736:E739"/>
    <mergeCell ref="F736:F739"/>
    <mergeCell ref="H731:H733"/>
    <mergeCell ref="I731:I733"/>
    <mergeCell ref="J731:J733"/>
    <mergeCell ref="K731:K733"/>
    <mergeCell ref="B734:B735"/>
    <mergeCell ref="C734:C735"/>
    <mergeCell ref="D734:D735"/>
    <mergeCell ref="E734:E735"/>
    <mergeCell ref="F734:F735"/>
    <mergeCell ref="G734:G735"/>
    <mergeCell ref="G736:G739"/>
    <mergeCell ref="H729:H730"/>
    <mergeCell ref="I729:I730"/>
    <mergeCell ref="J729:J730"/>
    <mergeCell ref="K729:K730"/>
    <mergeCell ref="B731:B733"/>
    <mergeCell ref="C731:C733"/>
    <mergeCell ref="D731:D733"/>
    <mergeCell ref="E731:E733"/>
    <mergeCell ref="F731:F733"/>
    <mergeCell ref="B729:B730"/>
    <mergeCell ref="C729:C730"/>
    <mergeCell ref="D729:D730"/>
    <mergeCell ref="E729:E730"/>
    <mergeCell ref="F729:F730"/>
    <mergeCell ref="G729:G730"/>
    <mergeCell ref="G731:G733"/>
    <mergeCell ref="H762:H763"/>
    <mergeCell ref="I762:I763"/>
    <mergeCell ref="J762:J763"/>
    <mergeCell ref="K762:K763"/>
    <mergeCell ref="B764:B765"/>
    <mergeCell ref="C764:C765"/>
    <mergeCell ref="D764:D765"/>
    <mergeCell ref="E764:E765"/>
    <mergeCell ref="F764:F765"/>
    <mergeCell ref="B762:B763"/>
    <mergeCell ref="C762:C763"/>
    <mergeCell ref="D762:D763"/>
    <mergeCell ref="E762:E763"/>
    <mergeCell ref="F762:F763"/>
    <mergeCell ref="G762:G763"/>
    <mergeCell ref="G764:G765"/>
    <mergeCell ref="G766:G767"/>
    <mergeCell ref="H760:H761"/>
    <mergeCell ref="I760:I761"/>
    <mergeCell ref="J760:J761"/>
    <mergeCell ref="K760:K761"/>
    <mergeCell ref="H757:H759"/>
    <mergeCell ref="I757:I759"/>
    <mergeCell ref="J757:J759"/>
    <mergeCell ref="K757:K759"/>
    <mergeCell ref="B760:B761"/>
    <mergeCell ref="C760:C761"/>
    <mergeCell ref="D760:D761"/>
    <mergeCell ref="E760:E761"/>
    <mergeCell ref="F760:F761"/>
    <mergeCell ref="H745:H756"/>
    <mergeCell ref="I745:I756"/>
    <mergeCell ref="J745:J756"/>
    <mergeCell ref="K745:K756"/>
    <mergeCell ref="B757:B759"/>
    <mergeCell ref="C757:C759"/>
    <mergeCell ref="D757:D759"/>
    <mergeCell ref="E757:E759"/>
    <mergeCell ref="F757:F759"/>
    <mergeCell ref="G757:G759"/>
    <mergeCell ref="G760:G761"/>
    <mergeCell ref="B745:B756"/>
    <mergeCell ref="C745:C756"/>
    <mergeCell ref="D745:D756"/>
    <mergeCell ref="E745:E756"/>
    <mergeCell ref="F745:F756"/>
    <mergeCell ref="H770:H771"/>
    <mergeCell ref="I770:I771"/>
    <mergeCell ref="J770:J771"/>
    <mergeCell ref="K770:K771"/>
    <mergeCell ref="H768:H769"/>
    <mergeCell ref="I768:I769"/>
    <mergeCell ref="J768:J769"/>
    <mergeCell ref="K768:K769"/>
    <mergeCell ref="B770:B771"/>
    <mergeCell ref="C770:C771"/>
    <mergeCell ref="D770:D771"/>
    <mergeCell ref="E770:E771"/>
    <mergeCell ref="F770:F771"/>
    <mergeCell ref="H766:H767"/>
    <mergeCell ref="I766:I767"/>
    <mergeCell ref="J766:J767"/>
    <mergeCell ref="K766:K767"/>
    <mergeCell ref="B768:B769"/>
    <mergeCell ref="C768:C769"/>
    <mergeCell ref="D768:D769"/>
    <mergeCell ref="E768:E769"/>
    <mergeCell ref="F768:F769"/>
    <mergeCell ref="G768:G769"/>
    <mergeCell ref="G770:G771"/>
    <mergeCell ref="H764:H765"/>
    <mergeCell ref="I764:I765"/>
    <mergeCell ref="J764:J765"/>
    <mergeCell ref="K764:K765"/>
    <mergeCell ref="B766:B767"/>
    <mergeCell ref="C766:C767"/>
    <mergeCell ref="D766:D767"/>
    <mergeCell ref="E766:E767"/>
    <mergeCell ref="F766:F767"/>
    <mergeCell ref="H777:H779"/>
    <mergeCell ref="I777:I779"/>
    <mergeCell ref="J777:J779"/>
    <mergeCell ref="K777:K779"/>
    <mergeCell ref="B780:B781"/>
    <mergeCell ref="C780:C781"/>
    <mergeCell ref="D780:D781"/>
    <mergeCell ref="E780:E781"/>
    <mergeCell ref="F780:F781"/>
    <mergeCell ref="G780:G781"/>
    <mergeCell ref="G782:G783"/>
    <mergeCell ref="A787:O787"/>
    <mergeCell ref="A788:B788"/>
    <mergeCell ref="A793:B793"/>
    <mergeCell ref="C793:E793"/>
    <mergeCell ref="H774:H776"/>
    <mergeCell ref="I774:I776"/>
    <mergeCell ref="J774:J776"/>
    <mergeCell ref="K774:K776"/>
    <mergeCell ref="B777:B779"/>
    <mergeCell ref="C777:C779"/>
    <mergeCell ref="D777:D779"/>
    <mergeCell ref="E777:E779"/>
    <mergeCell ref="F777:F779"/>
    <mergeCell ref="H772:H773"/>
    <mergeCell ref="I772:I773"/>
    <mergeCell ref="J772:J773"/>
    <mergeCell ref="K772:K773"/>
    <mergeCell ref="B774:B776"/>
    <mergeCell ref="C774:C776"/>
    <mergeCell ref="D774:D776"/>
    <mergeCell ref="E774:E776"/>
    <mergeCell ref="F774:F776"/>
    <mergeCell ref="B772:B773"/>
    <mergeCell ref="C772:C773"/>
    <mergeCell ref="D772:D773"/>
    <mergeCell ref="E772:E773"/>
    <mergeCell ref="F772:F773"/>
    <mergeCell ref="G772:G773"/>
    <mergeCell ref="G774:G776"/>
    <mergeCell ref="G777:G779"/>
    <mergeCell ref="H795:H797"/>
    <mergeCell ref="I795:I797"/>
    <mergeCell ref="J795:J797"/>
    <mergeCell ref="K795:K797"/>
    <mergeCell ref="H784:H786"/>
    <mergeCell ref="I784:I786"/>
    <mergeCell ref="J784:J786"/>
    <mergeCell ref="K784:K786"/>
    <mergeCell ref="B795:B797"/>
    <mergeCell ref="C795:C797"/>
    <mergeCell ref="D795:D797"/>
    <mergeCell ref="E795:E797"/>
    <mergeCell ref="F795:F797"/>
    <mergeCell ref="B784:B786"/>
    <mergeCell ref="C784:C786"/>
    <mergeCell ref="D784:D786"/>
    <mergeCell ref="E784:E786"/>
    <mergeCell ref="F784:F786"/>
    <mergeCell ref="G784:G786"/>
    <mergeCell ref="G795:G797"/>
    <mergeCell ref="H782:H783"/>
    <mergeCell ref="I782:I783"/>
    <mergeCell ref="J782:J783"/>
    <mergeCell ref="K782:K783"/>
    <mergeCell ref="H780:H781"/>
    <mergeCell ref="I780:I781"/>
    <mergeCell ref="J780:J781"/>
    <mergeCell ref="K780:K781"/>
    <mergeCell ref="B782:B783"/>
    <mergeCell ref="C782:C783"/>
    <mergeCell ref="D782:D783"/>
    <mergeCell ref="E782:E783"/>
    <mergeCell ref="F782:F783"/>
    <mergeCell ref="H806:H808"/>
    <mergeCell ref="I806:I808"/>
    <mergeCell ref="J806:J808"/>
    <mergeCell ref="K806:K808"/>
    <mergeCell ref="B809:B816"/>
    <mergeCell ref="C809:C816"/>
    <mergeCell ref="D809:D816"/>
    <mergeCell ref="E809:E816"/>
    <mergeCell ref="F809:F816"/>
    <mergeCell ref="H803:H805"/>
    <mergeCell ref="I803:I805"/>
    <mergeCell ref="J803:J805"/>
    <mergeCell ref="K803:K805"/>
    <mergeCell ref="B806:B808"/>
    <mergeCell ref="C806:C808"/>
    <mergeCell ref="D806:D808"/>
    <mergeCell ref="E806:E808"/>
    <mergeCell ref="F806:F808"/>
    <mergeCell ref="G806:G808"/>
    <mergeCell ref="G809:G816"/>
    <mergeCell ref="H800:H802"/>
    <mergeCell ref="I800:I802"/>
    <mergeCell ref="J800:J802"/>
    <mergeCell ref="K800:K802"/>
    <mergeCell ref="B803:B805"/>
    <mergeCell ref="C803:C805"/>
    <mergeCell ref="D803:D805"/>
    <mergeCell ref="E803:E805"/>
    <mergeCell ref="F803:F805"/>
    <mergeCell ref="H798:H799"/>
    <mergeCell ref="I798:I799"/>
    <mergeCell ref="J798:J799"/>
    <mergeCell ref="K798:K799"/>
    <mergeCell ref="B800:B802"/>
    <mergeCell ref="C800:C802"/>
    <mergeCell ref="D800:D802"/>
    <mergeCell ref="E800:E802"/>
    <mergeCell ref="F800:F802"/>
    <mergeCell ref="B798:B799"/>
    <mergeCell ref="C798:C799"/>
    <mergeCell ref="D798:D799"/>
    <mergeCell ref="E798:E799"/>
    <mergeCell ref="F798:F799"/>
    <mergeCell ref="G798:G799"/>
    <mergeCell ref="G800:G802"/>
    <mergeCell ref="G803:G805"/>
    <mergeCell ref="H822:H823"/>
    <mergeCell ref="I822:I823"/>
    <mergeCell ref="J822:J823"/>
    <mergeCell ref="K822:K823"/>
    <mergeCell ref="B824:B825"/>
    <mergeCell ref="C824:C825"/>
    <mergeCell ref="D824:D825"/>
    <mergeCell ref="E824:E825"/>
    <mergeCell ref="F824:F825"/>
    <mergeCell ref="B822:B823"/>
    <mergeCell ref="C822:C823"/>
    <mergeCell ref="D822:D823"/>
    <mergeCell ref="E822:E823"/>
    <mergeCell ref="F822:F823"/>
    <mergeCell ref="H819:H821"/>
    <mergeCell ref="I819:I821"/>
    <mergeCell ref="J819:J821"/>
    <mergeCell ref="K819:K821"/>
    <mergeCell ref="G822:G823"/>
    <mergeCell ref="G824:G825"/>
    <mergeCell ref="H817:H818"/>
    <mergeCell ref="I817:I818"/>
    <mergeCell ref="J817:J818"/>
    <mergeCell ref="K817:K818"/>
    <mergeCell ref="B819:B821"/>
    <mergeCell ref="C819:C821"/>
    <mergeCell ref="D819:D821"/>
    <mergeCell ref="E819:E821"/>
    <mergeCell ref="F819:F821"/>
    <mergeCell ref="H809:H816"/>
    <mergeCell ref="I809:I816"/>
    <mergeCell ref="J809:J816"/>
    <mergeCell ref="K809:K816"/>
    <mergeCell ref="B817:B818"/>
    <mergeCell ref="C817:C818"/>
    <mergeCell ref="D817:D818"/>
    <mergeCell ref="E817:E818"/>
    <mergeCell ref="F817:F818"/>
    <mergeCell ref="G817:G818"/>
    <mergeCell ref="G819:G821"/>
    <mergeCell ref="H830:H831"/>
    <mergeCell ref="I830:I831"/>
    <mergeCell ref="J830:J831"/>
    <mergeCell ref="K830:K831"/>
    <mergeCell ref="B832:B833"/>
    <mergeCell ref="C832:C833"/>
    <mergeCell ref="D832:D833"/>
    <mergeCell ref="E832:E833"/>
    <mergeCell ref="F832:F833"/>
    <mergeCell ref="H828:H829"/>
    <mergeCell ref="I828:I829"/>
    <mergeCell ref="J828:J829"/>
    <mergeCell ref="K828:K829"/>
    <mergeCell ref="B830:B831"/>
    <mergeCell ref="C830:C831"/>
    <mergeCell ref="D830:D831"/>
    <mergeCell ref="E830:E831"/>
    <mergeCell ref="F830:F831"/>
    <mergeCell ref="G830:G831"/>
    <mergeCell ref="G832:G833"/>
    <mergeCell ref="H826:H827"/>
    <mergeCell ref="I826:I827"/>
    <mergeCell ref="J826:J827"/>
    <mergeCell ref="K826:K827"/>
    <mergeCell ref="B828:B829"/>
    <mergeCell ref="C828:C829"/>
    <mergeCell ref="D828:D829"/>
    <mergeCell ref="E828:E829"/>
    <mergeCell ref="F828:F829"/>
    <mergeCell ref="H824:H825"/>
    <mergeCell ref="I824:I825"/>
    <mergeCell ref="J824:J825"/>
    <mergeCell ref="K824:K825"/>
    <mergeCell ref="B826:B827"/>
    <mergeCell ref="C826:C827"/>
    <mergeCell ref="D826:D827"/>
    <mergeCell ref="E826:E827"/>
    <mergeCell ref="F826:F827"/>
    <mergeCell ref="G826:G827"/>
    <mergeCell ref="G828:G829"/>
    <mergeCell ref="H844:H845"/>
    <mergeCell ref="I844:I845"/>
    <mergeCell ref="J844:J845"/>
    <mergeCell ref="K844:K845"/>
    <mergeCell ref="B846:B847"/>
    <mergeCell ref="C846:C847"/>
    <mergeCell ref="D846:D847"/>
    <mergeCell ref="E846:E847"/>
    <mergeCell ref="F846:F847"/>
    <mergeCell ref="B844:B845"/>
    <mergeCell ref="C844:C845"/>
    <mergeCell ref="D844:D845"/>
    <mergeCell ref="E844:E845"/>
    <mergeCell ref="F844:F845"/>
    <mergeCell ref="G844:G845"/>
    <mergeCell ref="G846:G847"/>
    <mergeCell ref="G848:G849"/>
    <mergeCell ref="H842:H843"/>
    <mergeCell ref="I842:I843"/>
    <mergeCell ref="J842:J843"/>
    <mergeCell ref="K842:K843"/>
    <mergeCell ref="H834:H841"/>
    <mergeCell ref="I834:I841"/>
    <mergeCell ref="J834:J841"/>
    <mergeCell ref="K834:K841"/>
    <mergeCell ref="B842:B843"/>
    <mergeCell ref="C842:C843"/>
    <mergeCell ref="D842:D843"/>
    <mergeCell ref="E842:E843"/>
    <mergeCell ref="F842:F843"/>
    <mergeCell ref="H832:H833"/>
    <mergeCell ref="I832:I833"/>
    <mergeCell ref="J832:J833"/>
    <mergeCell ref="K832:K833"/>
    <mergeCell ref="B834:B841"/>
    <mergeCell ref="C834:C841"/>
    <mergeCell ref="D834:D841"/>
    <mergeCell ref="E834:E841"/>
    <mergeCell ref="F834:F841"/>
    <mergeCell ref="G834:G841"/>
    <mergeCell ref="G842:G843"/>
    <mergeCell ref="H852:H855"/>
    <mergeCell ref="I852:I855"/>
    <mergeCell ref="J852:J855"/>
    <mergeCell ref="K852:K855"/>
    <mergeCell ref="H850:H851"/>
    <mergeCell ref="I850:I851"/>
    <mergeCell ref="J850:J851"/>
    <mergeCell ref="K850:K851"/>
    <mergeCell ref="B852:B855"/>
    <mergeCell ref="C852:C855"/>
    <mergeCell ref="D852:D855"/>
    <mergeCell ref="E852:E855"/>
    <mergeCell ref="F852:F855"/>
    <mergeCell ref="H848:H849"/>
    <mergeCell ref="I848:I849"/>
    <mergeCell ref="J848:J849"/>
    <mergeCell ref="K848:K849"/>
    <mergeCell ref="B850:B851"/>
    <mergeCell ref="C850:C851"/>
    <mergeCell ref="D850:D851"/>
    <mergeCell ref="E850:E851"/>
    <mergeCell ref="F850:F851"/>
    <mergeCell ref="G850:G851"/>
    <mergeCell ref="G852:G855"/>
    <mergeCell ref="H846:H847"/>
    <mergeCell ref="I846:I847"/>
    <mergeCell ref="J846:J847"/>
    <mergeCell ref="K846:K847"/>
    <mergeCell ref="B848:B849"/>
    <mergeCell ref="C848:C849"/>
    <mergeCell ref="D848:D849"/>
    <mergeCell ref="E848:E849"/>
    <mergeCell ref="F848:F849"/>
    <mergeCell ref="H862:H863"/>
    <mergeCell ref="I862:I863"/>
    <mergeCell ref="J862:J863"/>
    <mergeCell ref="K862:K863"/>
    <mergeCell ref="B864:B865"/>
    <mergeCell ref="C864:C865"/>
    <mergeCell ref="D864:D865"/>
    <mergeCell ref="E864:E865"/>
    <mergeCell ref="F864:F865"/>
    <mergeCell ref="B862:B863"/>
    <mergeCell ref="C862:C863"/>
    <mergeCell ref="D862:D863"/>
    <mergeCell ref="E862:E863"/>
    <mergeCell ref="F862:F863"/>
    <mergeCell ref="H860:H861"/>
    <mergeCell ref="I860:I861"/>
    <mergeCell ref="J860:J861"/>
    <mergeCell ref="K860:K861"/>
    <mergeCell ref="G862:G863"/>
    <mergeCell ref="G864:G865"/>
    <mergeCell ref="H858:H859"/>
    <mergeCell ref="I858:I859"/>
    <mergeCell ref="J858:J859"/>
    <mergeCell ref="K858:K859"/>
    <mergeCell ref="B860:B861"/>
    <mergeCell ref="C860:C861"/>
    <mergeCell ref="D860:D861"/>
    <mergeCell ref="E860:E861"/>
    <mergeCell ref="F860:F861"/>
    <mergeCell ref="H856:H857"/>
    <mergeCell ref="I856:I857"/>
    <mergeCell ref="J856:J857"/>
    <mergeCell ref="K856:K857"/>
    <mergeCell ref="B858:B859"/>
    <mergeCell ref="C858:C859"/>
    <mergeCell ref="D858:D859"/>
    <mergeCell ref="E858:E859"/>
    <mergeCell ref="F858:F859"/>
    <mergeCell ref="B856:B857"/>
    <mergeCell ref="C856:C857"/>
    <mergeCell ref="D856:D857"/>
    <mergeCell ref="E856:E857"/>
    <mergeCell ref="F856:F857"/>
    <mergeCell ref="G856:G857"/>
    <mergeCell ref="G858:G859"/>
    <mergeCell ref="G860:G861"/>
    <mergeCell ref="H868:H869"/>
    <mergeCell ref="I868:I869"/>
    <mergeCell ref="J868:J869"/>
    <mergeCell ref="K868:K869"/>
    <mergeCell ref="B870:B872"/>
    <mergeCell ref="C870:C872"/>
    <mergeCell ref="D870:D872"/>
    <mergeCell ref="E870:E872"/>
    <mergeCell ref="F870:F872"/>
    <mergeCell ref="G870:G872"/>
    <mergeCell ref="G873:G874"/>
    <mergeCell ref="A875:O875"/>
    <mergeCell ref="A876:B876"/>
    <mergeCell ref="A881:B881"/>
    <mergeCell ref="C881:E881"/>
    <mergeCell ref="H866:H867"/>
    <mergeCell ref="I866:I867"/>
    <mergeCell ref="J866:J867"/>
    <mergeCell ref="K866:K867"/>
    <mergeCell ref="B868:B869"/>
    <mergeCell ref="C868:C869"/>
    <mergeCell ref="D868:D869"/>
    <mergeCell ref="E868:E869"/>
    <mergeCell ref="F868:F869"/>
    <mergeCell ref="H864:H865"/>
    <mergeCell ref="I864:I865"/>
    <mergeCell ref="J864:J865"/>
    <mergeCell ref="K864:K865"/>
    <mergeCell ref="B866:B867"/>
    <mergeCell ref="C866:C867"/>
    <mergeCell ref="D866:D867"/>
    <mergeCell ref="E866:E867"/>
    <mergeCell ref="F866:F867"/>
    <mergeCell ref="G866:G867"/>
    <mergeCell ref="G868:G869"/>
    <mergeCell ref="B889:B890"/>
    <mergeCell ref="C889:C890"/>
    <mergeCell ref="D889:D890"/>
    <mergeCell ref="E889:E890"/>
    <mergeCell ref="F889:F890"/>
    <mergeCell ref="H885:H886"/>
    <mergeCell ref="I885:I886"/>
    <mergeCell ref="J885:J886"/>
    <mergeCell ref="K885:K886"/>
    <mergeCell ref="B887:B888"/>
    <mergeCell ref="C887:C888"/>
    <mergeCell ref="D887:D888"/>
    <mergeCell ref="E887:E888"/>
    <mergeCell ref="F887:F888"/>
    <mergeCell ref="G887:G888"/>
    <mergeCell ref="G889:G890"/>
    <mergeCell ref="H883:H884"/>
    <mergeCell ref="I883:I884"/>
    <mergeCell ref="J883:J884"/>
    <mergeCell ref="K883:K884"/>
    <mergeCell ref="B885:B886"/>
    <mergeCell ref="C885:C886"/>
    <mergeCell ref="D885:D886"/>
    <mergeCell ref="E885:E886"/>
    <mergeCell ref="F885:F886"/>
    <mergeCell ref="B883:B884"/>
    <mergeCell ref="C883:C884"/>
    <mergeCell ref="D883:D884"/>
    <mergeCell ref="E883:E884"/>
    <mergeCell ref="F883:F884"/>
    <mergeCell ref="H873:H874"/>
    <mergeCell ref="I873:I874"/>
    <mergeCell ref="J873:J874"/>
    <mergeCell ref="K873:K874"/>
    <mergeCell ref="G883:G884"/>
    <mergeCell ref="G885:G886"/>
    <mergeCell ref="B873:B874"/>
    <mergeCell ref="C873:C874"/>
    <mergeCell ref="D873:D874"/>
    <mergeCell ref="E873:E874"/>
    <mergeCell ref="F873:F874"/>
    <mergeCell ref="B899:B900"/>
    <mergeCell ref="C899:C900"/>
    <mergeCell ref="D899:D900"/>
    <mergeCell ref="E899:E900"/>
    <mergeCell ref="F899:F900"/>
    <mergeCell ref="G899:G900"/>
    <mergeCell ref="G901:G902"/>
    <mergeCell ref="H895:H896"/>
    <mergeCell ref="I895:I896"/>
    <mergeCell ref="J895:J896"/>
    <mergeCell ref="K895:K896"/>
    <mergeCell ref="B897:B898"/>
    <mergeCell ref="C897:C898"/>
    <mergeCell ref="D897:D898"/>
    <mergeCell ref="E897:E898"/>
    <mergeCell ref="F897:F898"/>
    <mergeCell ref="H893:H894"/>
    <mergeCell ref="I893:I894"/>
    <mergeCell ref="J893:J894"/>
    <mergeCell ref="K893:K894"/>
    <mergeCell ref="B895:B896"/>
    <mergeCell ref="C895:C896"/>
    <mergeCell ref="D895:D896"/>
    <mergeCell ref="E895:E896"/>
    <mergeCell ref="F895:F896"/>
    <mergeCell ref="G895:G896"/>
    <mergeCell ref="G897:G898"/>
    <mergeCell ref="H891:H892"/>
    <mergeCell ref="I891:I892"/>
    <mergeCell ref="J891:J892"/>
    <mergeCell ref="K891:K892"/>
    <mergeCell ref="B893:B894"/>
    <mergeCell ref="C893:C894"/>
    <mergeCell ref="D893:D894"/>
    <mergeCell ref="E893:E894"/>
    <mergeCell ref="F893:F894"/>
    <mergeCell ref="B891:B892"/>
    <mergeCell ref="C891:C892"/>
    <mergeCell ref="D891:D892"/>
    <mergeCell ref="E891:E892"/>
    <mergeCell ref="F891:F892"/>
    <mergeCell ref="G891:G892"/>
    <mergeCell ref="G893:G894"/>
    <mergeCell ref="B910:B911"/>
    <mergeCell ref="C910:C911"/>
    <mergeCell ref="D910:D911"/>
    <mergeCell ref="E910:E911"/>
    <mergeCell ref="F910:F911"/>
    <mergeCell ref="H905:H906"/>
    <mergeCell ref="I905:I906"/>
    <mergeCell ref="J905:J906"/>
    <mergeCell ref="K905:K906"/>
    <mergeCell ref="B907:B909"/>
    <mergeCell ref="C907:C909"/>
    <mergeCell ref="D907:D909"/>
    <mergeCell ref="E907:E909"/>
    <mergeCell ref="F907:F909"/>
    <mergeCell ref="G907:G909"/>
    <mergeCell ref="G910:G911"/>
    <mergeCell ref="H903:H904"/>
    <mergeCell ref="I903:I904"/>
    <mergeCell ref="J903:J904"/>
    <mergeCell ref="K903:K904"/>
    <mergeCell ref="B905:B906"/>
    <mergeCell ref="C905:C906"/>
    <mergeCell ref="D905:D906"/>
    <mergeCell ref="E905:E906"/>
    <mergeCell ref="F905:F906"/>
    <mergeCell ref="H901:H902"/>
    <mergeCell ref="I901:I902"/>
    <mergeCell ref="J901:J902"/>
    <mergeCell ref="K901:K902"/>
    <mergeCell ref="B903:B904"/>
    <mergeCell ref="C903:C904"/>
    <mergeCell ref="D903:D904"/>
    <mergeCell ref="E903:E904"/>
    <mergeCell ref="F903:F904"/>
    <mergeCell ref="G903:G904"/>
    <mergeCell ref="G905:G906"/>
    <mergeCell ref="B901:B902"/>
    <mergeCell ref="C901:C902"/>
    <mergeCell ref="D901:D902"/>
    <mergeCell ref="E901:E902"/>
    <mergeCell ref="F901:F902"/>
    <mergeCell ref="B916:B923"/>
    <mergeCell ref="C916:C923"/>
    <mergeCell ref="D916:D923"/>
    <mergeCell ref="E916:E923"/>
    <mergeCell ref="F916:F923"/>
    <mergeCell ref="B914:B915"/>
    <mergeCell ref="C914:C915"/>
    <mergeCell ref="D914:D915"/>
    <mergeCell ref="E914:E915"/>
    <mergeCell ref="F914:F915"/>
    <mergeCell ref="H912:H913"/>
    <mergeCell ref="I912:I913"/>
    <mergeCell ref="J912:J913"/>
    <mergeCell ref="K912:K913"/>
    <mergeCell ref="B912:B913"/>
    <mergeCell ref="C912:C913"/>
    <mergeCell ref="D912:D913"/>
    <mergeCell ref="E912:E913"/>
    <mergeCell ref="F912:F913"/>
    <mergeCell ref="G912:G913"/>
    <mergeCell ref="G914:G915"/>
    <mergeCell ref="H930:H931"/>
    <mergeCell ref="I930:I931"/>
    <mergeCell ref="J930:J931"/>
    <mergeCell ref="K930:K931"/>
    <mergeCell ref="B932:B938"/>
    <mergeCell ref="C932:C938"/>
    <mergeCell ref="D932:D938"/>
    <mergeCell ref="E932:E938"/>
    <mergeCell ref="F932:F938"/>
    <mergeCell ref="B930:B931"/>
    <mergeCell ref="C930:C931"/>
    <mergeCell ref="D930:D931"/>
    <mergeCell ref="E930:E931"/>
    <mergeCell ref="F930:F931"/>
    <mergeCell ref="H928:H929"/>
    <mergeCell ref="I928:I929"/>
    <mergeCell ref="J928:J929"/>
    <mergeCell ref="K928:K929"/>
    <mergeCell ref="G930:G931"/>
    <mergeCell ref="G932:G938"/>
    <mergeCell ref="H924:H927"/>
    <mergeCell ref="I924:I927"/>
    <mergeCell ref="J924:J927"/>
    <mergeCell ref="K924:K927"/>
    <mergeCell ref="B928:B929"/>
    <mergeCell ref="C928:C929"/>
    <mergeCell ref="D928:D929"/>
    <mergeCell ref="E928:E929"/>
    <mergeCell ref="F928:F929"/>
    <mergeCell ref="H916:H923"/>
    <mergeCell ref="I916:I923"/>
    <mergeCell ref="J916:J923"/>
    <mergeCell ref="K916:K923"/>
    <mergeCell ref="B924:B927"/>
    <mergeCell ref="C924:C927"/>
    <mergeCell ref="D924:D927"/>
    <mergeCell ref="G916:G923"/>
    <mergeCell ref="G924:G927"/>
    <mergeCell ref="G928:G929"/>
    <mergeCell ref="E924:E927"/>
    <mergeCell ref="F924:F927"/>
    <mergeCell ref="H932:H938"/>
    <mergeCell ref="I932:I938"/>
    <mergeCell ref="B939:B948"/>
    <mergeCell ref="C939:C948"/>
    <mergeCell ref="D939:D948"/>
    <mergeCell ref="E939:E948"/>
    <mergeCell ref="F939:F948"/>
    <mergeCell ref="G939:G948"/>
    <mergeCell ref="G949:G962"/>
    <mergeCell ref="G971:G986"/>
    <mergeCell ref="G987:G988"/>
    <mergeCell ref="B1006:B1014"/>
    <mergeCell ref="C1006:C1014"/>
    <mergeCell ref="D1006:D1014"/>
    <mergeCell ref="E1006:E1014"/>
    <mergeCell ref="F1006:F1014"/>
    <mergeCell ref="B1004:B1005"/>
    <mergeCell ref="C1004:C1005"/>
    <mergeCell ref="D1004:D1005"/>
    <mergeCell ref="E1004:E1005"/>
    <mergeCell ref="F1004:F1005"/>
    <mergeCell ref="H1001:H1003"/>
    <mergeCell ref="I1001:I1003"/>
    <mergeCell ref="J1001:J1003"/>
    <mergeCell ref="K1001:K1003"/>
    <mergeCell ref="H991:H1000"/>
    <mergeCell ref="I991:I1000"/>
    <mergeCell ref="J991:J1000"/>
    <mergeCell ref="K991:K1000"/>
    <mergeCell ref="B1001:B1003"/>
    <mergeCell ref="C1001:C1003"/>
    <mergeCell ref="D1001:D1003"/>
    <mergeCell ref="E1001:E1003"/>
    <mergeCell ref="F1001:F1003"/>
    <mergeCell ref="H989:H990"/>
    <mergeCell ref="I989:I990"/>
    <mergeCell ref="J989:J990"/>
    <mergeCell ref="K989:K990"/>
    <mergeCell ref="B991:B1000"/>
    <mergeCell ref="C991:C1000"/>
    <mergeCell ref="D991:D1000"/>
    <mergeCell ref="E991:E1000"/>
    <mergeCell ref="F991:F1000"/>
    <mergeCell ref="H987:H988"/>
    <mergeCell ref="A1057:B1057"/>
    <mergeCell ref="C1057:E1057"/>
    <mergeCell ref="H1037:H1038"/>
    <mergeCell ref="I1037:I1038"/>
    <mergeCell ref="J1037:J1038"/>
    <mergeCell ref="K1037:K1038"/>
    <mergeCell ref="B1059:B1060"/>
    <mergeCell ref="C1059:C1060"/>
    <mergeCell ref="D1059:D1060"/>
    <mergeCell ref="E1059:E1060"/>
    <mergeCell ref="F1059:F1060"/>
    <mergeCell ref="H1034:H1036"/>
    <mergeCell ref="I1034:I1036"/>
    <mergeCell ref="J1034:J1036"/>
    <mergeCell ref="K1034:K1036"/>
    <mergeCell ref="B1037:B1038"/>
    <mergeCell ref="C1037:C1038"/>
    <mergeCell ref="D1037:D1038"/>
    <mergeCell ref="E1037:E1038"/>
    <mergeCell ref="F1037:F1038"/>
    <mergeCell ref="G1037:G1038"/>
    <mergeCell ref="G1059:G1060"/>
    <mergeCell ref="H1032:H1033"/>
    <mergeCell ref="I1032:I1033"/>
    <mergeCell ref="J1032:J1033"/>
    <mergeCell ref="K1032:K1033"/>
    <mergeCell ref="B1034:B1036"/>
    <mergeCell ref="C1034:C1036"/>
    <mergeCell ref="D1034:D1036"/>
    <mergeCell ref="E1034:E1036"/>
    <mergeCell ref="F1034:F1036"/>
    <mergeCell ref="B1032:B1033"/>
    <mergeCell ref="C1032:C1033"/>
    <mergeCell ref="D1032:D1033"/>
    <mergeCell ref="E1032:E1033"/>
    <mergeCell ref="F1032:F1033"/>
    <mergeCell ref="G1032:G1033"/>
    <mergeCell ref="G1034:G1036"/>
    <mergeCell ref="B1072:B1074"/>
    <mergeCell ref="C1072:C1074"/>
    <mergeCell ref="D1072:D1074"/>
    <mergeCell ref="E1072:E1074"/>
    <mergeCell ref="F1072:F1074"/>
    <mergeCell ref="B1070:B1071"/>
    <mergeCell ref="C1070:C1071"/>
    <mergeCell ref="D1070:D1071"/>
    <mergeCell ref="E1070:E1071"/>
    <mergeCell ref="F1070:F1071"/>
    <mergeCell ref="H1068:H1069"/>
    <mergeCell ref="I1068:I1069"/>
    <mergeCell ref="J1068:J1069"/>
    <mergeCell ref="K1068:K1069"/>
    <mergeCell ref="G1070:G1071"/>
    <mergeCell ref="G1072:G1074"/>
    <mergeCell ref="H1063:H1067"/>
    <mergeCell ref="I1063:I1067"/>
    <mergeCell ref="J1063:J1067"/>
    <mergeCell ref="K1063:K1067"/>
    <mergeCell ref="B1068:B1069"/>
    <mergeCell ref="C1068:C1069"/>
    <mergeCell ref="D1068:D1069"/>
    <mergeCell ref="E1068:E1069"/>
    <mergeCell ref="F1068:F1069"/>
    <mergeCell ref="H1061:H1062"/>
    <mergeCell ref="I1061:I1062"/>
    <mergeCell ref="J1061:J1062"/>
    <mergeCell ref="K1061:K1062"/>
    <mergeCell ref="B1063:B1067"/>
    <mergeCell ref="C1063:C1067"/>
    <mergeCell ref="D1063:D1067"/>
    <mergeCell ref="E1063:E1067"/>
    <mergeCell ref="F1063:F1067"/>
    <mergeCell ref="G1063:G1067"/>
    <mergeCell ref="G1068:G1069"/>
    <mergeCell ref="B1061:B1062"/>
    <mergeCell ref="C1061:C1062"/>
    <mergeCell ref="D1061:D1062"/>
    <mergeCell ref="E1061:E1062"/>
    <mergeCell ref="F1061:F1062"/>
    <mergeCell ref="J1088:J1089"/>
    <mergeCell ref="K1088:K1089"/>
    <mergeCell ref="B1090:B1091"/>
    <mergeCell ref="C1090:C1091"/>
    <mergeCell ref="D1090:D1091"/>
    <mergeCell ref="E1090:E1091"/>
    <mergeCell ref="F1090:F1091"/>
    <mergeCell ref="H1077:H1087"/>
    <mergeCell ref="I1077:I1087"/>
    <mergeCell ref="J1077:J1087"/>
    <mergeCell ref="K1077:K1087"/>
    <mergeCell ref="B1088:B1089"/>
    <mergeCell ref="C1088:C1089"/>
    <mergeCell ref="D1088:D1089"/>
    <mergeCell ref="E1088:E1089"/>
    <mergeCell ref="F1088:F1089"/>
    <mergeCell ref="H1092:H1094"/>
    <mergeCell ref="I1092:I1094"/>
    <mergeCell ref="J1092:J1094"/>
    <mergeCell ref="K1092:K1094"/>
    <mergeCell ref="B1095:B1096"/>
    <mergeCell ref="C1095:C1096"/>
    <mergeCell ref="D1095:D1096"/>
    <mergeCell ref="E1095:E1096"/>
    <mergeCell ref="F1095:F1096"/>
    <mergeCell ref="G1088:G1089"/>
    <mergeCell ref="G1090:G1091"/>
    <mergeCell ref="G1092:G1094"/>
    <mergeCell ref="H1075:H1076"/>
    <mergeCell ref="I1075:I1076"/>
    <mergeCell ref="J1075:J1076"/>
    <mergeCell ref="K1075:K1076"/>
    <mergeCell ref="B1077:B1087"/>
    <mergeCell ref="C1077:C1087"/>
    <mergeCell ref="D1077:D1087"/>
    <mergeCell ref="E1077:E1087"/>
    <mergeCell ref="F1077:F1087"/>
    <mergeCell ref="B1075:B1076"/>
    <mergeCell ref="C1075:C1076"/>
    <mergeCell ref="D1075:D1076"/>
    <mergeCell ref="E1075:E1076"/>
    <mergeCell ref="F1075:F1076"/>
    <mergeCell ref="G1075:G1076"/>
    <mergeCell ref="G1077:G1087"/>
    <mergeCell ref="H1090:H1091"/>
    <mergeCell ref="I1090:I1091"/>
    <mergeCell ref="J1090:J1091"/>
    <mergeCell ref="K1090:K1091"/>
    <mergeCell ref="B1092:B1094"/>
    <mergeCell ref="C1092:C1094"/>
    <mergeCell ref="D1092:D1094"/>
    <mergeCell ref="E1092:E1094"/>
    <mergeCell ref="F1092:F1094"/>
    <mergeCell ref="H1095:H1096"/>
    <mergeCell ref="I1095:I1096"/>
    <mergeCell ref="J1095:J1096"/>
    <mergeCell ref="K1095:K1096"/>
    <mergeCell ref="H1097:H1103"/>
    <mergeCell ref="I1097:I1103"/>
    <mergeCell ref="J1097:J1103"/>
    <mergeCell ref="K1097:K1103"/>
    <mergeCell ref="B1097:B1103"/>
    <mergeCell ref="C1097:C1103"/>
    <mergeCell ref="D1097:D1103"/>
    <mergeCell ref="E1097:E1103"/>
    <mergeCell ref="F1097:F1103"/>
    <mergeCell ref="G1095:G1096"/>
    <mergeCell ref="G1097:G1103"/>
    <mergeCell ref="K1104:K1105"/>
    <mergeCell ref="B1104:B1105"/>
    <mergeCell ref="C1104:C1105"/>
    <mergeCell ref="D1104:D1105"/>
    <mergeCell ref="E1104:E1105"/>
    <mergeCell ref="F1104:F1105"/>
    <mergeCell ref="B1108:B1113"/>
    <mergeCell ref="C1108:C1113"/>
    <mergeCell ref="D1108:D1113"/>
    <mergeCell ref="E1108:E1113"/>
    <mergeCell ref="F1108:F1113"/>
    <mergeCell ref="B1106:B1107"/>
    <mergeCell ref="C1106:C1107"/>
    <mergeCell ref="A1145:B1145"/>
    <mergeCell ref="C1145:E1145"/>
    <mergeCell ref="H1132:H1134"/>
    <mergeCell ref="I1132:I1134"/>
    <mergeCell ref="J1132:J1134"/>
    <mergeCell ref="K1132:K1134"/>
    <mergeCell ref="B1149:B1150"/>
    <mergeCell ref="C1149:C1150"/>
    <mergeCell ref="D1149:D1150"/>
    <mergeCell ref="E1149:E1150"/>
    <mergeCell ref="F1149:F1150"/>
    <mergeCell ref="G1135:G1137"/>
    <mergeCell ref="G1149:G1150"/>
    <mergeCell ref="B1118:B1119"/>
    <mergeCell ref="C1118:C1119"/>
    <mergeCell ref="D1118:D1119"/>
    <mergeCell ref="E1118:E1119"/>
    <mergeCell ref="F1118:F1119"/>
    <mergeCell ref="B1116:B1117"/>
    <mergeCell ref="C1116:C1117"/>
    <mergeCell ref="D1116:D1117"/>
    <mergeCell ref="E1116:E1117"/>
    <mergeCell ref="F1116:F1117"/>
    <mergeCell ref="H1118:H1119"/>
    <mergeCell ref="I1118:I1119"/>
    <mergeCell ref="J1118:J1119"/>
    <mergeCell ref="K1118:K1119"/>
    <mergeCell ref="H1114:H1115"/>
    <mergeCell ref="I1114:I1115"/>
    <mergeCell ref="J1114:J1115"/>
    <mergeCell ref="K1114:K1115"/>
    <mergeCell ref="H1108:H1113"/>
    <mergeCell ref="I1108:I1113"/>
    <mergeCell ref="J1108:J1113"/>
    <mergeCell ref="K1108:K1113"/>
    <mergeCell ref="B1114:B1115"/>
    <mergeCell ref="C1114:C1115"/>
    <mergeCell ref="D1114:D1115"/>
    <mergeCell ref="E1114:E1115"/>
    <mergeCell ref="F1114:F1115"/>
    <mergeCell ref="A1120:A1121"/>
    <mergeCell ref="A1122:A1123"/>
    <mergeCell ref="A1124:A1129"/>
    <mergeCell ref="A1130:A1131"/>
    <mergeCell ref="A1132:A1134"/>
    <mergeCell ref="A1149:A1150"/>
    <mergeCell ref="A1135:A1137"/>
    <mergeCell ref="A1147:A1148"/>
    <mergeCell ref="K1122:K1123"/>
    <mergeCell ref="B1124:B1129"/>
    <mergeCell ref="C1124:C1129"/>
    <mergeCell ref="D1124:D1129"/>
    <mergeCell ref="E1124:E1129"/>
    <mergeCell ref="F1124:F1129"/>
    <mergeCell ref="H1120:H1121"/>
    <mergeCell ref="I1120:I1121"/>
    <mergeCell ref="J1120:J1121"/>
    <mergeCell ref="K1120:K1121"/>
    <mergeCell ref="B1122:B1123"/>
    <mergeCell ref="C1122:C1123"/>
    <mergeCell ref="D1122:D1123"/>
    <mergeCell ref="E1122:E1123"/>
    <mergeCell ref="F1122:F1123"/>
    <mergeCell ref="B1120:B1121"/>
    <mergeCell ref="K1154:K1159"/>
    <mergeCell ref="B1160:B1165"/>
    <mergeCell ref="C1160:C1165"/>
    <mergeCell ref="D1160:D1165"/>
    <mergeCell ref="E1160:E1165"/>
    <mergeCell ref="F1160:F1165"/>
    <mergeCell ref="B1154:B1159"/>
    <mergeCell ref="C1154:C1159"/>
    <mergeCell ref="D1154:D1159"/>
    <mergeCell ref="E1154:E1159"/>
    <mergeCell ref="F1154:F1159"/>
    <mergeCell ref="G1154:G1159"/>
    <mergeCell ref="G1160:G1165"/>
    <mergeCell ref="D1106:D1107"/>
    <mergeCell ref="E1106:E1107"/>
    <mergeCell ref="F1106:F1107"/>
    <mergeCell ref="H1122:H1123"/>
    <mergeCell ref="I1122:I1123"/>
    <mergeCell ref="J1122:J1123"/>
    <mergeCell ref="H1106:H1107"/>
    <mergeCell ref="I1106:I1107"/>
    <mergeCell ref="J1106:J1107"/>
    <mergeCell ref="H1104:H1105"/>
    <mergeCell ref="I1104:I1105"/>
    <mergeCell ref="J1104:J1105"/>
    <mergeCell ref="G1104:G1105"/>
    <mergeCell ref="G1106:G1107"/>
    <mergeCell ref="G1108:G1113"/>
    <mergeCell ref="G1114:G1115"/>
    <mergeCell ref="G1116:G1117"/>
    <mergeCell ref="G1118:G1119"/>
    <mergeCell ref="G1120:G1121"/>
    <mergeCell ref="G1122:G1123"/>
    <mergeCell ref="K1106:K1107"/>
    <mergeCell ref="H1116:H1117"/>
    <mergeCell ref="I1116:I1117"/>
    <mergeCell ref="J1116:J1117"/>
    <mergeCell ref="K1116:K1117"/>
    <mergeCell ref="B1151:B1153"/>
    <mergeCell ref="C1151:C1153"/>
    <mergeCell ref="D1151:D1153"/>
    <mergeCell ref="E1151:E1153"/>
    <mergeCell ref="F1151:F1153"/>
    <mergeCell ref="H1135:H1137"/>
    <mergeCell ref="I1135:I1137"/>
    <mergeCell ref="J1135:J1137"/>
    <mergeCell ref="K1135:K1137"/>
    <mergeCell ref="B1147:B1148"/>
    <mergeCell ref="C1147:C1148"/>
    <mergeCell ref="D1147:D1148"/>
    <mergeCell ref="E1147:E1148"/>
    <mergeCell ref="F1147:F1148"/>
    <mergeCell ref="G1147:G1148"/>
    <mergeCell ref="G1151:G1153"/>
    <mergeCell ref="H1149:H1150"/>
    <mergeCell ref="I1149:I1150"/>
    <mergeCell ref="J1149:J1150"/>
    <mergeCell ref="K1149:K1150"/>
    <mergeCell ref="B1135:B1137"/>
    <mergeCell ref="C1135:C1137"/>
    <mergeCell ref="D1135:D1137"/>
    <mergeCell ref="E1135:E1137"/>
    <mergeCell ref="F1135:F1137"/>
    <mergeCell ref="A1139:B1139"/>
    <mergeCell ref="H1181:H1182"/>
    <mergeCell ref="I1181:I1182"/>
    <mergeCell ref="J1181:J1182"/>
    <mergeCell ref="K1181:K1182"/>
    <mergeCell ref="B1183:B1184"/>
    <mergeCell ref="C1183:C1184"/>
    <mergeCell ref="D1183:D1184"/>
    <mergeCell ref="E1183:E1184"/>
    <mergeCell ref="F1183:F1184"/>
    <mergeCell ref="G1183:G1184"/>
    <mergeCell ref="G1185:G1186"/>
    <mergeCell ref="H1178:H1180"/>
    <mergeCell ref="I1178:I1180"/>
    <mergeCell ref="J1178:J1180"/>
    <mergeCell ref="K1178:K1180"/>
    <mergeCell ref="B1181:B1182"/>
    <mergeCell ref="C1181:C1182"/>
    <mergeCell ref="D1181:D1182"/>
    <mergeCell ref="E1181:E1182"/>
    <mergeCell ref="F1181:F1182"/>
    <mergeCell ref="B1178:B1180"/>
    <mergeCell ref="C1178:C1180"/>
    <mergeCell ref="D1178:D1180"/>
    <mergeCell ref="E1178:E1180"/>
    <mergeCell ref="F1178:F1180"/>
    <mergeCell ref="G1178:G1180"/>
    <mergeCell ref="G1181:G1182"/>
    <mergeCell ref="C1132:C1134"/>
    <mergeCell ref="D1132:D1134"/>
    <mergeCell ref="E1132:E1134"/>
    <mergeCell ref="F1132:F1134"/>
    <mergeCell ref="B1175:B1177"/>
    <mergeCell ref="C1175:C1177"/>
    <mergeCell ref="D1175:D1177"/>
    <mergeCell ref="E1175:E1177"/>
    <mergeCell ref="F1175:F1177"/>
    <mergeCell ref="H1168:H1173"/>
    <mergeCell ref="I1168:I1173"/>
    <mergeCell ref="J1168:J1173"/>
    <mergeCell ref="K1168:K1173"/>
    <mergeCell ref="G1175:G1177"/>
    <mergeCell ref="H1166:H1167"/>
    <mergeCell ref="I1166:I1167"/>
    <mergeCell ref="J1166:J1167"/>
    <mergeCell ref="K1166:K1167"/>
    <mergeCell ref="B1168:B1173"/>
    <mergeCell ref="C1168:C1173"/>
    <mergeCell ref="D1168:D1173"/>
    <mergeCell ref="E1168:E1173"/>
    <mergeCell ref="F1168:F1173"/>
    <mergeCell ref="H1160:H1165"/>
    <mergeCell ref="I1160:I1165"/>
    <mergeCell ref="J1160:J1165"/>
    <mergeCell ref="K1160:K1165"/>
    <mergeCell ref="B1166:B1167"/>
    <mergeCell ref="C1166:C1167"/>
    <mergeCell ref="D1166:D1167"/>
    <mergeCell ref="E1166:E1167"/>
    <mergeCell ref="F1166:F1167"/>
    <mergeCell ref="G1166:G1167"/>
    <mergeCell ref="G1168:G1173"/>
    <mergeCell ref="H1154:H1159"/>
    <mergeCell ref="I1154:I1159"/>
    <mergeCell ref="J1154:J1159"/>
    <mergeCell ref="H1189:H1190"/>
    <mergeCell ref="I1189:I1190"/>
    <mergeCell ref="J1189:J1190"/>
    <mergeCell ref="K1189:K1190"/>
    <mergeCell ref="B1191:B1192"/>
    <mergeCell ref="C1191:C1192"/>
    <mergeCell ref="D1191:D1192"/>
    <mergeCell ref="E1191:E1192"/>
    <mergeCell ref="F1191:F1192"/>
    <mergeCell ref="G1191:G1192"/>
    <mergeCell ref="G1193:G1198"/>
    <mergeCell ref="H1187:H1188"/>
    <mergeCell ref="I1187:I1188"/>
    <mergeCell ref="J1187:J1188"/>
    <mergeCell ref="K1187:K1188"/>
    <mergeCell ref="B1189:B1190"/>
    <mergeCell ref="C1189:C1190"/>
    <mergeCell ref="D1189:D1190"/>
    <mergeCell ref="E1189:E1190"/>
    <mergeCell ref="F1189:F1190"/>
    <mergeCell ref="H1185:H1186"/>
    <mergeCell ref="I1185:I1186"/>
    <mergeCell ref="J1185:J1186"/>
    <mergeCell ref="K1185:K1186"/>
    <mergeCell ref="B1187:B1188"/>
    <mergeCell ref="C1187:C1188"/>
    <mergeCell ref="D1187:D1188"/>
    <mergeCell ref="E1187:E1188"/>
    <mergeCell ref="F1187:F1188"/>
    <mergeCell ref="G1187:G1188"/>
    <mergeCell ref="G1189:G1190"/>
    <mergeCell ref="H1183:H1184"/>
    <mergeCell ref="I1183:I1184"/>
    <mergeCell ref="J1183:J1184"/>
    <mergeCell ref="K1183:K1184"/>
    <mergeCell ref="B1185:B1186"/>
    <mergeCell ref="C1185:C1186"/>
    <mergeCell ref="D1185:D1186"/>
    <mergeCell ref="E1185:E1186"/>
    <mergeCell ref="F1185:F1186"/>
    <mergeCell ref="B1235:B1237"/>
    <mergeCell ref="C1235:C1237"/>
    <mergeCell ref="D1235:D1237"/>
    <mergeCell ref="E1235:E1237"/>
    <mergeCell ref="F1235:F1237"/>
    <mergeCell ref="H1213:H1215"/>
    <mergeCell ref="I1213:I1215"/>
    <mergeCell ref="J1213:J1215"/>
    <mergeCell ref="K1213:K1215"/>
    <mergeCell ref="B1216:B1222"/>
    <mergeCell ref="C1216:C1222"/>
    <mergeCell ref="H1208:H1209"/>
    <mergeCell ref="I1208:I1209"/>
    <mergeCell ref="J1208:J1209"/>
    <mergeCell ref="K1208:K1209"/>
    <mergeCell ref="B1210:B1211"/>
    <mergeCell ref="C1210:C1211"/>
    <mergeCell ref="D1210:D1211"/>
    <mergeCell ref="E1210:E1211"/>
    <mergeCell ref="F1210:F1211"/>
    <mergeCell ref="B1208:B1209"/>
    <mergeCell ref="C1208:C1209"/>
    <mergeCell ref="D1208:D1209"/>
    <mergeCell ref="E1208:E1209"/>
    <mergeCell ref="F1208:F1209"/>
    <mergeCell ref="G1208:G1209"/>
    <mergeCell ref="G1210:G1211"/>
    <mergeCell ref="D1216:D1222"/>
    <mergeCell ref="H1193:H1198"/>
    <mergeCell ref="I1193:I1198"/>
    <mergeCell ref="J1193:J1198"/>
    <mergeCell ref="K1193:K1198"/>
    <mergeCell ref="H1191:H1192"/>
    <mergeCell ref="I1191:I1192"/>
    <mergeCell ref="J1191:J1192"/>
    <mergeCell ref="K1191:K1192"/>
    <mergeCell ref="B1193:B1198"/>
    <mergeCell ref="C1193:C1198"/>
    <mergeCell ref="D1193:D1198"/>
    <mergeCell ref="E1193:E1198"/>
    <mergeCell ref="F1193:F1198"/>
    <mergeCell ref="H1203:H1207"/>
    <mergeCell ref="I1203:I1207"/>
    <mergeCell ref="J1203:J1207"/>
    <mergeCell ref="K1203:K1207"/>
    <mergeCell ref="H1201:H1202"/>
    <mergeCell ref="I1201:I1202"/>
    <mergeCell ref="J1201:J1202"/>
    <mergeCell ref="K1201:K1202"/>
    <mergeCell ref="B1203:B1207"/>
    <mergeCell ref="C1203:C1207"/>
    <mergeCell ref="D1203:D1207"/>
    <mergeCell ref="E1203:E1207"/>
    <mergeCell ref="F1203:F1207"/>
    <mergeCell ref="H1199:H1200"/>
    <mergeCell ref="I1199:I1200"/>
    <mergeCell ref="J1199:J1200"/>
    <mergeCell ref="K1199:K1200"/>
    <mergeCell ref="B1201:B1202"/>
    <mergeCell ref="C1201:C1202"/>
    <mergeCell ref="D1201:D1202"/>
    <mergeCell ref="E1201:E1202"/>
    <mergeCell ref="F1201:F1202"/>
    <mergeCell ref="B1199:B1200"/>
    <mergeCell ref="C1199:C1200"/>
    <mergeCell ref="D1199:D1200"/>
    <mergeCell ref="E1199:E1200"/>
    <mergeCell ref="F1199:F1200"/>
    <mergeCell ref="G1199:G1200"/>
    <mergeCell ref="G1201:G1202"/>
    <mergeCell ref="G1203:G1207"/>
    <mergeCell ref="H1223:H1224"/>
    <mergeCell ref="I1223:I1224"/>
    <mergeCell ref="J1223:J1224"/>
    <mergeCell ref="K1223:K1224"/>
    <mergeCell ref="E1216:E1222"/>
    <mergeCell ref="F1216:F1222"/>
    <mergeCell ref="B1223:B1224"/>
    <mergeCell ref="C1223:C1224"/>
    <mergeCell ref="D1223:D1224"/>
    <mergeCell ref="E1223:E1224"/>
    <mergeCell ref="F1223:F1224"/>
    <mergeCell ref="H1235:H1237"/>
    <mergeCell ref="I1235:I1237"/>
    <mergeCell ref="J1235:J1237"/>
    <mergeCell ref="K1235:K1237"/>
    <mergeCell ref="H1216:H1222"/>
    <mergeCell ref="I1216:I1222"/>
    <mergeCell ref="J1216:J1222"/>
    <mergeCell ref="K1216:K1222"/>
    <mergeCell ref="G1223:G1224"/>
    <mergeCell ref="G1235:G1237"/>
    <mergeCell ref="B1213:B1215"/>
    <mergeCell ref="C1213:C1215"/>
    <mergeCell ref="D1213:D1215"/>
    <mergeCell ref="E1213:E1215"/>
    <mergeCell ref="F1213:F1215"/>
    <mergeCell ref="G1213:G1215"/>
    <mergeCell ref="G1216:G1222"/>
    <mergeCell ref="H1210:H1211"/>
    <mergeCell ref="I1210:I1211"/>
    <mergeCell ref="J1210:J1211"/>
    <mergeCell ref="H1288:H1289"/>
    <mergeCell ref="I1288:I1289"/>
    <mergeCell ref="J1288:J1289"/>
    <mergeCell ref="K1288:K1289"/>
    <mergeCell ref="H1278:H1287"/>
    <mergeCell ref="I1278:I1287"/>
    <mergeCell ref="J1278:J1287"/>
    <mergeCell ref="K1278:K1287"/>
    <mergeCell ref="B1288:B1289"/>
    <mergeCell ref="C1288:C1289"/>
    <mergeCell ref="D1288:D1289"/>
    <mergeCell ref="E1288:E1289"/>
    <mergeCell ref="F1288:F1289"/>
    <mergeCell ref="B1278:B1287"/>
    <mergeCell ref="C1278:C1287"/>
    <mergeCell ref="D1278:D1287"/>
    <mergeCell ref="E1278:E1287"/>
    <mergeCell ref="F1278:F1287"/>
    <mergeCell ref="H1276:H1277"/>
    <mergeCell ref="I1276:I1277"/>
    <mergeCell ref="J1276:J1277"/>
    <mergeCell ref="K1276:K1277"/>
    <mergeCell ref="H1274:H1275"/>
    <mergeCell ref="I1274:I1275"/>
    <mergeCell ref="J1274:J1275"/>
    <mergeCell ref="K1274:K1275"/>
    <mergeCell ref="B1276:B1277"/>
    <mergeCell ref="C1276:C1277"/>
    <mergeCell ref="D1276:D1277"/>
    <mergeCell ref="E1276:E1277"/>
    <mergeCell ref="F1276:F1277"/>
    <mergeCell ref="K1210:K1211"/>
    <mergeCell ref="D1270:D1271"/>
    <mergeCell ref="E1270:E1271"/>
    <mergeCell ref="F1270:F1271"/>
    <mergeCell ref="G1272:G1273"/>
    <mergeCell ref="H1238:H1239"/>
    <mergeCell ref="I1238:I1239"/>
    <mergeCell ref="J1238:J1239"/>
    <mergeCell ref="K1238:K1239"/>
    <mergeCell ref="B1240:B1243"/>
    <mergeCell ref="C1240:C1243"/>
    <mergeCell ref="D1240:D1243"/>
    <mergeCell ref="E1240:E1243"/>
    <mergeCell ref="F1240:F1243"/>
    <mergeCell ref="B1238:B1239"/>
    <mergeCell ref="C1238:C1239"/>
    <mergeCell ref="D1238:D1239"/>
    <mergeCell ref="E1238:E1239"/>
    <mergeCell ref="F1238:F1239"/>
    <mergeCell ref="H1250:H1257"/>
    <mergeCell ref="I1250:I1257"/>
    <mergeCell ref="J1250:J1257"/>
    <mergeCell ref="K1250:K1257"/>
    <mergeCell ref="H1244:H1245"/>
    <mergeCell ref="I1244:I1245"/>
    <mergeCell ref="J1244:J1245"/>
    <mergeCell ref="K1244:K1245"/>
    <mergeCell ref="B1246:B1247"/>
    <mergeCell ref="H1246:H1247"/>
    <mergeCell ref="I1246:I1247"/>
    <mergeCell ref="J1246:J1247"/>
    <mergeCell ref="K1246:K1247"/>
    <mergeCell ref="C1246:C1247"/>
    <mergeCell ref="J1240:J1243"/>
    <mergeCell ref="K1240:K1243"/>
    <mergeCell ref="B1244:B1245"/>
    <mergeCell ref="C1244:C1245"/>
    <mergeCell ref="D1244:D1245"/>
    <mergeCell ref="E1244:E1245"/>
    <mergeCell ref="F1244:F1245"/>
    <mergeCell ref="G1244:G1245"/>
    <mergeCell ref="H1240:H1243"/>
    <mergeCell ref="I1240:I1243"/>
    <mergeCell ref="G1238:G1239"/>
    <mergeCell ref="G1240:G1243"/>
    <mergeCell ref="H1272:H1273"/>
    <mergeCell ref="I1272:I1273"/>
    <mergeCell ref="J1272:J1273"/>
    <mergeCell ref="K1272:K1273"/>
    <mergeCell ref="B1274:B1275"/>
    <mergeCell ref="C1274:C1275"/>
    <mergeCell ref="D1274:D1275"/>
    <mergeCell ref="E1274:E1275"/>
    <mergeCell ref="F1274:F1275"/>
    <mergeCell ref="H1270:H1271"/>
    <mergeCell ref="I1270:I1271"/>
    <mergeCell ref="J1270:J1271"/>
    <mergeCell ref="K1270:K1271"/>
    <mergeCell ref="B1272:B1273"/>
    <mergeCell ref="C1272:C1273"/>
    <mergeCell ref="D1272:D1273"/>
    <mergeCell ref="E1272:E1273"/>
    <mergeCell ref="F1272:F1273"/>
    <mergeCell ref="H1268:H1269"/>
    <mergeCell ref="I1268:I1269"/>
    <mergeCell ref="J1268:J1269"/>
    <mergeCell ref="K1268:K1269"/>
    <mergeCell ref="B1270:B1271"/>
    <mergeCell ref="C1270:C1271"/>
    <mergeCell ref="F1250:F1257"/>
    <mergeCell ref="B1248:B1249"/>
    <mergeCell ref="C1248:C1249"/>
    <mergeCell ref="D1248:D1249"/>
    <mergeCell ref="E1248:E1249"/>
    <mergeCell ref="F1248:F1249"/>
    <mergeCell ref="D1246:D1247"/>
    <mergeCell ref="E1246:E1247"/>
    <mergeCell ref="F1246:F1247"/>
    <mergeCell ref="H1258:H1267"/>
    <mergeCell ref="I1258:I1267"/>
    <mergeCell ref="J1258:J1267"/>
    <mergeCell ref="K1258:K1267"/>
    <mergeCell ref="B1268:B1269"/>
    <mergeCell ref="C1268:C1269"/>
    <mergeCell ref="D1268:D1269"/>
    <mergeCell ref="E1268:E1269"/>
    <mergeCell ref="F1268:F1269"/>
    <mergeCell ref="B1258:B1267"/>
    <mergeCell ref="C1258:C1267"/>
    <mergeCell ref="D1258:D1267"/>
    <mergeCell ref="E1258:E1267"/>
    <mergeCell ref="F1258:F1267"/>
    <mergeCell ref="H1248:H1249"/>
    <mergeCell ref="I1248:I1249"/>
    <mergeCell ref="J1248:J1249"/>
    <mergeCell ref="K1248:K1249"/>
    <mergeCell ref="B1250:B1257"/>
    <mergeCell ref="C1250:C1257"/>
    <mergeCell ref="D1250:D1257"/>
    <mergeCell ref="E1250:E1257"/>
    <mergeCell ref="G1248:G1249"/>
    <mergeCell ref="G1258:G1267"/>
    <mergeCell ref="G1268:G1269"/>
    <mergeCell ref="G1270:G1271"/>
    <mergeCell ref="H1299:H1305"/>
    <mergeCell ref="I1299:I1305"/>
    <mergeCell ref="J1299:J1305"/>
    <mergeCell ref="K1299:K1305"/>
    <mergeCell ref="H1297:H1298"/>
    <mergeCell ref="I1297:I1298"/>
    <mergeCell ref="J1297:J1298"/>
    <mergeCell ref="K1297:K1298"/>
    <mergeCell ref="B1299:B1305"/>
    <mergeCell ref="C1299:C1305"/>
    <mergeCell ref="D1299:D1305"/>
    <mergeCell ref="E1299:E1305"/>
    <mergeCell ref="F1299:F1305"/>
    <mergeCell ref="H1295:H1296"/>
    <mergeCell ref="I1295:I1296"/>
    <mergeCell ref="J1295:J1296"/>
    <mergeCell ref="K1295:K1296"/>
    <mergeCell ref="B1297:B1298"/>
    <mergeCell ref="C1297:C1298"/>
    <mergeCell ref="D1297:D1298"/>
    <mergeCell ref="E1297:E1298"/>
    <mergeCell ref="F1297:F1298"/>
    <mergeCell ref="H1292:H1294"/>
    <mergeCell ref="I1292:I1294"/>
    <mergeCell ref="J1292:J1294"/>
    <mergeCell ref="K1292:K1294"/>
    <mergeCell ref="B1295:B1296"/>
    <mergeCell ref="C1295:C1296"/>
    <mergeCell ref="D1295:D1296"/>
    <mergeCell ref="E1295:E1296"/>
    <mergeCell ref="F1295:F1296"/>
    <mergeCell ref="H1290:H1291"/>
    <mergeCell ref="I1290:I1291"/>
    <mergeCell ref="J1290:J1291"/>
    <mergeCell ref="K1290:K1291"/>
    <mergeCell ref="B1292:B1294"/>
    <mergeCell ref="C1292:C1294"/>
    <mergeCell ref="D1292:D1294"/>
    <mergeCell ref="E1292:E1294"/>
    <mergeCell ref="F1292:F1294"/>
    <mergeCell ref="B1290:B1291"/>
    <mergeCell ref="C1290:C1291"/>
    <mergeCell ref="D1290:D1291"/>
    <mergeCell ref="E1290:E1291"/>
    <mergeCell ref="F1290:F1291"/>
    <mergeCell ref="H1331:H1332"/>
    <mergeCell ref="I1331:I1332"/>
    <mergeCell ref="J1331:J1332"/>
    <mergeCell ref="K1331:K1332"/>
    <mergeCell ref="H1329:H1330"/>
    <mergeCell ref="I1329:I1330"/>
    <mergeCell ref="J1329:J1330"/>
    <mergeCell ref="K1329:K1330"/>
    <mergeCell ref="B1331:B1332"/>
    <mergeCell ref="C1331:C1332"/>
    <mergeCell ref="D1331:D1332"/>
    <mergeCell ref="E1331:E1332"/>
    <mergeCell ref="F1331:F1332"/>
    <mergeCell ref="B1329:B1330"/>
    <mergeCell ref="C1329:C1330"/>
    <mergeCell ref="D1329:D1330"/>
    <mergeCell ref="E1329:E1330"/>
    <mergeCell ref="F1329:F1330"/>
    <mergeCell ref="G1329:G1330"/>
    <mergeCell ref="G1331:G1332"/>
    <mergeCell ref="H1327:H1328"/>
    <mergeCell ref="I1327:I1328"/>
    <mergeCell ref="J1327:J1328"/>
    <mergeCell ref="K1327:K1328"/>
    <mergeCell ref="H1306:H1312"/>
    <mergeCell ref="I1306:I1312"/>
    <mergeCell ref="J1306:J1312"/>
    <mergeCell ref="K1306:K1312"/>
    <mergeCell ref="B1327:B1328"/>
    <mergeCell ref="C1327:C1328"/>
    <mergeCell ref="D1327:D1328"/>
    <mergeCell ref="E1327:E1328"/>
    <mergeCell ref="F1327:F1328"/>
    <mergeCell ref="B1306:B1312"/>
    <mergeCell ref="C1306:C1312"/>
    <mergeCell ref="D1306:D1312"/>
    <mergeCell ref="E1306:E1312"/>
    <mergeCell ref="F1306:F1312"/>
    <mergeCell ref="A1321:B1321"/>
    <mergeCell ref="C1321:E1321"/>
    <mergeCell ref="H1325:H1326"/>
    <mergeCell ref="I1325:I1326"/>
    <mergeCell ref="J1325:J1326"/>
    <mergeCell ref="K1325:K1326"/>
    <mergeCell ref="H1323:H1324"/>
    <mergeCell ref="I1323:I1324"/>
    <mergeCell ref="J1323:J1324"/>
    <mergeCell ref="K1323:K1324"/>
    <mergeCell ref="B1325:B1326"/>
    <mergeCell ref="C1325:C1326"/>
    <mergeCell ref="D1325:D1326"/>
    <mergeCell ref="E1325:E1326"/>
    <mergeCell ref="F1325:F1326"/>
    <mergeCell ref="B1323:B1324"/>
    <mergeCell ref="C1323:C1324"/>
    <mergeCell ref="D1323:D1324"/>
    <mergeCell ref="E1323:E1324"/>
    <mergeCell ref="F1323:F1324"/>
    <mergeCell ref="B1337:B1338"/>
    <mergeCell ref="C1337:C1338"/>
    <mergeCell ref="D1337:D1338"/>
    <mergeCell ref="E1337:E1338"/>
    <mergeCell ref="F1337:F1338"/>
    <mergeCell ref="B1335:B1336"/>
    <mergeCell ref="C1335:C1336"/>
    <mergeCell ref="D1335:D1336"/>
    <mergeCell ref="E1335:E1336"/>
    <mergeCell ref="F1335:F1336"/>
    <mergeCell ref="H1333:H1334"/>
    <mergeCell ref="I1333:I1334"/>
    <mergeCell ref="J1333:J1334"/>
    <mergeCell ref="K1333:K1334"/>
    <mergeCell ref="B1333:B1334"/>
    <mergeCell ref="C1333:C1334"/>
    <mergeCell ref="D1333:D1334"/>
    <mergeCell ref="E1333:E1334"/>
    <mergeCell ref="F1333:F1334"/>
    <mergeCell ref="G1333:G1334"/>
    <mergeCell ref="G1335:G1336"/>
    <mergeCell ref="H1343:H1344"/>
    <mergeCell ref="I1343:I1344"/>
    <mergeCell ref="J1343:J1344"/>
    <mergeCell ref="K1343:K1344"/>
    <mergeCell ref="B1345:B1346"/>
    <mergeCell ref="C1345:C1346"/>
    <mergeCell ref="D1345:D1346"/>
    <mergeCell ref="E1345:E1346"/>
    <mergeCell ref="F1345:F1346"/>
    <mergeCell ref="H1341:H1342"/>
    <mergeCell ref="I1341:I1342"/>
    <mergeCell ref="J1341:J1342"/>
    <mergeCell ref="K1341:K1342"/>
    <mergeCell ref="B1343:B1344"/>
    <mergeCell ref="C1343:C1344"/>
    <mergeCell ref="D1343:D1344"/>
    <mergeCell ref="E1343:E1344"/>
    <mergeCell ref="F1343:F1344"/>
    <mergeCell ref="G1343:G1344"/>
    <mergeCell ref="G1345:G1346"/>
    <mergeCell ref="H1339:H1340"/>
    <mergeCell ref="I1339:I1340"/>
    <mergeCell ref="J1339:J1340"/>
    <mergeCell ref="K1339:K1340"/>
    <mergeCell ref="B1341:B1342"/>
    <mergeCell ref="C1341:C1342"/>
    <mergeCell ref="D1341:D1342"/>
    <mergeCell ref="E1341:E1342"/>
    <mergeCell ref="F1341:F1342"/>
    <mergeCell ref="H1337:H1338"/>
    <mergeCell ref="I1337:I1338"/>
    <mergeCell ref="J1337:J1338"/>
    <mergeCell ref="K1337:K1338"/>
    <mergeCell ref="B1339:B1340"/>
    <mergeCell ref="C1339:C1340"/>
    <mergeCell ref="D1339:D1340"/>
    <mergeCell ref="G1339:G1340"/>
    <mergeCell ref="G1341:G1342"/>
    <mergeCell ref="G1337:G1338"/>
    <mergeCell ref="B1364:B1365"/>
    <mergeCell ref="C1364:C1365"/>
    <mergeCell ref="D1364:D1365"/>
    <mergeCell ref="E1364:E1365"/>
    <mergeCell ref="F1364:F1365"/>
    <mergeCell ref="G1366:G1367"/>
    <mergeCell ref="H1360:H1361"/>
    <mergeCell ref="I1360:I1361"/>
    <mergeCell ref="J1360:J1361"/>
    <mergeCell ref="K1360:K1361"/>
    <mergeCell ref="B1362:B1363"/>
    <mergeCell ref="C1362:C1363"/>
    <mergeCell ref="D1362:D1363"/>
    <mergeCell ref="E1362:E1363"/>
    <mergeCell ref="F1362:F1363"/>
    <mergeCell ref="E1339:E1340"/>
    <mergeCell ref="F1339:F1340"/>
    <mergeCell ref="H1358:H1359"/>
    <mergeCell ref="I1358:I1359"/>
    <mergeCell ref="J1358:J1359"/>
    <mergeCell ref="K1358:K1359"/>
    <mergeCell ref="B1360:B1361"/>
    <mergeCell ref="C1360:C1361"/>
    <mergeCell ref="D1360:D1361"/>
    <mergeCell ref="E1360:E1361"/>
    <mergeCell ref="F1360:F1361"/>
    <mergeCell ref="H1349:H1357"/>
    <mergeCell ref="I1349:I1357"/>
    <mergeCell ref="J1349:J1357"/>
    <mergeCell ref="K1349:K1357"/>
    <mergeCell ref="B1358:B1359"/>
    <mergeCell ref="C1358:C1359"/>
    <mergeCell ref="D1358:D1359"/>
    <mergeCell ref="E1358:E1359"/>
    <mergeCell ref="F1358:F1359"/>
    <mergeCell ref="H1347:H1348"/>
    <mergeCell ref="I1347:I1348"/>
    <mergeCell ref="J1347:J1348"/>
    <mergeCell ref="K1347:K1348"/>
    <mergeCell ref="B1349:B1357"/>
    <mergeCell ref="C1349:C1357"/>
    <mergeCell ref="D1349:D1357"/>
    <mergeCell ref="E1349:E1357"/>
    <mergeCell ref="F1349:F1357"/>
    <mergeCell ref="H1345:H1346"/>
    <mergeCell ref="I1345:I1346"/>
    <mergeCell ref="J1345:J1346"/>
    <mergeCell ref="K1345:K1346"/>
    <mergeCell ref="B1347:B1348"/>
    <mergeCell ref="C1347:C1348"/>
    <mergeCell ref="D1347:D1348"/>
    <mergeCell ref="E1347:E1348"/>
    <mergeCell ref="F1347:F1348"/>
    <mergeCell ref="G1347:G1348"/>
    <mergeCell ref="G1349:G1357"/>
    <mergeCell ref="H1370:H1371"/>
    <mergeCell ref="I1370:I1371"/>
    <mergeCell ref="J1370:J1371"/>
    <mergeCell ref="K1370:K1371"/>
    <mergeCell ref="B1372:B1373"/>
    <mergeCell ref="C1372:C1373"/>
    <mergeCell ref="D1372:D1373"/>
    <mergeCell ref="E1372:E1373"/>
    <mergeCell ref="F1372:F1373"/>
    <mergeCell ref="G1372:G1373"/>
    <mergeCell ref="G1374:G1388"/>
    <mergeCell ref="H1368:H1369"/>
    <mergeCell ref="I1368:I1369"/>
    <mergeCell ref="J1368:J1369"/>
    <mergeCell ref="K1368:K1369"/>
    <mergeCell ref="B1370:B1371"/>
    <mergeCell ref="C1370:C1371"/>
    <mergeCell ref="D1370:D1371"/>
    <mergeCell ref="E1370:E1371"/>
    <mergeCell ref="F1370:F1371"/>
    <mergeCell ref="H1366:H1367"/>
    <mergeCell ref="I1366:I1367"/>
    <mergeCell ref="J1366:J1367"/>
    <mergeCell ref="K1366:K1367"/>
    <mergeCell ref="B1368:B1369"/>
    <mergeCell ref="C1368:C1369"/>
    <mergeCell ref="D1368:D1369"/>
    <mergeCell ref="E1368:E1369"/>
    <mergeCell ref="F1368:F1369"/>
    <mergeCell ref="G1368:G1369"/>
    <mergeCell ref="G1370:G1371"/>
    <mergeCell ref="B1366:B1367"/>
    <mergeCell ref="C1366:C1367"/>
    <mergeCell ref="D1366:D1367"/>
    <mergeCell ref="E1366:E1367"/>
    <mergeCell ref="F1366:F1367"/>
    <mergeCell ref="H1391:H1392"/>
    <mergeCell ref="I1391:I1392"/>
    <mergeCell ref="J1391:J1392"/>
    <mergeCell ref="K1391:K1392"/>
    <mergeCell ref="B1393:B1394"/>
    <mergeCell ref="C1393:C1394"/>
    <mergeCell ref="D1393:D1394"/>
    <mergeCell ref="E1393:E1394"/>
    <mergeCell ref="F1393:F1394"/>
    <mergeCell ref="H1389:H1390"/>
    <mergeCell ref="I1389:I1390"/>
    <mergeCell ref="J1389:J1390"/>
    <mergeCell ref="K1389:K1390"/>
    <mergeCell ref="B1391:B1392"/>
    <mergeCell ref="C1391:C1392"/>
    <mergeCell ref="D1391:D1392"/>
    <mergeCell ref="E1391:E1392"/>
    <mergeCell ref="F1391:F1392"/>
    <mergeCell ref="B1389:B1390"/>
    <mergeCell ref="C1389:C1390"/>
    <mergeCell ref="D1389:D1390"/>
    <mergeCell ref="E1389:E1390"/>
    <mergeCell ref="F1389:F1390"/>
    <mergeCell ref="G1389:G1390"/>
    <mergeCell ref="G1391:G1392"/>
    <mergeCell ref="G1393:G1394"/>
    <mergeCell ref="B1374:B1388"/>
    <mergeCell ref="C1374:C1388"/>
    <mergeCell ref="D1374:D1388"/>
    <mergeCell ref="E1374:E1388"/>
    <mergeCell ref="F1374:F1388"/>
    <mergeCell ref="H1372:H1373"/>
    <mergeCell ref="I1372:I1373"/>
    <mergeCell ref="J1372:J1373"/>
    <mergeCell ref="K1372:K1373"/>
    <mergeCell ref="H1397:H1398"/>
    <mergeCell ref="I1397:I1398"/>
    <mergeCell ref="J1397:J1398"/>
    <mergeCell ref="K1397:K1398"/>
    <mergeCell ref="B1399:B1400"/>
    <mergeCell ref="C1399:C1400"/>
    <mergeCell ref="D1399:D1400"/>
    <mergeCell ref="E1399:E1400"/>
    <mergeCell ref="F1399:F1400"/>
    <mergeCell ref="G1399:G1400"/>
    <mergeCell ref="G1411:G1412"/>
    <mergeCell ref="A1401:O1401"/>
    <mergeCell ref="A1402:B1402"/>
    <mergeCell ref="A1409:B1409"/>
    <mergeCell ref="C1409:E1409"/>
    <mergeCell ref="H1395:H1396"/>
    <mergeCell ref="I1395:I1396"/>
    <mergeCell ref="J1395:J1396"/>
    <mergeCell ref="K1395:K1396"/>
    <mergeCell ref="B1397:B1398"/>
    <mergeCell ref="C1397:C1398"/>
    <mergeCell ref="D1397:D1398"/>
    <mergeCell ref="E1397:E1398"/>
    <mergeCell ref="F1397:F1398"/>
    <mergeCell ref="H1393:H1394"/>
    <mergeCell ref="I1393:I1394"/>
    <mergeCell ref="J1393:J1394"/>
    <mergeCell ref="K1393:K1394"/>
    <mergeCell ref="B1395:B1396"/>
    <mergeCell ref="C1395:C1396"/>
    <mergeCell ref="D1395:D1396"/>
    <mergeCell ref="E1395:E1396"/>
    <mergeCell ref="F1395:F1396"/>
    <mergeCell ref="G1395:G1396"/>
    <mergeCell ref="G1397:G1398"/>
    <mergeCell ref="H1415:H1416"/>
    <mergeCell ref="I1415:I1416"/>
    <mergeCell ref="J1415:J1416"/>
    <mergeCell ref="K1415:K1416"/>
    <mergeCell ref="B1417:B1418"/>
    <mergeCell ref="C1417:C1418"/>
    <mergeCell ref="D1417:D1418"/>
    <mergeCell ref="E1417:E1418"/>
    <mergeCell ref="F1417:F1418"/>
    <mergeCell ref="H1413:H1414"/>
    <mergeCell ref="I1413:I1414"/>
    <mergeCell ref="J1413:J1414"/>
    <mergeCell ref="K1413:K1414"/>
    <mergeCell ref="B1415:B1416"/>
    <mergeCell ref="C1415:C1416"/>
    <mergeCell ref="D1415:D1416"/>
    <mergeCell ref="E1415:E1416"/>
    <mergeCell ref="F1415:F1416"/>
    <mergeCell ref="B1413:B1414"/>
    <mergeCell ref="C1413:C1414"/>
    <mergeCell ref="D1413:D1414"/>
    <mergeCell ref="E1413:E1414"/>
    <mergeCell ref="F1413:F1414"/>
    <mergeCell ref="G1415:G1416"/>
    <mergeCell ref="G1417:G1418"/>
    <mergeCell ref="G1413:G1414"/>
    <mergeCell ref="H1411:H1412"/>
    <mergeCell ref="I1411:I1412"/>
    <mergeCell ref="J1411:J1412"/>
    <mergeCell ref="K1411:K1412"/>
    <mergeCell ref="H1399:H1400"/>
    <mergeCell ref="I1399:I1400"/>
    <mergeCell ref="J1399:J1400"/>
    <mergeCell ref="K1399:K1400"/>
    <mergeCell ref="B1411:B1412"/>
    <mergeCell ref="C1411:C1412"/>
    <mergeCell ref="D1411:D1412"/>
    <mergeCell ref="E1411:E1412"/>
    <mergeCell ref="F1411:F1412"/>
    <mergeCell ref="H1423:H1424"/>
    <mergeCell ref="I1423:I1424"/>
    <mergeCell ref="J1423:J1424"/>
    <mergeCell ref="K1423:K1424"/>
    <mergeCell ref="B1425:B1429"/>
    <mergeCell ref="C1425:C1429"/>
    <mergeCell ref="D1425:D1429"/>
    <mergeCell ref="E1425:E1429"/>
    <mergeCell ref="F1425:F1429"/>
    <mergeCell ref="H1421:H1422"/>
    <mergeCell ref="I1421:I1422"/>
    <mergeCell ref="J1421:J1422"/>
    <mergeCell ref="K1421:K1422"/>
    <mergeCell ref="B1423:B1424"/>
    <mergeCell ref="C1423:C1424"/>
    <mergeCell ref="D1423:D1424"/>
    <mergeCell ref="E1423:E1424"/>
    <mergeCell ref="F1423:F1424"/>
    <mergeCell ref="G1423:G1424"/>
    <mergeCell ref="G1425:G1429"/>
    <mergeCell ref="H1419:H1420"/>
    <mergeCell ref="I1419:I1420"/>
    <mergeCell ref="J1419:J1420"/>
    <mergeCell ref="K1419:K1420"/>
    <mergeCell ref="B1421:B1422"/>
    <mergeCell ref="C1421:C1422"/>
    <mergeCell ref="D1421:D1422"/>
    <mergeCell ref="E1421:E1422"/>
    <mergeCell ref="F1421:F1422"/>
    <mergeCell ref="H1417:H1418"/>
    <mergeCell ref="I1417:I1418"/>
    <mergeCell ref="J1417:J1418"/>
    <mergeCell ref="K1417:K1418"/>
    <mergeCell ref="B1419:B1420"/>
    <mergeCell ref="C1419:C1420"/>
    <mergeCell ref="D1419:D1420"/>
    <mergeCell ref="E1419:E1420"/>
    <mergeCell ref="F1419:F1420"/>
    <mergeCell ref="G1419:G1420"/>
    <mergeCell ref="G1421:G1422"/>
    <mergeCell ref="H1434:H1441"/>
    <mergeCell ref="I1434:I1441"/>
    <mergeCell ref="J1434:J1441"/>
    <mergeCell ref="K1434:K1441"/>
    <mergeCell ref="B1442:B1448"/>
    <mergeCell ref="C1442:C1448"/>
    <mergeCell ref="D1442:D1448"/>
    <mergeCell ref="E1442:E1448"/>
    <mergeCell ref="F1442:F1448"/>
    <mergeCell ref="H1432:H1433"/>
    <mergeCell ref="I1432:I1433"/>
    <mergeCell ref="J1432:J1433"/>
    <mergeCell ref="K1432:K1433"/>
    <mergeCell ref="B1434:B1441"/>
    <mergeCell ref="C1434:C1441"/>
    <mergeCell ref="D1434:D1441"/>
    <mergeCell ref="E1434:E1441"/>
    <mergeCell ref="F1434:F1441"/>
    <mergeCell ref="G1434:G1441"/>
    <mergeCell ref="G1442:G1448"/>
    <mergeCell ref="H1430:H1431"/>
    <mergeCell ref="I1430:I1431"/>
    <mergeCell ref="J1430:J1431"/>
    <mergeCell ref="K1430:K1431"/>
    <mergeCell ref="B1432:B1433"/>
    <mergeCell ref="C1432:C1433"/>
    <mergeCell ref="D1432:D1433"/>
    <mergeCell ref="E1432:E1433"/>
    <mergeCell ref="F1432:F1433"/>
    <mergeCell ref="H1425:H1429"/>
    <mergeCell ref="I1425:I1429"/>
    <mergeCell ref="J1425:J1429"/>
    <mergeCell ref="K1425:K1429"/>
    <mergeCell ref="B1430:B1431"/>
    <mergeCell ref="C1430:C1431"/>
    <mergeCell ref="D1430:D1431"/>
    <mergeCell ref="E1430:E1431"/>
    <mergeCell ref="F1430:F1431"/>
    <mergeCell ref="G1430:G1431"/>
    <mergeCell ref="G1432:G1433"/>
    <mergeCell ref="B1469:B1470"/>
    <mergeCell ref="C1469:C1470"/>
    <mergeCell ref="D1469:D1470"/>
    <mergeCell ref="E1469:E1470"/>
    <mergeCell ref="F1469:F1470"/>
    <mergeCell ref="G1469:G1470"/>
    <mergeCell ref="G1471:G1473"/>
    <mergeCell ref="H1459:H1460"/>
    <mergeCell ref="I1459:I1460"/>
    <mergeCell ref="J1459:J1460"/>
    <mergeCell ref="K1459:K1460"/>
    <mergeCell ref="B1461:B1468"/>
    <mergeCell ref="C1461:C1468"/>
    <mergeCell ref="D1461:D1468"/>
    <mergeCell ref="E1461:E1468"/>
    <mergeCell ref="F1461:F1468"/>
    <mergeCell ref="H1452:H1458"/>
    <mergeCell ref="I1452:I1458"/>
    <mergeCell ref="J1452:J1458"/>
    <mergeCell ref="K1452:K1458"/>
    <mergeCell ref="B1459:B1460"/>
    <mergeCell ref="C1459:C1460"/>
    <mergeCell ref="D1459:D1460"/>
    <mergeCell ref="E1459:E1460"/>
    <mergeCell ref="F1459:F1460"/>
    <mergeCell ref="G1459:G1460"/>
    <mergeCell ref="G1461:G1468"/>
    <mergeCell ref="H1449:H1451"/>
    <mergeCell ref="I1449:I1451"/>
    <mergeCell ref="J1449:J1451"/>
    <mergeCell ref="K1449:K1451"/>
    <mergeCell ref="B1452:B1458"/>
    <mergeCell ref="C1452:C1458"/>
    <mergeCell ref="D1452:D1458"/>
    <mergeCell ref="E1452:E1458"/>
    <mergeCell ref="F1452:F1458"/>
    <mergeCell ref="B1449:B1451"/>
    <mergeCell ref="C1449:C1451"/>
    <mergeCell ref="D1449:D1451"/>
    <mergeCell ref="E1449:E1451"/>
    <mergeCell ref="F1449:F1451"/>
    <mergeCell ref="G1449:G1451"/>
    <mergeCell ref="G1452:G1458"/>
    <mergeCell ref="B1487:B1488"/>
    <mergeCell ref="C1487:C1488"/>
    <mergeCell ref="D1487:D1488"/>
    <mergeCell ref="E1487:E1488"/>
    <mergeCell ref="F1487:F1488"/>
    <mergeCell ref="A1490:B1490"/>
    <mergeCell ref="A1497:B1497"/>
    <mergeCell ref="C1497:E1497"/>
    <mergeCell ref="H1476:H1486"/>
    <mergeCell ref="I1476:I1486"/>
    <mergeCell ref="J1476:J1486"/>
    <mergeCell ref="K1476:K1486"/>
    <mergeCell ref="G1487:G1488"/>
    <mergeCell ref="G1499:G1500"/>
    <mergeCell ref="A1489:O1489"/>
    <mergeCell ref="H1474:H1475"/>
    <mergeCell ref="I1474:I1475"/>
    <mergeCell ref="J1474:J1475"/>
    <mergeCell ref="K1474:K1475"/>
    <mergeCell ref="B1476:B1486"/>
    <mergeCell ref="C1476:C1486"/>
    <mergeCell ref="D1476:D1486"/>
    <mergeCell ref="E1476:E1486"/>
    <mergeCell ref="F1476:F1486"/>
    <mergeCell ref="H1471:H1473"/>
    <mergeCell ref="I1471:I1473"/>
    <mergeCell ref="J1471:J1473"/>
    <mergeCell ref="K1471:K1473"/>
    <mergeCell ref="B1474:B1475"/>
    <mergeCell ref="C1474:C1475"/>
    <mergeCell ref="D1474:D1475"/>
    <mergeCell ref="E1474:E1475"/>
    <mergeCell ref="F1474:F1475"/>
    <mergeCell ref="G1474:G1475"/>
    <mergeCell ref="G1476:G1486"/>
    <mergeCell ref="B1471:B1473"/>
    <mergeCell ref="C1471:C1473"/>
    <mergeCell ref="D1471:D1473"/>
    <mergeCell ref="E1471:E1473"/>
    <mergeCell ref="F1471:F1473"/>
    <mergeCell ref="A1471:A1473"/>
    <mergeCell ref="A1474:A1475"/>
    <mergeCell ref="A1476:A1486"/>
    <mergeCell ref="A1487:A1488"/>
    <mergeCell ref="A1499:A1500"/>
    <mergeCell ref="B1507:B1508"/>
    <mergeCell ref="C1507:C1508"/>
    <mergeCell ref="D1507:D1508"/>
    <mergeCell ref="E1507:E1508"/>
    <mergeCell ref="F1507:F1508"/>
    <mergeCell ref="B1505:B1506"/>
    <mergeCell ref="C1505:C1506"/>
    <mergeCell ref="D1505:D1506"/>
    <mergeCell ref="E1505:E1506"/>
    <mergeCell ref="F1505:F1506"/>
    <mergeCell ref="G1505:G1506"/>
    <mergeCell ref="G1507:G1508"/>
    <mergeCell ref="H1503:H1504"/>
    <mergeCell ref="I1503:I1504"/>
    <mergeCell ref="J1503:J1504"/>
    <mergeCell ref="K1503:K1504"/>
    <mergeCell ref="H1501:H1502"/>
    <mergeCell ref="I1501:I1502"/>
    <mergeCell ref="J1501:J1502"/>
    <mergeCell ref="K1501:K1502"/>
    <mergeCell ref="B1503:B1504"/>
    <mergeCell ref="C1503:C1504"/>
    <mergeCell ref="D1503:D1504"/>
    <mergeCell ref="E1503:E1504"/>
    <mergeCell ref="F1503:F1504"/>
    <mergeCell ref="H1499:H1500"/>
    <mergeCell ref="I1499:I1500"/>
    <mergeCell ref="J1499:J1500"/>
    <mergeCell ref="K1499:K1500"/>
    <mergeCell ref="B1501:B1502"/>
    <mergeCell ref="C1501:C1502"/>
    <mergeCell ref="D1501:D1502"/>
    <mergeCell ref="E1501:E1502"/>
    <mergeCell ref="F1501:F1502"/>
    <mergeCell ref="G1501:G1502"/>
    <mergeCell ref="G1503:G1504"/>
    <mergeCell ref="B1499:B1500"/>
    <mergeCell ref="C1499:C1500"/>
    <mergeCell ref="D1499:D1500"/>
    <mergeCell ref="E1499:E1500"/>
    <mergeCell ref="F1499:F1500"/>
    <mergeCell ref="B1522:B1523"/>
    <mergeCell ref="C1522:C1523"/>
    <mergeCell ref="D1522:D1523"/>
    <mergeCell ref="E1522:E1523"/>
    <mergeCell ref="F1522:F1523"/>
    <mergeCell ref="G1532:G1534"/>
    <mergeCell ref="K1524:K1529"/>
    <mergeCell ref="B1530:B1531"/>
    <mergeCell ref="C1530:C1531"/>
    <mergeCell ref="D1530:D1531"/>
    <mergeCell ref="E1530:E1531"/>
    <mergeCell ref="F1530:F1531"/>
    <mergeCell ref="B1520:B1521"/>
    <mergeCell ref="C1520:C1521"/>
    <mergeCell ref="D1520:D1521"/>
    <mergeCell ref="E1520:E1521"/>
    <mergeCell ref="F1520:F1521"/>
    <mergeCell ref="H1522:H1523"/>
    <mergeCell ref="I1522:I1523"/>
    <mergeCell ref="J1522:J1523"/>
    <mergeCell ref="K1522:K1523"/>
    <mergeCell ref="G1520:G1521"/>
    <mergeCell ref="G1522:G1523"/>
    <mergeCell ref="H1513:H1514"/>
    <mergeCell ref="I1513:I1514"/>
    <mergeCell ref="J1513:J1514"/>
    <mergeCell ref="K1513:K1514"/>
    <mergeCell ref="B1515:B1519"/>
    <mergeCell ref="C1515:C1519"/>
    <mergeCell ref="D1515:D1519"/>
    <mergeCell ref="E1515:E1519"/>
    <mergeCell ref="F1515:F1519"/>
    <mergeCell ref="H1509:H1512"/>
    <mergeCell ref="I1509:I1512"/>
    <mergeCell ref="J1509:J1512"/>
    <mergeCell ref="K1509:K1512"/>
    <mergeCell ref="B1513:B1514"/>
    <mergeCell ref="C1513:C1514"/>
    <mergeCell ref="D1513:D1514"/>
    <mergeCell ref="E1513:E1514"/>
    <mergeCell ref="F1513:F1514"/>
    <mergeCell ref="B1509:B1512"/>
    <mergeCell ref="C1509:C1512"/>
    <mergeCell ref="D1509:D1512"/>
    <mergeCell ref="E1509:E1512"/>
    <mergeCell ref="F1509:F1512"/>
    <mergeCell ref="G1509:G1512"/>
    <mergeCell ref="G1513:G1514"/>
    <mergeCell ref="G1515:G1519"/>
    <mergeCell ref="H1515:H1519"/>
    <mergeCell ref="I1515:I1519"/>
    <mergeCell ref="J1515:J1519"/>
    <mergeCell ref="K1515:K1519"/>
    <mergeCell ref="B1537:B1538"/>
    <mergeCell ref="C1537:C1538"/>
    <mergeCell ref="D1537:D1538"/>
    <mergeCell ref="E1537:E1538"/>
    <mergeCell ref="F1537:F1538"/>
    <mergeCell ref="H1551:H1554"/>
    <mergeCell ref="I1551:I1554"/>
    <mergeCell ref="J1551:J1554"/>
    <mergeCell ref="K1551:K1554"/>
    <mergeCell ref="B1524:B1529"/>
    <mergeCell ref="C1524:C1529"/>
    <mergeCell ref="D1524:D1529"/>
    <mergeCell ref="E1524:E1529"/>
    <mergeCell ref="F1524:F1529"/>
    <mergeCell ref="H1535:H1536"/>
    <mergeCell ref="I1535:I1536"/>
    <mergeCell ref="J1535:J1536"/>
    <mergeCell ref="K1535:K1536"/>
    <mergeCell ref="H1532:H1534"/>
    <mergeCell ref="I1532:I1534"/>
    <mergeCell ref="J1532:J1534"/>
    <mergeCell ref="K1532:K1534"/>
    <mergeCell ref="B1535:B1536"/>
    <mergeCell ref="C1535:C1536"/>
    <mergeCell ref="D1535:D1536"/>
    <mergeCell ref="E1535:E1536"/>
    <mergeCell ref="F1535:F1536"/>
    <mergeCell ref="H1530:H1531"/>
    <mergeCell ref="I1530:I1531"/>
    <mergeCell ref="J1530:J1531"/>
    <mergeCell ref="K1530:K1531"/>
    <mergeCell ref="B1532:B1534"/>
    <mergeCell ref="C1532:C1534"/>
    <mergeCell ref="D1532:D1534"/>
    <mergeCell ref="E1532:E1534"/>
    <mergeCell ref="F1532:F1534"/>
    <mergeCell ref="G1524:G1529"/>
    <mergeCell ref="G1530:G1531"/>
    <mergeCell ref="H1524:H1529"/>
    <mergeCell ref="I1524:I1529"/>
    <mergeCell ref="J1524:J1529"/>
    <mergeCell ref="B1539:B1540"/>
    <mergeCell ref="C1539:C1540"/>
    <mergeCell ref="D1539:D1540"/>
    <mergeCell ref="E1539:E1540"/>
    <mergeCell ref="K1541:K1550"/>
    <mergeCell ref="B1551:B1554"/>
    <mergeCell ref="C1551:C1554"/>
    <mergeCell ref="D1551:D1554"/>
    <mergeCell ref="E1551:E1554"/>
    <mergeCell ref="F1551:F1554"/>
    <mergeCell ref="H1539:H1540"/>
    <mergeCell ref="I1539:I1540"/>
    <mergeCell ref="J1539:J1540"/>
    <mergeCell ref="K1539:K1540"/>
    <mergeCell ref="B1541:B1550"/>
    <mergeCell ref="C1541:C1550"/>
    <mergeCell ref="D1541:D1550"/>
    <mergeCell ref="E1541:E1550"/>
    <mergeCell ref="F1541:F1550"/>
    <mergeCell ref="F1539:F1540"/>
    <mergeCell ref="B1567:B1568"/>
    <mergeCell ref="C1567:C1568"/>
    <mergeCell ref="D1567:D1568"/>
    <mergeCell ref="E1567:E1568"/>
    <mergeCell ref="F1567:F1568"/>
    <mergeCell ref="B1565:B1566"/>
    <mergeCell ref="C1565:C1566"/>
    <mergeCell ref="D1565:D1566"/>
    <mergeCell ref="E1565:E1566"/>
    <mergeCell ref="F1565:F1566"/>
    <mergeCell ref="H1561:H1562"/>
    <mergeCell ref="I1561:I1562"/>
    <mergeCell ref="J1561:J1562"/>
    <mergeCell ref="K1561:K1562"/>
    <mergeCell ref="E1563:E1564"/>
    <mergeCell ref="F1563:F1564"/>
    <mergeCell ref="H1559:H1560"/>
    <mergeCell ref="I1559:I1560"/>
    <mergeCell ref="C1557:C1558"/>
    <mergeCell ref="D1557:D1558"/>
    <mergeCell ref="E1557:E1558"/>
    <mergeCell ref="F1557:F1558"/>
    <mergeCell ref="G1563:G1564"/>
    <mergeCell ref="G1565:G1566"/>
    <mergeCell ref="G1567:G1568"/>
    <mergeCell ref="B1555:B1556"/>
    <mergeCell ref="C1555:C1556"/>
    <mergeCell ref="D1555:D1556"/>
    <mergeCell ref="E1555:E1556"/>
    <mergeCell ref="F1555:F1556"/>
    <mergeCell ref="H1563:H1564"/>
    <mergeCell ref="I1563:I1564"/>
    <mergeCell ref="B1561:B1562"/>
    <mergeCell ref="C1561:C1562"/>
    <mergeCell ref="D1561:D1562"/>
    <mergeCell ref="E1561:E1562"/>
    <mergeCell ref="F1561:F1562"/>
    <mergeCell ref="H1557:H1558"/>
    <mergeCell ref="I1557:I1558"/>
    <mergeCell ref="J1563:J1564"/>
    <mergeCell ref="K1563:K1564"/>
    <mergeCell ref="B1563:B1564"/>
    <mergeCell ref="C1563:C1564"/>
    <mergeCell ref="D1563:D1564"/>
    <mergeCell ref="J1557:J1558"/>
    <mergeCell ref="K1557:K1558"/>
    <mergeCell ref="B1559:B1560"/>
    <mergeCell ref="C1559:C1560"/>
    <mergeCell ref="D1559:D1560"/>
    <mergeCell ref="E1559:E1560"/>
    <mergeCell ref="F1559:F1560"/>
    <mergeCell ref="B1557:B1558"/>
    <mergeCell ref="B1587:B1588"/>
    <mergeCell ref="C1587:C1588"/>
    <mergeCell ref="D1587:D1588"/>
    <mergeCell ref="E1587:E1588"/>
    <mergeCell ref="F1587:F1588"/>
    <mergeCell ref="H1573:H1574"/>
    <mergeCell ref="I1573:I1574"/>
    <mergeCell ref="J1573:J1574"/>
    <mergeCell ref="K1573:K1574"/>
    <mergeCell ref="B1575:B1576"/>
    <mergeCell ref="C1575:C1576"/>
    <mergeCell ref="D1575:D1576"/>
    <mergeCell ref="E1575:E1576"/>
    <mergeCell ref="F1575:F1576"/>
    <mergeCell ref="G1587:G1588"/>
    <mergeCell ref="H1571:H1572"/>
    <mergeCell ref="I1571:I1572"/>
    <mergeCell ref="J1571:J1572"/>
    <mergeCell ref="K1571:K1572"/>
    <mergeCell ref="B1573:B1574"/>
    <mergeCell ref="C1573:C1574"/>
    <mergeCell ref="D1573:D1574"/>
    <mergeCell ref="E1573:E1574"/>
    <mergeCell ref="F1573:F1574"/>
    <mergeCell ref="H1569:H1570"/>
    <mergeCell ref="I1569:I1570"/>
    <mergeCell ref="J1569:J1570"/>
    <mergeCell ref="K1569:K1570"/>
    <mergeCell ref="B1571:B1572"/>
    <mergeCell ref="C1571:C1572"/>
    <mergeCell ref="D1571:D1572"/>
    <mergeCell ref="E1571:E1572"/>
    <mergeCell ref="F1571:F1572"/>
    <mergeCell ref="G1571:G1572"/>
    <mergeCell ref="G1573:G1574"/>
    <mergeCell ref="G1575:G1576"/>
    <mergeCell ref="A1577:O1577"/>
    <mergeCell ref="A1578:B1578"/>
    <mergeCell ref="A1585:B1585"/>
    <mergeCell ref="C1585:E1585"/>
    <mergeCell ref="B1569:B1570"/>
    <mergeCell ref="C1569:C1570"/>
    <mergeCell ref="D1569:D1570"/>
    <mergeCell ref="E1569:E1570"/>
    <mergeCell ref="F1569:F1570"/>
    <mergeCell ref="A1587:A1588"/>
    <mergeCell ref="H1600:H1601"/>
    <mergeCell ref="I1600:I1601"/>
    <mergeCell ref="J1600:J1601"/>
    <mergeCell ref="K1600:K1601"/>
    <mergeCell ref="B1602:B1603"/>
    <mergeCell ref="C1602:C1603"/>
    <mergeCell ref="D1602:D1603"/>
    <mergeCell ref="E1602:E1603"/>
    <mergeCell ref="F1602:F1603"/>
    <mergeCell ref="G1602:G1603"/>
    <mergeCell ref="G1604:G1605"/>
    <mergeCell ref="H1597:H1599"/>
    <mergeCell ref="I1597:I1599"/>
    <mergeCell ref="J1597:J1599"/>
    <mergeCell ref="K1597:K1599"/>
    <mergeCell ref="B1600:B1601"/>
    <mergeCell ref="C1600:C1601"/>
    <mergeCell ref="D1600:D1601"/>
    <mergeCell ref="E1600:E1601"/>
    <mergeCell ref="F1600:F1601"/>
    <mergeCell ref="H1589:H1596"/>
    <mergeCell ref="I1589:I1596"/>
    <mergeCell ref="J1589:J1596"/>
    <mergeCell ref="K1589:K1596"/>
    <mergeCell ref="B1597:B1599"/>
    <mergeCell ref="C1597:C1599"/>
    <mergeCell ref="D1597:D1599"/>
    <mergeCell ref="E1597:E1599"/>
    <mergeCell ref="F1597:F1599"/>
    <mergeCell ref="B1589:B1596"/>
    <mergeCell ref="C1589:C1596"/>
    <mergeCell ref="D1589:D1596"/>
    <mergeCell ref="E1589:E1596"/>
    <mergeCell ref="F1589:F1596"/>
    <mergeCell ref="G1589:G1596"/>
    <mergeCell ref="G1597:G1599"/>
    <mergeCell ref="G1600:G1601"/>
    <mergeCell ref="H1608:H1609"/>
    <mergeCell ref="I1608:I1609"/>
    <mergeCell ref="J1608:J1609"/>
    <mergeCell ref="K1608:K1609"/>
    <mergeCell ref="B1610:B1611"/>
    <mergeCell ref="C1610:C1611"/>
    <mergeCell ref="D1610:D1611"/>
    <mergeCell ref="E1610:E1611"/>
    <mergeCell ref="F1610:F1611"/>
    <mergeCell ref="G1610:G1611"/>
    <mergeCell ref="G1612:G1613"/>
    <mergeCell ref="H1606:H1607"/>
    <mergeCell ref="I1606:I1607"/>
    <mergeCell ref="J1606:J1607"/>
    <mergeCell ref="K1606:K1607"/>
    <mergeCell ref="B1608:B1609"/>
    <mergeCell ref="C1608:C1609"/>
    <mergeCell ref="D1608:D1609"/>
    <mergeCell ref="E1608:E1609"/>
    <mergeCell ref="F1608:F1609"/>
    <mergeCell ref="H1604:H1605"/>
    <mergeCell ref="I1604:I1605"/>
    <mergeCell ref="J1604:J1605"/>
    <mergeCell ref="K1604:K1605"/>
    <mergeCell ref="B1606:B1607"/>
    <mergeCell ref="C1606:C1607"/>
    <mergeCell ref="D1606:D1607"/>
    <mergeCell ref="E1606:E1607"/>
    <mergeCell ref="F1606:F1607"/>
    <mergeCell ref="G1606:G1607"/>
    <mergeCell ref="G1608:G1609"/>
    <mergeCell ref="H1602:H1603"/>
    <mergeCell ref="I1602:I1603"/>
    <mergeCell ref="J1602:J1603"/>
    <mergeCell ref="K1602:K1603"/>
    <mergeCell ref="B1604:B1605"/>
    <mergeCell ref="C1604:C1605"/>
    <mergeCell ref="D1604:D1605"/>
    <mergeCell ref="E1604:E1605"/>
    <mergeCell ref="F1604:F1605"/>
    <mergeCell ref="H1614:H1616"/>
    <mergeCell ref="I1614:I1616"/>
    <mergeCell ref="J1614:J1616"/>
    <mergeCell ref="K1614:K1616"/>
    <mergeCell ref="B1617:B1618"/>
    <mergeCell ref="C1617:C1618"/>
    <mergeCell ref="D1617:D1618"/>
    <mergeCell ref="E1617:E1618"/>
    <mergeCell ref="F1617:F1618"/>
    <mergeCell ref="H1612:H1613"/>
    <mergeCell ref="I1612:I1613"/>
    <mergeCell ref="J1612:J1613"/>
    <mergeCell ref="K1612:K1613"/>
    <mergeCell ref="B1614:B1616"/>
    <mergeCell ref="C1614:C1616"/>
    <mergeCell ref="D1614:D1616"/>
    <mergeCell ref="E1614:E1616"/>
    <mergeCell ref="F1614:F1616"/>
    <mergeCell ref="H1617:H1618"/>
    <mergeCell ref="I1617:I1618"/>
    <mergeCell ref="J1617:J1618"/>
    <mergeCell ref="K1617:K1618"/>
    <mergeCell ref="G1614:G1616"/>
    <mergeCell ref="G1617:G1618"/>
    <mergeCell ref="H1610:H1611"/>
    <mergeCell ref="I1610:I1611"/>
    <mergeCell ref="J1610:J1611"/>
    <mergeCell ref="K1610:K1611"/>
    <mergeCell ref="B1612:B1613"/>
    <mergeCell ref="C1612:C1613"/>
    <mergeCell ref="D1612:D1613"/>
    <mergeCell ref="E1612:E1613"/>
    <mergeCell ref="F1612:F1613"/>
    <mergeCell ref="B1619:B1620"/>
    <mergeCell ref="C1619:C1620"/>
    <mergeCell ref="D1619:D1620"/>
    <mergeCell ref="E1619:E1620"/>
    <mergeCell ref="F1619:F1620"/>
    <mergeCell ref="H1621:H1622"/>
    <mergeCell ref="I1621:I1622"/>
    <mergeCell ref="J1621:J1622"/>
    <mergeCell ref="K1621:K1622"/>
    <mergeCell ref="H1619:H1620"/>
    <mergeCell ref="I1619:I1620"/>
    <mergeCell ref="J1619:J1620"/>
    <mergeCell ref="K1619:K1620"/>
    <mergeCell ref="B1621:B1622"/>
    <mergeCell ref="C1621:C1622"/>
    <mergeCell ref="D1621:D1622"/>
    <mergeCell ref="E1621:E1622"/>
    <mergeCell ref="F1621:F1622"/>
    <mergeCell ref="G1621:G1622"/>
    <mergeCell ref="J1632:J1633"/>
    <mergeCell ref="H1646:H1647"/>
    <mergeCell ref="I1646:I1647"/>
    <mergeCell ref="J1646:J1647"/>
    <mergeCell ref="K1646:K1647"/>
    <mergeCell ref="H1634:H1636"/>
    <mergeCell ref="I1634:I1636"/>
    <mergeCell ref="G1619:G1620"/>
    <mergeCell ref="C1634:C1636"/>
    <mergeCell ref="D1634:D1636"/>
    <mergeCell ref="E1634:E1636"/>
    <mergeCell ref="F1634:F1636"/>
    <mergeCell ref="C1646:C1647"/>
    <mergeCell ref="D1646:D1647"/>
    <mergeCell ref="E1646:E1647"/>
    <mergeCell ref="F1646:F1647"/>
    <mergeCell ref="B1623:B1631"/>
    <mergeCell ref="C1623:C1631"/>
    <mergeCell ref="D1623:D1631"/>
    <mergeCell ref="E1623:E1631"/>
    <mergeCell ref="F1623:F1631"/>
    <mergeCell ref="B1637:B1643"/>
    <mergeCell ref="C1637:C1643"/>
    <mergeCell ref="D1637:D1643"/>
    <mergeCell ref="E1637:E1643"/>
    <mergeCell ref="F1637:F1643"/>
    <mergeCell ref="H1632:H1633"/>
    <mergeCell ref="I1632:I1633"/>
    <mergeCell ref="E1644:E1645"/>
    <mergeCell ref="F1644:F1645"/>
    <mergeCell ref="H1648:H1650"/>
    <mergeCell ref="I1648:I1650"/>
    <mergeCell ref="A1672:B1672"/>
    <mergeCell ref="C1672:E1672"/>
    <mergeCell ref="F1672:R1672"/>
    <mergeCell ref="J1634:J1636"/>
    <mergeCell ref="K1634:K1636"/>
    <mergeCell ref="H1623:H1631"/>
    <mergeCell ref="I1623:I1631"/>
    <mergeCell ref="J1623:J1631"/>
    <mergeCell ref="K1623:K1631"/>
    <mergeCell ref="B1632:B1633"/>
    <mergeCell ref="C1632:C1633"/>
    <mergeCell ref="D1632:D1633"/>
    <mergeCell ref="G1623:G1631"/>
    <mergeCell ref="G1632:G1633"/>
    <mergeCell ref="B1662:B1663"/>
    <mergeCell ref="C1662:C1663"/>
    <mergeCell ref="D1662:D1663"/>
    <mergeCell ref="P1664:R1664"/>
    <mergeCell ref="P1670:Q1670"/>
    <mergeCell ref="G1634:G1636"/>
    <mergeCell ref="K1632:K1633"/>
    <mergeCell ref="B1646:B1647"/>
    <mergeCell ref="H1644:H1645"/>
    <mergeCell ref="I1644:I1645"/>
    <mergeCell ref="J1644:J1645"/>
    <mergeCell ref="K1644:K1645"/>
    <mergeCell ref="H1637:H1643"/>
    <mergeCell ref="I1637:I1643"/>
    <mergeCell ref="J1637:J1643"/>
    <mergeCell ref="K1637:K1643"/>
    <mergeCell ref="B1644:B1645"/>
    <mergeCell ref="C1644:C1645"/>
    <mergeCell ref="D1644:D1645"/>
    <mergeCell ref="J1648:J1650"/>
    <mergeCell ref="K1648:K1650"/>
    <mergeCell ref="G1637:G1643"/>
    <mergeCell ref="G1644:G1645"/>
    <mergeCell ref="G1646:G1647"/>
    <mergeCell ref="G1648:G1650"/>
    <mergeCell ref="H1689:H1694"/>
    <mergeCell ref="G1683:G1686"/>
    <mergeCell ref="E1632:E1633"/>
    <mergeCell ref="F1632:F1633"/>
    <mergeCell ref="I1651:I1652"/>
    <mergeCell ref="J1651:J1652"/>
    <mergeCell ref="K1651:K1652"/>
    <mergeCell ref="B1653:B1661"/>
    <mergeCell ref="C1653:C1661"/>
    <mergeCell ref="D1653:D1661"/>
    <mergeCell ref="H1681:H1682"/>
    <mergeCell ref="I1681:I1682"/>
    <mergeCell ref="J1681:J1682"/>
    <mergeCell ref="K1681:K1682"/>
    <mergeCell ref="B1683:B1686"/>
    <mergeCell ref="C1683:C1686"/>
    <mergeCell ref="D1683:D1686"/>
    <mergeCell ref="E1683:E1686"/>
    <mergeCell ref="F1683:F1686"/>
    <mergeCell ref="B1651:B1652"/>
    <mergeCell ref="C1651:C1652"/>
    <mergeCell ref="D1651:D1652"/>
    <mergeCell ref="E1651:E1652"/>
    <mergeCell ref="F1651:F1652"/>
    <mergeCell ref="B1681:B1682"/>
    <mergeCell ref="C1681:C1682"/>
    <mergeCell ref="D1681:D1682"/>
    <mergeCell ref="E1681:E1682"/>
    <mergeCell ref="F1681:F1682"/>
    <mergeCell ref="J1653:J1661"/>
    <mergeCell ref="K1653:K1661"/>
    <mergeCell ref="G1651:G1652"/>
    <mergeCell ref="G1653:G1661"/>
    <mergeCell ref="G1662:G1663"/>
    <mergeCell ref="B1634:B1636"/>
    <mergeCell ref="G1687:G1688"/>
    <mergeCell ref="A1664:O1664"/>
    <mergeCell ref="A1665:B1665"/>
    <mergeCell ref="H1674:H1680"/>
    <mergeCell ref="I1674:I1680"/>
    <mergeCell ref="J1674:J1680"/>
    <mergeCell ref="K1674:K1680"/>
    <mergeCell ref="B1674:B1680"/>
    <mergeCell ref="C1674:C1680"/>
    <mergeCell ref="D1674:D1680"/>
    <mergeCell ref="E1674:E1680"/>
    <mergeCell ref="F1674:F1680"/>
    <mergeCell ref="H1662:H1663"/>
    <mergeCell ref="I1662:I1663"/>
    <mergeCell ref="J1662:J1663"/>
    <mergeCell ref="K1662:K1663"/>
    <mergeCell ref="H1653:H1661"/>
    <mergeCell ref="I1653:I1661"/>
    <mergeCell ref="E1653:E1661"/>
    <mergeCell ref="F1653:F1661"/>
    <mergeCell ref="E1662:E1663"/>
    <mergeCell ref="F1662:F1663"/>
    <mergeCell ref="H1651:H1652"/>
    <mergeCell ref="G1674:G1680"/>
    <mergeCell ref="B1648:B1650"/>
    <mergeCell ref="C1648:C1650"/>
    <mergeCell ref="D1648:D1650"/>
    <mergeCell ref="E1648:E1650"/>
    <mergeCell ref="F1648:F1650"/>
    <mergeCell ref="D1703:D1704"/>
    <mergeCell ref="E1703:E1704"/>
    <mergeCell ref="F1703:F1704"/>
    <mergeCell ref="B1701:B1702"/>
    <mergeCell ref="C1701:C1702"/>
    <mergeCell ref="D1701:D1702"/>
    <mergeCell ref="E1701:E1702"/>
    <mergeCell ref="F1701:F1702"/>
    <mergeCell ref="H1699:H1700"/>
    <mergeCell ref="I1699:I1700"/>
    <mergeCell ref="J1699:J1700"/>
    <mergeCell ref="K1699:K1700"/>
    <mergeCell ref="I1695:I1696"/>
    <mergeCell ref="J1695:J1696"/>
    <mergeCell ref="K1695:K1696"/>
    <mergeCell ref="B1697:B1698"/>
    <mergeCell ref="C1697:C1698"/>
    <mergeCell ref="D1697:D1698"/>
    <mergeCell ref="E1697:E1698"/>
    <mergeCell ref="F1697:F1698"/>
    <mergeCell ref="H1697:H1698"/>
    <mergeCell ref="I1697:I1698"/>
    <mergeCell ref="J1697:J1698"/>
    <mergeCell ref="K1697:K1698"/>
    <mergeCell ref="B1699:B1700"/>
    <mergeCell ref="C1699:C1700"/>
    <mergeCell ref="D1699:D1700"/>
    <mergeCell ref="E1699:E1700"/>
    <mergeCell ref="F1699:F1700"/>
    <mergeCell ref="H1695:H1696"/>
    <mergeCell ref="H1701:H1702"/>
    <mergeCell ref="G1681:G1682"/>
    <mergeCell ref="G1689:G1694"/>
    <mergeCell ref="G1695:G1696"/>
    <mergeCell ref="G1697:G1698"/>
    <mergeCell ref="G1699:G1700"/>
    <mergeCell ref="G1701:G1702"/>
    <mergeCell ref="G1703:G1704"/>
    <mergeCell ref="J1689:J1694"/>
    <mergeCell ref="K1689:K1694"/>
    <mergeCell ref="B1695:B1696"/>
    <mergeCell ref="C1695:C1696"/>
    <mergeCell ref="D1695:D1696"/>
    <mergeCell ref="E1695:E1696"/>
    <mergeCell ref="F1695:F1696"/>
    <mergeCell ref="H1687:H1688"/>
    <mergeCell ref="I1687:I1688"/>
    <mergeCell ref="J1687:J1688"/>
    <mergeCell ref="K1687:K1688"/>
    <mergeCell ref="B1689:B1694"/>
    <mergeCell ref="C1689:C1694"/>
    <mergeCell ref="D1689:D1694"/>
    <mergeCell ref="E1689:E1694"/>
    <mergeCell ref="F1689:F1694"/>
    <mergeCell ref="H1683:H1686"/>
    <mergeCell ref="I1683:I1686"/>
    <mergeCell ref="I1689:I1694"/>
    <mergeCell ref="J1683:J1686"/>
    <mergeCell ref="K1683:K1686"/>
    <mergeCell ref="B1687:B1688"/>
    <mergeCell ref="C1687:C1688"/>
    <mergeCell ref="D1687:D1688"/>
    <mergeCell ref="E1687:E1688"/>
    <mergeCell ref="F1687:F1688"/>
    <mergeCell ref="H1720:H1721"/>
    <mergeCell ref="I1720:I1721"/>
    <mergeCell ref="J1720:J1721"/>
    <mergeCell ref="K1720:K1721"/>
    <mergeCell ref="H1714:H1719"/>
    <mergeCell ref="I1714:I1719"/>
    <mergeCell ref="J1714:J1719"/>
    <mergeCell ref="K1714:K1719"/>
    <mergeCell ref="B1720:B1721"/>
    <mergeCell ref="C1720:C1721"/>
    <mergeCell ref="D1720:D1721"/>
    <mergeCell ref="E1720:E1721"/>
    <mergeCell ref="F1720:F1721"/>
    <mergeCell ref="H1712:H1713"/>
    <mergeCell ref="I1712:I1713"/>
    <mergeCell ref="J1712:J1713"/>
    <mergeCell ref="K1712:K1713"/>
    <mergeCell ref="B1714:B1719"/>
    <mergeCell ref="C1714:C1719"/>
    <mergeCell ref="D1714:D1719"/>
    <mergeCell ref="E1714:E1719"/>
    <mergeCell ref="F1714:F1719"/>
    <mergeCell ref="I1701:I1702"/>
    <mergeCell ref="J1701:J1702"/>
    <mergeCell ref="K1701:K1702"/>
    <mergeCell ref="B1703:B1704"/>
    <mergeCell ref="C1703:C1704"/>
    <mergeCell ref="H1709:H1711"/>
    <mergeCell ref="I1709:I1711"/>
    <mergeCell ref="J1709:J1711"/>
    <mergeCell ref="K1709:K1711"/>
    <mergeCell ref="B1712:B1713"/>
    <mergeCell ref="C1712:C1713"/>
    <mergeCell ref="D1712:D1713"/>
    <mergeCell ref="E1712:E1713"/>
    <mergeCell ref="F1712:F1713"/>
    <mergeCell ref="H1707:H1708"/>
    <mergeCell ref="I1707:I1708"/>
    <mergeCell ref="J1707:J1708"/>
    <mergeCell ref="K1707:K1708"/>
    <mergeCell ref="B1709:B1711"/>
    <mergeCell ref="C1709:C1711"/>
    <mergeCell ref="D1709:D1711"/>
    <mergeCell ref="E1709:E1711"/>
    <mergeCell ref="F1709:F1711"/>
    <mergeCell ref="H1705:H1706"/>
    <mergeCell ref="I1705:I1706"/>
    <mergeCell ref="J1705:J1706"/>
    <mergeCell ref="K1705:K1706"/>
    <mergeCell ref="B1707:B1708"/>
    <mergeCell ref="C1707:C1708"/>
    <mergeCell ref="D1707:D1708"/>
    <mergeCell ref="E1707:E1708"/>
    <mergeCell ref="F1707:F1708"/>
    <mergeCell ref="H1703:H1704"/>
    <mergeCell ref="I1703:I1704"/>
    <mergeCell ref="J1703:J1704"/>
    <mergeCell ref="K1703:K1704"/>
    <mergeCell ref="B1705:B1706"/>
    <mergeCell ref="C1705:C1706"/>
    <mergeCell ref="D1705:D1706"/>
    <mergeCell ref="E1705:E1706"/>
    <mergeCell ref="F1705:F1706"/>
    <mergeCell ref="G1705:G1706"/>
    <mergeCell ref="H1737:H1738"/>
    <mergeCell ref="I1737:I1738"/>
    <mergeCell ref="J1737:J1738"/>
    <mergeCell ref="K1737:K1738"/>
    <mergeCell ref="H1728:H1736"/>
    <mergeCell ref="I1728:I1736"/>
    <mergeCell ref="J1728:J1736"/>
    <mergeCell ref="K1728:K1736"/>
    <mergeCell ref="B1737:B1738"/>
    <mergeCell ref="C1737:C1738"/>
    <mergeCell ref="D1737:D1738"/>
    <mergeCell ref="E1737:E1738"/>
    <mergeCell ref="F1737:F1738"/>
    <mergeCell ref="B1728:B1736"/>
    <mergeCell ref="C1728:C1736"/>
    <mergeCell ref="D1728:D1736"/>
    <mergeCell ref="E1728:E1736"/>
    <mergeCell ref="F1728:F1736"/>
    <mergeCell ref="H1722:H1723"/>
    <mergeCell ref="I1722:I1723"/>
    <mergeCell ref="J1722:J1723"/>
    <mergeCell ref="K1722:K1723"/>
    <mergeCell ref="B1722:B1723"/>
    <mergeCell ref="C1722:C1723"/>
    <mergeCell ref="D1722:D1723"/>
    <mergeCell ref="E1722:E1723"/>
    <mergeCell ref="F1722:F1723"/>
    <mergeCell ref="H1726:H1727"/>
    <mergeCell ref="I1726:I1727"/>
    <mergeCell ref="J1726:J1727"/>
    <mergeCell ref="K1726:K1727"/>
    <mergeCell ref="H1724:H1725"/>
    <mergeCell ref="I1724:I1725"/>
    <mergeCell ref="J1724:J1725"/>
    <mergeCell ref="K1724:K1725"/>
    <mergeCell ref="B1726:B1727"/>
    <mergeCell ref="C1726:C1727"/>
    <mergeCell ref="D1726:D1727"/>
    <mergeCell ref="E1726:E1727"/>
    <mergeCell ref="F1726:F1727"/>
    <mergeCell ref="B1724:B1725"/>
    <mergeCell ref="C1724:C1725"/>
    <mergeCell ref="D1724:D1725"/>
    <mergeCell ref="E1724:E1725"/>
    <mergeCell ref="F1724:F1725"/>
    <mergeCell ref="E1762:E1763"/>
    <mergeCell ref="F1762:F1763"/>
    <mergeCell ref="B1764:B1767"/>
    <mergeCell ref="C1764:C1767"/>
    <mergeCell ref="D1764:D1767"/>
    <mergeCell ref="E1764:E1767"/>
    <mergeCell ref="F1764:F1767"/>
    <mergeCell ref="C1742:C1744"/>
    <mergeCell ref="D1742:D1744"/>
    <mergeCell ref="E1742:E1744"/>
    <mergeCell ref="F1742:F1744"/>
    <mergeCell ref="H1764:H1767"/>
    <mergeCell ref="I1764:I1767"/>
    <mergeCell ref="J1764:J1767"/>
    <mergeCell ref="K1764:K1767"/>
    <mergeCell ref="H1750:H1751"/>
    <mergeCell ref="I1750:I1751"/>
    <mergeCell ref="H1768:H1774"/>
    <mergeCell ref="I1768:I1774"/>
    <mergeCell ref="J1768:J1774"/>
    <mergeCell ref="K1768:K1774"/>
    <mergeCell ref="G1742:G1744"/>
    <mergeCell ref="G1745:G1747"/>
    <mergeCell ref="G1748:G1749"/>
    <mergeCell ref="G1750:G1751"/>
    <mergeCell ref="G1762:G1763"/>
    <mergeCell ref="G1764:G1767"/>
    <mergeCell ref="G1768:G1774"/>
    <mergeCell ref="A1752:O1752"/>
    <mergeCell ref="H1739:H1741"/>
    <mergeCell ref="I1739:I1741"/>
    <mergeCell ref="J1739:J1741"/>
    <mergeCell ref="K1739:K1741"/>
    <mergeCell ref="B1739:B1741"/>
    <mergeCell ref="C1739:C1741"/>
    <mergeCell ref="D1739:D1741"/>
    <mergeCell ref="E1739:E1741"/>
    <mergeCell ref="F1739:F1741"/>
    <mergeCell ref="H1748:H1749"/>
    <mergeCell ref="I1748:I1749"/>
    <mergeCell ref="J1748:J1749"/>
    <mergeCell ref="K1748:K1749"/>
    <mergeCell ref="H1745:H1747"/>
    <mergeCell ref="I1745:I1747"/>
    <mergeCell ref="J1745:J1747"/>
    <mergeCell ref="K1745:K1747"/>
    <mergeCell ref="B1748:B1749"/>
    <mergeCell ref="C1748:C1749"/>
    <mergeCell ref="D1748:D1749"/>
    <mergeCell ref="E1748:E1749"/>
    <mergeCell ref="F1748:F1749"/>
    <mergeCell ref="H1742:H1744"/>
    <mergeCell ref="I1742:I1744"/>
    <mergeCell ref="J1742:J1744"/>
    <mergeCell ref="K1742:K1744"/>
    <mergeCell ref="B1745:B1747"/>
    <mergeCell ref="C1745:C1747"/>
    <mergeCell ref="D1745:D1747"/>
    <mergeCell ref="E1745:E1747"/>
    <mergeCell ref="F1745:F1747"/>
    <mergeCell ref="B1742:B1744"/>
    <mergeCell ref="F1783:F1784"/>
    <mergeCell ref="H1790:H1791"/>
    <mergeCell ref="I1790:I1791"/>
    <mergeCell ref="J1790:J1791"/>
    <mergeCell ref="K1790:K1791"/>
    <mergeCell ref="B1790:B1791"/>
    <mergeCell ref="C1790:C1791"/>
    <mergeCell ref="D1790:D1791"/>
    <mergeCell ref="E1790:E1791"/>
    <mergeCell ref="F1790:F1791"/>
    <mergeCell ref="H1787:H1789"/>
    <mergeCell ref="I1787:I1789"/>
    <mergeCell ref="J1787:J1789"/>
    <mergeCell ref="K1787:K1789"/>
    <mergeCell ref="B1787:B1789"/>
    <mergeCell ref="C1787:C1789"/>
    <mergeCell ref="D1787:D1789"/>
    <mergeCell ref="E1787:E1789"/>
    <mergeCell ref="F1787:F1789"/>
    <mergeCell ref="H1775:H1782"/>
    <mergeCell ref="I1775:I1782"/>
    <mergeCell ref="J1775:J1782"/>
    <mergeCell ref="K1775:K1782"/>
    <mergeCell ref="B1750:B1751"/>
    <mergeCell ref="C1750:C1751"/>
    <mergeCell ref="D1750:D1751"/>
    <mergeCell ref="E1750:E1751"/>
    <mergeCell ref="F1750:F1751"/>
    <mergeCell ref="H1762:H1763"/>
    <mergeCell ref="I1762:I1763"/>
    <mergeCell ref="J1762:J1763"/>
    <mergeCell ref="K1762:K1763"/>
    <mergeCell ref="J1750:J1751"/>
    <mergeCell ref="K1750:K1751"/>
    <mergeCell ref="H1785:H1786"/>
    <mergeCell ref="I1785:I1786"/>
    <mergeCell ref="J1785:J1786"/>
    <mergeCell ref="K1785:K1786"/>
    <mergeCell ref="H1783:H1784"/>
    <mergeCell ref="I1783:I1784"/>
    <mergeCell ref="J1783:J1784"/>
    <mergeCell ref="K1783:K1784"/>
    <mergeCell ref="B1785:B1786"/>
    <mergeCell ref="C1785:C1786"/>
    <mergeCell ref="D1785:D1786"/>
    <mergeCell ref="E1785:E1786"/>
    <mergeCell ref="F1785:F1786"/>
    <mergeCell ref="B1783:B1784"/>
    <mergeCell ref="C1783:C1784"/>
    <mergeCell ref="D1783:D1784"/>
    <mergeCell ref="E1783:E1784"/>
    <mergeCell ref="B1775:B1782"/>
    <mergeCell ref="C1775:C1782"/>
    <mergeCell ref="D1775:D1782"/>
    <mergeCell ref="E1775:E1782"/>
    <mergeCell ref="F1775:F1782"/>
    <mergeCell ref="B1768:B1774"/>
    <mergeCell ref="C1768:C1774"/>
    <mergeCell ref="D1768:D1774"/>
    <mergeCell ref="E1768:E1774"/>
    <mergeCell ref="F1768:F1774"/>
    <mergeCell ref="B1762:B1763"/>
    <mergeCell ref="C1762:C1763"/>
    <mergeCell ref="D1762:D1763"/>
    <mergeCell ref="H1809:H1810"/>
    <mergeCell ref="I1809:I1810"/>
    <mergeCell ref="J1809:J1810"/>
    <mergeCell ref="K1809:K1810"/>
    <mergeCell ref="B1811:B1812"/>
    <mergeCell ref="C1811:C1812"/>
    <mergeCell ref="D1811:D1812"/>
    <mergeCell ref="E1811:E1812"/>
    <mergeCell ref="F1811:F1812"/>
    <mergeCell ref="B1809:B1810"/>
    <mergeCell ref="C1809:C1810"/>
    <mergeCell ref="D1809:D1810"/>
    <mergeCell ref="E1809:E1810"/>
    <mergeCell ref="F1809:F1810"/>
    <mergeCell ref="H1796:H1808"/>
    <mergeCell ref="I1796:I1808"/>
    <mergeCell ref="J1796:J1808"/>
    <mergeCell ref="K1796:K1808"/>
    <mergeCell ref="B1796:B1808"/>
    <mergeCell ref="C1796:C1808"/>
    <mergeCell ref="D1796:D1808"/>
    <mergeCell ref="E1796:E1808"/>
    <mergeCell ref="F1796:F1808"/>
    <mergeCell ref="H1794:H1795"/>
    <mergeCell ref="I1794:I1795"/>
    <mergeCell ref="J1794:J1795"/>
    <mergeCell ref="K1794:K1795"/>
    <mergeCell ref="H1792:H1793"/>
    <mergeCell ref="I1792:I1793"/>
    <mergeCell ref="J1792:J1793"/>
    <mergeCell ref="K1792:K1793"/>
    <mergeCell ref="B1794:B1795"/>
    <mergeCell ref="C1794:C1795"/>
    <mergeCell ref="D1794:D1795"/>
    <mergeCell ref="E1794:E1795"/>
    <mergeCell ref="F1794:F1795"/>
    <mergeCell ref="B1792:B1793"/>
    <mergeCell ref="C1792:C1793"/>
    <mergeCell ref="D1792:D1793"/>
    <mergeCell ref="E1792:E1793"/>
    <mergeCell ref="F1792:F1793"/>
    <mergeCell ref="H1817:H1821"/>
    <mergeCell ref="I1817:I1821"/>
    <mergeCell ref="J1817:J1821"/>
    <mergeCell ref="K1817:K1821"/>
    <mergeCell ref="B1822:B1830"/>
    <mergeCell ref="C1822:C1830"/>
    <mergeCell ref="D1822:D1830"/>
    <mergeCell ref="E1822:E1830"/>
    <mergeCell ref="F1822:F1830"/>
    <mergeCell ref="H1815:H1816"/>
    <mergeCell ref="I1815:I1816"/>
    <mergeCell ref="J1815:J1816"/>
    <mergeCell ref="K1815:K1816"/>
    <mergeCell ref="B1817:B1821"/>
    <mergeCell ref="C1817:C1821"/>
    <mergeCell ref="D1817:D1821"/>
    <mergeCell ref="E1817:E1821"/>
    <mergeCell ref="F1817:F1821"/>
    <mergeCell ref="H1813:H1814"/>
    <mergeCell ref="I1813:I1814"/>
    <mergeCell ref="J1813:J1814"/>
    <mergeCell ref="K1813:K1814"/>
    <mergeCell ref="B1815:B1816"/>
    <mergeCell ref="C1815:C1816"/>
    <mergeCell ref="D1815:D1816"/>
    <mergeCell ref="E1815:E1816"/>
    <mergeCell ref="F1815:F1816"/>
    <mergeCell ref="H1811:H1812"/>
    <mergeCell ref="I1811:I1812"/>
    <mergeCell ref="J1811:J1812"/>
    <mergeCell ref="K1811:K1812"/>
    <mergeCell ref="B1813:B1814"/>
    <mergeCell ref="C1813:C1814"/>
    <mergeCell ref="D1813:D1814"/>
    <mergeCell ref="E1813:E1814"/>
    <mergeCell ref="F1813:F1814"/>
    <mergeCell ref="H1835:H1836"/>
    <mergeCell ref="I1835:I1836"/>
    <mergeCell ref="J1835:J1836"/>
    <mergeCell ref="K1835:K1836"/>
    <mergeCell ref="B1850:B1860"/>
    <mergeCell ref="C1850:C1860"/>
    <mergeCell ref="D1850:D1860"/>
    <mergeCell ref="E1850:E1860"/>
    <mergeCell ref="F1850:F1860"/>
    <mergeCell ref="H1833:H1834"/>
    <mergeCell ref="I1833:I1834"/>
    <mergeCell ref="J1833:J1834"/>
    <mergeCell ref="K1833:K1834"/>
    <mergeCell ref="B1835:B1836"/>
    <mergeCell ref="C1835:C1836"/>
    <mergeCell ref="D1835:D1836"/>
    <mergeCell ref="E1835:E1836"/>
    <mergeCell ref="F1835:F1836"/>
    <mergeCell ref="G1850:G1860"/>
    <mergeCell ref="G1835:G1836"/>
    <mergeCell ref="H1831:H1832"/>
    <mergeCell ref="I1831:I1832"/>
    <mergeCell ref="J1831:J1832"/>
    <mergeCell ref="K1831:K1832"/>
    <mergeCell ref="B1833:B1834"/>
    <mergeCell ref="C1833:C1834"/>
    <mergeCell ref="D1833:D1834"/>
    <mergeCell ref="E1833:E1834"/>
    <mergeCell ref="F1833:F1834"/>
    <mergeCell ref="H1822:H1830"/>
    <mergeCell ref="I1822:I1830"/>
    <mergeCell ref="J1822:J1830"/>
    <mergeCell ref="K1822:K1830"/>
    <mergeCell ref="B1831:B1832"/>
    <mergeCell ref="C1831:C1832"/>
    <mergeCell ref="D1831:D1832"/>
    <mergeCell ref="E1831:E1832"/>
    <mergeCell ref="F1831:F1832"/>
    <mergeCell ref="H1869:H1871"/>
    <mergeCell ref="I1869:I1871"/>
    <mergeCell ref="J1869:J1871"/>
    <mergeCell ref="K1869:K1871"/>
    <mergeCell ref="B1872:B1878"/>
    <mergeCell ref="C1872:C1878"/>
    <mergeCell ref="D1872:D1878"/>
    <mergeCell ref="E1872:E1878"/>
    <mergeCell ref="F1872:F1878"/>
    <mergeCell ref="B1869:B1871"/>
    <mergeCell ref="C1869:C1871"/>
    <mergeCell ref="D1869:D1871"/>
    <mergeCell ref="E1869:E1871"/>
    <mergeCell ref="F1869:F1871"/>
    <mergeCell ref="G1869:G1871"/>
    <mergeCell ref="G1872:G1878"/>
    <mergeCell ref="G1879:G1884"/>
    <mergeCell ref="H1866:H1868"/>
    <mergeCell ref="I1866:I1868"/>
    <mergeCell ref="J1866:J1868"/>
    <mergeCell ref="K1866:K1868"/>
    <mergeCell ref="B1866:B1868"/>
    <mergeCell ref="C1866:C1868"/>
    <mergeCell ref="D1866:D1868"/>
    <mergeCell ref="E1866:E1868"/>
    <mergeCell ref="F1866:F1868"/>
    <mergeCell ref="H1863:H1865"/>
    <mergeCell ref="I1863:I1865"/>
    <mergeCell ref="J1863:J1865"/>
    <mergeCell ref="K1863:K1865"/>
    <mergeCell ref="H1837:H1839"/>
    <mergeCell ref="I1837:I1839"/>
    <mergeCell ref="J1837:J1839"/>
    <mergeCell ref="K1837:K1839"/>
    <mergeCell ref="B1863:B1865"/>
    <mergeCell ref="C1863:C1865"/>
    <mergeCell ref="D1863:D1865"/>
    <mergeCell ref="E1863:E1865"/>
    <mergeCell ref="F1863:F1865"/>
    <mergeCell ref="G1863:G1865"/>
    <mergeCell ref="G1866:G1868"/>
    <mergeCell ref="H1861:H1862"/>
    <mergeCell ref="I1861:I1862"/>
    <mergeCell ref="J1861:J1862"/>
    <mergeCell ref="K1861:K1862"/>
    <mergeCell ref="B1837:B1839"/>
    <mergeCell ref="C1837:C1839"/>
    <mergeCell ref="D1837:D1839"/>
    <mergeCell ref="E1837:E1839"/>
    <mergeCell ref="F1837:F1839"/>
    <mergeCell ref="H1850:H1860"/>
    <mergeCell ref="I1850:I1860"/>
    <mergeCell ref="J1850:J1860"/>
    <mergeCell ref="K1850:K1860"/>
    <mergeCell ref="B1861:B1862"/>
    <mergeCell ref="C1861:C1862"/>
    <mergeCell ref="D1861:D1862"/>
    <mergeCell ref="E1861:E1862"/>
    <mergeCell ref="F1861:F1862"/>
    <mergeCell ref="G1861:G1862"/>
    <mergeCell ref="G1837:G1839"/>
    <mergeCell ref="H1887:H1888"/>
    <mergeCell ref="I1887:I1888"/>
    <mergeCell ref="J1887:J1888"/>
    <mergeCell ref="K1887:K1888"/>
    <mergeCell ref="H1885:H1886"/>
    <mergeCell ref="I1885:I1886"/>
    <mergeCell ref="J1885:J1886"/>
    <mergeCell ref="K1885:K1886"/>
    <mergeCell ref="B1887:B1888"/>
    <mergeCell ref="C1887:C1888"/>
    <mergeCell ref="D1887:D1888"/>
    <mergeCell ref="E1887:E1888"/>
    <mergeCell ref="F1887:F1888"/>
    <mergeCell ref="H1879:H1884"/>
    <mergeCell ref="I1879:I1884"/>
    <mergeCell ref="J1879:J1884"/>
    <mergeCell ref="K1879:K1884"/>
    <mergeCell ref="B1885:B1886"/>
    <mergeCell ref="C1885:C1886"/>
    <mergeCell ref="D1885:D1886"/>
    <mergeCell ref="E1885:E1886"/>
    <mergeCell ref="F1885:F1886"/>
    <mergeCell ref="G1885:G1886"/>
    <mergeCell ref="G1887:G1888"/>
    <mergeCell ref="H1872:H1878"/>
    <mergeCell ref="I1872:I1878"/>
    <mergeCell ref="J1872:J1878"/>
    <mergeCell ref="K1872:K1878"/>
    <mergeCell ref="B1879:B1884"/>
    <mergeCell ref="C1879:C1884"/>
    <mergeCell ref="D1879:D1884"/>
    <mergeCell ref="E1879:E1884"/>
    <mergeCell ref="F1879:F1884"/>
    <mergeCell ref="B1898:B1900"/>
    <mergeCell ref="C1898:C1900"/>
    <mergeCell ref="D1898:D1900"/>
    <mergeCell ref="E1898:E1900"/>
    <mergeCell ref="F1898:F1900"/>
    <mergeCell ref="H1894:H1895"/>
    <mergeCell ref="I1894:I1895"/>
    <mergeCell ref="J1894:J1895"/>
    <mergeCell ref="K1894:K1895"/>
    <mergeCell ref="B1896:B1897"/>
    <mergeCell ref="C1896:C1897"/>
    <mergeCell ref="D1896:D1897"/>
    <mergeCell ref="E1896:E1897"/>
    <mergeCell ref="F1896:F1897"/>
    <mergeCell ref="G1896:G1897"/>
    <mergeCell ref="G1898:G1900"/>
    <mergeCell ref="H1892:H1893"/>
    <mergeCell ref="I1892:I1893"/>
    <mergeCell ref="J1892:J1893"/>
    <mergeCell ref="K1892:K1893"/>
    <mergeCell ref="B1894:B1895"/>
    <mergeCell ref="C1894:C1895"/>
    <mergeCell ref="D1894:D1895"/>
    <mergeCell ref="E1894:E1895"/>
    <mergeCell ref="F1894:F1895"/>
    <mergeCell ref="H1889:H1891"/>
    <mergeCell ref="I1889:I1891"/>
    <mergeCell ref="J1889:J1891"/>
    <mergeCell ref="K1889:K1891"/>
    <mergeCell ref="B1892:B1893"/>
    <mergeCell ref="C1892:C1893"/>
    <mergeCell ref="D1892:D1893"/>
    <mergeCell ref="E1892:E1893"/>
    <mergeCell ref="F1892:F1893"/>
    <mergeCell ref="B1889:B1891"/>
    <mergeCell ref="C1889:C1891"/>
    <mergeCell ref="D1889:D1891"/>
    <mergeCell ref="E1889:E1891"/>
    <mergeCell ref="F1889:F1891"/>
    <mergeCell ref="G1889:G1891"/>
    <mergeCell ref="G1892:G1893"/>
    <mergeCell ref="G1894:G1895"/>
    <mergeCell ref="B1909:B1910"/>
    <mergeCell ref="C1909:C1910"/>
    <mergeCell ref="D1909:D1910"/>
    <mergeCell ref="E1909:E1910"/>
    <mergeCell ref="F1909:F1910"/>
    <mergeCell ref="G1909:G1910"/>
    <mergeCell ref="G1911:G1912"/>
    <mergeCell ref="H1905:H1906"/>
    <mergeCell ref="I1905:I1906"/>
    <mergeCell ref="J1905:J1906"/>
    <mergeCell ref="K1905:K1906"/>
    <mergeCell ref="B1907:B1908"/>
    <mergeCell ref="C1907:C1908"/>
    <mergeCell ref="D1907:D1908"/>
    <mergeCell ref="E1907:E1908"/>
    <mergeCell ref="F1907:F1908"/>
    <mergeCell ref="H1903:H1904"/>
    <mergeCell ref="I1903:I1904"/>
    <mergeCell ref="J1903:J1904"/>
    <mergeCell ref="K1903:K1904"/>
    <mergeCell ref="B1905:B1906"/>
    <mergeCell ref="C1905:C1906"/>
    <mergeCell ref="D1905:D1906"/>
    <mergeCell ref="E1905:E1906"/>
    <mergeCell ref="F1905:F1906"/>
    <mergeCell ref="G1905:G1906"/>
    <mergeCell ref="G1907:G1908"/>
    <mergeCell ref="H1901:H1902"/>
    <mergeCell ref="I1901:I1902"/>
    <mergeCell ref="J1901:J1902"/>
    <mergeCell ref="K1901:K1902"/>
    <mergeCell ref="B1903:B1904"/>
    <mergeCell ref="C1903:C1904"/>
    <mergeCell ref="D1903:D1904"/>
    <mergeCell ref="E1903:E1904"/>
    <mergeCell ref="F1903:F1904"/>
    <mergeCell ref="B1901:B1902"/>
    <mergeCell ref="C1901:C1902"/>
    <mergeCell ref="D1901:D1902"/>
    <mergeCell ref="E1901:E1902"/>
    <mergeCell ref="F1901:F1902"/>
    <mergeCell ref="G1901:G1902"/>
    <mergeCell ref="G1903:G1904"/>
    <mergeCell ref="B1919:B1921"/>
    <mergeCell ref="C1919:C1921"/>
    <mergeCell ref="D1919:D1921"/>
    <mergeCell ref="E1919:E1921"/>
    <mergeCell ref="F1919:F1921"/>
    <mergeCell ref="H1917:H1918"/>
    <mergeCell ref="I1917:I1918"/>
    <mergeCell ref="J1917:J1918"/>
    <mergeCell ref="K1917:K1918"/>
    <mergeCell ref="H1915:H1916"/>
    <mergeCell ref="I1915:I1916"/>
    <mergeCell ref="J1915:J1916"/>
    <mergeCell ref="K1915:K1916"/>
    <mergeCell ref="B1917:B1918"/>
    <mergeCell ref="C1917:C1918"/>
    <mergeCell ref="D1917:D1918"/>
    <mergeCell ref="E1917:E1918"/>
    <mergeCell ref="F1917:F1918"/>
    <mergeCell ref="G1917:G1918"/>
    <mergeCell ref="G1919:G1921"/>
    <mergeCell ref="H1913:H1914"/>
    <mergeCell ref="I1913:I1914"/>
    <mergeCell ref="J1913:J1914"/>
    <mergeCell ref="K1913:K1914"/>
    <mergeCell ref="B1915:B1916"/>
    <mergeCell ref="C1915:C1916"/>
    <mergeCell ref="D1915:D1916"/>
    <mergeCell ref="E1915:E1916"/>
    <mergeCell ref="F1915:F1916"/>
    <mergeCell ref="H1911:H1912"/>
    <mergeCell ref="I1911:I1912"/>
    <mergeCell ref="J1911:J1912"/>
    <mergeCell ref="K1911:K1912"/>
    <mergeCell ref="B1913:B1914"/>
    <mergeCell ref="C1913:C1914"/>
    <mergeCell ref="D1913:D1914"/>
    <mergeCell ref="E1913:E1914"/>
    <mergeCell ref="F1913:F1914"/>
    <mergeCell ref="G1913:G1914"/>
    <mergeCell ref="G1915:G1916"/>
    <mergeCell ref="B1911:B1912"/>
    <mergeCell ref="C1911:C1912"/>
    <mergeCell ref="D1911:D1912"/>
    <mergeCell ref="E1911:E1912"/>
    <mergeCell ref="F1911:F1912"/>
    <mergeCell ref="H1938:H1939"/>
    <mergeCell ref="I1938:I1939"/>
    <mergeCell ref="J1938:J1939"/>
    <mergeCell ref="K1938:K1939"/>
    <mergeCell ref="B1940:B1941"/>
    <mergeCell ref="C1940:C1941"/>
    <mergeCell ref="D1940:D1941"/>
    <mergeCell ref="E1940:E1941"/>
    <mergeCell ref="F1940:F1941"/>
    <mergeCell ref="H1926:H1928"/>
    <mergeCell ref="I1926:I1928"/>
    <mergeCell ref="J1926:J1928"/>
    <mergeCell ref="K1926:K1928"/>
    <mergeCell ref="B1938:B1939"/>
    <mergeCell ref="C1938:C1939"/>
    <mergeCell ref="D1938:D1939"/>
    <mergeCell ref="E1938:E1939"/>
    <mergeCell ref="F1938:F1939"/>
    <mergeCell ref="G1938:G1939"/>
    <mergeCell ref="G1940:G1941"/>
    <mergeCell ref="A1936:B1936"/>
    <mergeCell ref="C1936:E1936"/>
    <mergeCell ref="H1924:H1925"/>
    <mergeCell ref="I1924:I1925"/>
    <mergeCell ref="J1924:J1925"/>
    <mergeCell ref="K1924:K1925"/>
    <mergeCell ref="B1926:B1928"/>
    <mergeCell ref="C1926:C1928"/>
    <mergeCell ref="D1926:D1928"/>
    <mergeCell ref="E1926:E1928"/>
    <mergeCell ref="F1926:F1928"/>
    <mergeCell ref="H1922:H1923"/>
    <mergeCell ref="I1922:I1923"/>
    <mergeCell ref="J1922:J1923"/>
    <mergeCell ref="K1922:K1923"/>
    <mergeCell ref="B1924:B1925"/>
    <mergeCell ref="C1924:C1925"/>
    <mergeCell ref="D1924:D1925"/>
    <mergeCell ref="E1924:E1925"/>
    <mergeCell ref="F1924:F1925"/>
    <mergeCell ref="B1922:B1923"/>
    <mergeCell ref="C1922:C1923"/>
    <mergeCell ref="D1922:D1923"/>
    <mergeCell ref="E1922:E1923"/>
    <mergeCell ref="F1922:F1923"/>
    <mergeCell ref="G1922:G1923"/>
    <mergeCell ref="G1924:G1925"/>
    <mergeCell ref="G1926:G1928"/>
    <mergeCell ref="H1946:H1947"/>
    <mergeCell ref="I1946:I1947"/>
    <mergeCell ref="J1946:J1947"/>
    <mergeCell ref="K1946:K1947"/>
    <mergeCell ref="B1948:B1949"/>
    <mergeCell ref="C1948:C1949"/>
    <mergeCell ref="D1948:D1949"/>
    <mergeCell ref="E1948:E1949"/>
    <mergeCell ref="F1948:F1949"/>
    <mergeCell ref="B1946:B1947"/>
    <mergeCell ref="C1946:C1947"/>
    <mergeCell ref="D1946:D1947"/>
    <mergeCell ref="E1946:E1947"/>
    <mergeCell ref="F1946:F1947"/>
    <mergeCell ref="H1944:H1945"/>
    <mergeCell ref="I1944:I1945"/>
    <mergeCell ref="J1944:J1945"/>
    <mergeCell ref="K1944:K1945"/>
    <mergeCell ref="G1946:G1947"/>
    <mergeCell ref="G1948:G1949"/>
    <mergeCell ref="H1942:H1943"/>
    <mergeCell ref="I1942:I1943"/>
    <mergeCell ref="J1942:J1943"/>
    <mergeCell ref="K1942:K1943"/>
    <mergeCell ref="B1944:B1945"/>
    <mergeCell ref="C1944:C1945"/>
    <mergeCell ref="D1944:D1945"/>
    <mergeCell ref="E1944:E1945"/>
    <mergeCell ref="F1944:F1945"/>
    <mergeCell ref="H1940:H1941"/>
    <mergeCell ref="I1940:I1941"/>
    <mergeCell ref="J1940:J1941"/>
    <mergeCell ref="K1940:K1941"/>
    <mergeCell ref="B1942:B1943"/>
    <mergeCell ref="C1942:C1943"/>
    <mergeCell ref="D1942:D1943"/>
    <mergeCell ref="E1942:E1943"/>
    <mergeCell ref="F1942:F1943"/>
    <mergeCell ref="G1942:G1943"/>
    <mergeCell ref="G1944:G1945"/>
    <mergeCell ref="H1958:H1959"/>
    <mergeCell ref="I1958:I1959"/>
    <mergeCell ref="J1958:J1959"/>
    <mergeCell ref="K1958:K1959"/>
    <mergeCell ref="H1953:H1957"/>
    <mergeCell ref="I1953:I1957"/>
    <mergeCell ref="J1953:J1957"/>
    <mergeCell ref="K1953:K1957"/>
    <mergeCell ref="B1958:B1959"/>
    <mergeCell ref="C1958:C1959"/>
    <mergeCell ref="D1958:D1959"/>
    <mergeCell ref="E1958:E1959"/>
    <mergeCell ref="F1958:F1959"/>
    <mergeCell ref="B1953:B1957"/>
    <mergeCell ref="C1953:C1957"/>
    <mergeCell ref="D1953:D1957"/>
    <mergeCell ref="E1953:E1957"/>
    <mergeCell ref="F1953:F1957"/>
    <mergeCell ref="G1953:G1957"/>
    <mergeCell ref="G1958:G1959"/>
    <mergeCell ref="H1950:H1951"/>
    <mergeCell ref="I1950:I1951"/>
    <mergeCell ref="J1950:J1951"/>
    <mergeCell ref="K1950:K1951"/>
    <mergeCell ref="B1950:B1951"/>
    <mergeCell ref="C1950:C1951"/>
    <mergeCell ref="D1950:D1951"/>
    <mergeCell ref="E1950:E1951"/>
    <mergeCell ref="F1950:F1951"/>
    <mergeCell ref="H1948:H1949"/>
    <mergeCell ref="I1948:I1949"/>
    <mergeCell ref="J1948:J1949"/>
    <mergeCell ref="K1948:K1949"/>
    <mergeCell ref="G1950:G1951"/>
    <mergeCell ref="H1966:H1967"/>
    <mergeCell ref="I1966:I1967"/>
    <mergeCell ref="J1966:J1967"/>
    <mergeCell ref="K1966:K1967"/>
    <mergeCell ref="B1968:B1969"/>
    <mergeCell ref="C1968:C1969"/>
    <mergeCell ref="D1968:D1969"/>
    <mergeCell ref="E1968:E1969"/>
    <mergeCell ref="F1968:F1969"/>
    <mergeCell ref="H1964:H1965"/>
    <mergeCell ref="I1964:I1965"/>
    <mergeCell ref="J1964:J1965"/>
    <mergeCell ref="K1964:K1965"/>
    <mergeCell ref="B1966:B1967"/>
    <mergeCell ref="C1966:C1967"/>
    <mergeCell ref="D1966:D1967"/>
    <mergeCell ref="E1966:E1967"/>
    <mergeCell ref="F1966:F1967"/>
    <mergeCell ref="G1966:G1967"/>
    <mergeCell ref="G1968:G1969"/>
    <mergeCell ref="H1962:H1963"/>
    <mergeCell ref="I1962:I1963"/>
    <mergeCell ref="J1962:J1963"/>
    <mergeCell ref="K1962:K1963"/>
    <mergeCell ref="B1964:B1965"/>
    <mergeCell ref="C1964:C1965"/>
    <mergeCell ref="D1964:D1965"/>
    <mergeCell ref="E1964:E1965"/>
    <mergeCell ref="F1964:F1965"/>
    <mergeCell ref="H1960:H1961"/>
    <mergeCell ref="I1960:I1961"/>
    <mergeCell ref="J1960:J1961"/>
    <mergeCell ref="K1960:K1961"/>
    <mergeCell ref="B1962:B1963"/>
    <mergeCell ref="C1962:C1963"/>
    <mergeCell ref="D1962:D1963"/>
    <mergeCell ref="E1962:E1963"/>
    <mergeCell ref="F1962:F1963"/>
    <mergeCell ref="B1960:B1961"/>
    <mergeCell ref="C1960:C1961"/>
    <mergeCell ref="D1960:D1961"/>
    <mergeCell ref="E1960:E1961"/>
    <mergeCell ref="F1960:F1961"/>
    <mergeCell ref="G1960:G1961"/>
    <mergeCell ref="G1962:G1963"/>
    <mergeCell ref="G1964:G1965"/>
    <mergeCell ref="H1978:H1979"/>
    <mergeCell ref="I1978:I1979"/>
    <mergeCell ref="J1978:J1979"/>
    <mergeCell ref="K1978:K1979"/>
    <mergeCell ref="B1980:B1981"/>
    <mergeCell ref="C1980:C1981"/>
    <mergeCell ref="D1980:D1981"/>
    <mergeCell ref="E1980:E1981"/>
    <mergeCell ref="F1980:F1981"/>
    <mergeCell ref="H1972:H1977"/>
    <mergeCell ref="I1972:I1977"/>
    <mergeCell ref="J1972:J1977"/>
    <mergeCell ref="K1972:K1977"/>
    <mergeCell ref="B1978:B1979"/>
    <mergeCell ref="C1978:C1979"/>
    <mergeCell ref="D1978:D1979"/>
    <mergeCell ref="E1978:E1979"/>
    <mergeCell ref="F1978:F1979"/>
    <mergeCell ref="G1978:G1979"/>
    <mergeCell ref="G1980:G1981"/>
    <mergeCell ref="H1970:H1971"/>
    <mergeCell ref="I1970:I1971"/>
    <mergeCell ref="J1970:J1971"/>
    <mergeCell ref="K1970:K1971"/>
    <mergeCell ref="B1972:B1977"/>
    <mergeCell ref="C1972:C1977"/>
    <mergeCell ref="D1972:D1977"/>
    <mergeCell ref="E1972:E1977"/>
    <mergeCell ref="F1972:F1977"/>
    <mergeCell ref="H1968:H1969"/>
    <mergeCell ref="I1968:I1969"/>
    <mergeCell ref="J1968:J1969"/>
    <mergeCell ref="K1968:K1969"/>
    <mergeCell ref="B1970:B1971"/>
    <mergeCell ref="C1970:C1971"/>
    <mergeCell ref="D1970:D1971"/>
    <mergeCell ref="E1970:E1971"/>
    <mergeCell ref="F1970:F1971"/>
    <mergeCell ref="G1970:G1971"/>
    <mergeCell ref="G1972:G1977"/>
    <mergeCell ref="B1991:B1995"/>
    <mergeCell ref="C1991:C1995"/>
    <mergeCell ref="D1991:D1995"/>
    <mergeCell ref="E1991:E1995"/>
    <mergeCell ref="F1991:F1995"/>
    <mergeCell ref="H1984:H1985"/>
    <mergeCell ref="I1984:I1985"/>
    <mergeCell ref="J1984:J1985"/>
    <mergeCell ref="K1984:K1985"/>
    <mergeCell ref="B1986:B1990"/>
    <mergeCell ref="C1986:C1990"/>
    <mergeCell ref="D1986:D1990"/>
    <mergeCell ref="E1986:E1990"/>
    <mergeCell ref="F1986:F1990"/>
    <mergeCell ref="G1986:G1990"/>
    <mergeCell ref="G1991:G1995"/>
    <mergeCell ref="H1982:H1983"/>
    <mergeCell ref="I1982:I1983"/>
    <mergeCell ref="J1982:J1983"/>
    <mergeCell ref="K1982:K1983"/>
    <mergeCell ref="B1984:B1985"/>
    <mergeCell ref="C1984:C1985"/>
    <mergeCell ref="D1984:D1985"/>
    <mergeCell ref="E1984:E1985"/>
    <mergeCell ref="F1984:F1985"/>
    <mergeCell ref="H1980:H1981"/>
    <mergeCell ref="I1980:I1981"/>
    <mergeCell ref="J1980:J1981"/>
    <mergeCell ref="K1980:K1981"/>
    <mergeCell ref="B1982:B1983"/>
    <mergeCell ref="C1982:C1983"/>
    <mergeCell ref="D1982:D1983"/>
    <mergeCell ref="E1982:E1983"/>
    <mergeCell ref="F1982:F1983"/>
    <mergeCell ref="G1982:G1983"/>
    <mergeCell ref="G1984:G1985"/>
    <mergeCell ref="B2007:B2008"/>
    <mergeCell ref="C2007:C2008"/>
    <mergeCell ref="D2007:D2008"/>
    <mergeCell ref="E2007:E2008"/>
    <mergeCell ref="F2007:F2008"/>
    <mergeCell ref="G2007:G2008"/>
    <mergeCell ref="G2026:G2027"/>
    <mergeCell ref="H2001:H2004"/>
    <mergeCell ref="I2001:I2004"/>
    <mergeCell ref="J2001:J2004"/>
    <mergeCell ref="K2001:K2004"/>
    <mergeCell ref="B2005:B2006"/>
    <mergeCell ref="C2005:C2006"/>
    <mergeCell ref="D2005:D2006"/>
    <mergeCell ref="E2005:E2006"/>
    <mergeCell ref="F2005:F2006"/>
    <mergeCell ref="B2001:B2004"/>
    <mergeCell ref="C2001:C2004"/>
    <mergeCell ref="D2001:D2004"/>
    <mergeCell ref="E2001:E2004"/>
    <mergeCell ref="F2001:F2004"/>
    <mergeCell ref="H1999:H2000"/>
    <mergeCell ref="I1999:I2000"/>
    <mergeCell ref="J1999:J2000"/>
    <mergeCell ref="K1999:K2000"/>
    <mergeCell ref="G2001:G2004"/>
    <mergeCell ref="G2005:G2006"/>
    <mergeCell ref="H1996:H1998"/>
    <mergeCell ref="I1996:I1998"/>
    <mergeCell ref="J1996:J1998"/>
    <mergeCell ref="K1996:K1998"/>
    <mergeCell ref="B1999:B2000"/>
    <mergeCell ref="C1999:C2000"/>
    <mergeCell ref="D1999:D2000"/>
    <mergeCell ref="E1999:E2000"/>
    <mergeCell ref="F1999:F2000"/>
    <mergeCell ref="B1996:B1998"/>
    <mergeCell ref="C1996:C1998"/>
    <mergeCell ref="D1996:D1998"/>
    <mergeCell ref="E1996:E1998"/>
    <mergeCell ref="F1996:F1998"/>
    <mergeCell ref="G1996:G1998"/>
    <mergeCell ref="G1999:G2000"/>
    <mergeCell ref="B2037:B2038"/>
    <mergeCell ref="C2037:C2038"/>
    <mergeCell ref="D2037:D2038"/>
    <mergeCell ref="E2037:E2038"/>
    <mergeCell ref="F2037:F2038"/>
    <mergeCell ref="B2030:B2036"/>
    <mergeCell ref="C2030:C2036"/>
    <mergeCell ref="D2030:D2036"/>
    <mergeCell ref="E2030:E2036"/>
    <mergeCell ref="F2030:F2036"/>
    <mergeCell ref="H2028:H2029"/>
    <mergeCell ref="I2028:I2029"/>
    <mergeCell ref="J2028:J2029"/>
    <mergeCell ref="K2028:K2029"/>
    <mergeCell ref="G2030:G2036"/>
    <mergeCell ref="G2037:G2038"/>
    <mergeCell ref="H2009:H2016"/>
    <mergeCell ref="I2009:I2016"/>
    <mergeCell ref="J2009:J2016"/>
    <mergeCell ref="K2009:K2016"/>
    <mergeCell ref="B2028:B2029"/>
    <mergeCell ref="C2028:C2029"/>
    <mergeCell ref="D2028:D2029"/>
    <mergeCell ref="E2028:E2029"/>
    <mergeCell ref="F2028:F2029"/>
    <mergeCell ref="H2026:H2027"/>
    <mergeCell ref="I2026:I2027"/>
    <mergeCell ref="J2026:J2027"/>
    <mergeCell ref="K2026:K2027"/>
    <mergeCell ref="B2009:B2016"/>
    <mergeCell ref="C2009:C2016"/>
    <mergeCell ref="D2009:D2016"/>
    <mergeCell ref="E2009:E2016"/>
    <mergeCell ref="F2009:F2016"/>
    <mergeCell ref="G2009:G2016"/>
    <mergeCell ref="G2028:G2029"/>
    <mergeCell ref="A2017:O2017"/>
    <mergeCell ref="A2018:B2018"/>
    <mergeCell ref="A2024:B2024"/>
    <mergeCell ref="C2024:E2024"/>
    <mergeCell ref="B2026:B2027"/>
    <mergeCell ref="C2026:C2027"/>
    <mergeCell ref="D2026:D2027"/>
    <mergeCell ref="E2026:E2027"/>
    <mergeCell ref="F2026:F2027"/>
    <mergeCell ref="H2045:H2046"/>
    <mergeCell ref="I2045:I2046"/>
    <mergeCell ref="J2045:J2046"/>
    <mergeCell ref="K2045:K2046"/>
    <mergeCell ref="B2047:B2052"/>
    <mergeCell ref="C2047:C2052"/>
    <mergeCell ref="D2047:D2052"/>
    <mergeCell ref="E2047:E2052"/>
    <mergeCell ref="F2047:F2052"/>
    <mergeCell ref="G2047:G2052"/>
    <mergeCell ref="G2053:G2054"/>
    <mergeCell ref="H2043:H2044"/>
    <mergeCell ref="I2043:I2044"/>
    <mergeCell ref="J2043:J2044"/>
    <mergeCell ref="K2043:K2044"/>
    <mergeCell ref="B2045:B2046"/>
    <mergeCell ref="C2045:C2046"/>
    <mergeCell ref="D2045:D2046"/>
    <mergeCell ref="E2045:E2046"/>
    <mergeCell ref="F2045:F2046"/>
    <mergeCell ref="H2041:H2042"/>
    <mergeCell ref="I2041:I2042"/>
    <mergeCell ref="J2041:J2042"/>
    <mergeCell ref="K2041:K2042"/>
    <mergeCell ref="B2043:B2044"/>
    <mergeCell ref="C2043:C2044"/>
    <mergeCell ref="D2043:D2044"/>
    <mergeCell ref="E2043:E2044"/>
    <mergeCell ref="F2043:F2044"/>
    <mergeCell ref="G2043:G2044"/>
    <mergeCell ref="G2045:G2046"/>
    <mergeCell ref="H2039:H2040"/>
    <mergeCell ref="I2039:I2040"/>
    <mergeCell ref="J2039:J2040"/>
    <mergeCell ref="K2039:K2040"/>
    <mergeCell ref="B2041:B2042"/>
    <mergeCell ref="C2041:C2042"/>
    <mergeCell ref="D2041:D2042"/>
    <mergeCell ref="E2041:E2042"/>
    <mergeCell ref="F2041:F2042"/>
    <mergeCell ref="B2039:B2040"/>
    <mergeCell ref="C2039:C2040"/>
    <mergeCell ref="D2039:D2040"/>
    <mergeCell ref="E2039:E2040"/>
    <mergeCell ref="F2039:F2040"/>
    <mergeCell ref="G2039:G2040"/>
    <mergeCell ref="G2041:G2042"/>
    <mergeCell ref="H2057:H2059"/>
    <mergeCell ref="I2057:I2059"/>
    <mergeCell ref="J2057:J2059"/>
    <mergeCell ref="K2057:K2059"/>
    <mergeCell ref="B2060:B2061"/>
    <mergeCell ref="C2060:C2061"/>
    <mergeCell ref="D2060:D2061"/>
    <mergeCell ref="E2060:E2061"/>
    <mergeCell ref="F2060:F2061"/>
    <mergeCell ref="G2060:G2061"/>
    <mergeCell ref="G2062:G2063"/>
    <mergeCell ref="H2055:H2056"/>
    <mergeCell ref="I2055:I2056"/>
    <mergeCell ref="J2055:J2056"/>
    <mergeCell ref="K2055:K2056"/>
    <mergeCell ref="B2057:B2059"/>
    <mergeCell ref="C2057:C2059"/>
    <mergeCell ref="D2057:D2059"/>
    <mergeCell ref="E2057:E2059"/>
    <mergeCell ref="F2057:F2059"/>
    <mergeCell ref="H2053:H2054"/>
    <mergeCell ref="I2053:I2054"/>
    <mergeCell ref="J2053:J2054"/>
    <mergeCell ref="K2053:K2054"/>
    <mergeCell ref="B2055:B2056"/>
    <mergeCell ref="C2055:C2056"/>
    <mergeCell ref="D2055:D2056"/>
    <mergeCell ref="E2055:E2056"/>
    <mergeCell ref="F2055:F2056"/>
    <mergeCell ref="G2055:G2056"/>
    <mergeCell ref="G2057:G2059"/>
    <mergeCell ref="H2047:H2052"/>
    <mergeCell ref="I2047:I2052"/>
    <mergeCell ref="J2047:J2052"/>
    <mergeCell ref="K2047:K2052"/>
    <mergeCell ref="B2053:B2054"/>
    <mergeCell ref="C2053:C2054"/>
    <mergeCell ref="D2053:D2054"/>
    <mergeCell ref="E2053:E2054"/>
    <mergeCell ref="F2053:F2054"/>
    <mergeCell ref="H2066:H2069"/>
    <mergeCell ref="I2066:I2069"/>
    <mergeCell ref="J2066:J2069"/>
    <mergeCell ref="K2066:K2069"/>
    <mergeCell ref="B2070:B2071"/>
    <mergeCell ref="C2070:C2071"/>
    <mergeCell ref="D2070:D2071"/>
    <mergeCell ref="E2070:E2071"/>
    <mergeCell ref="F2070:F2071"/>
    <mergeCell ref="G2070:G2071"/>
    <mergeCell ref="G2072:G2073"/>
    <mergeCell ref="H2064:H2065"/>
    <mergeCell ref="I2064:I2065"/>
    <mergeCell ref="J2064:J2065"/>
    <mergeCell ref="K2064:K2065"/>
    <mergeCell ref="B2066:B2069"/>
    <mergeCell ref="C2066:C2069"/>
    <mergeCell ref="D2066:D2069"/>
    <mergeCell ref="E2066:E2069"/>
    <mergeCell ref="F2066:F2069"/>
    <mergeCell ref="H2062:H2063"/>
    <mergeCell ref="I2062:I2063"/>
    <mergeCell ref="J2062:J2063"/>
    <mergeCell ref="K2062:K2063"/>
    <mergeCell ref="B2064:B2065"/>
    <mergeCell ref="C2064:C2065"/>
    <mergeCell ref="D2064:D2065"/>
    <mergeCell ref="E2064:E2065"/>
    <mergeCell ref="F2064:F2065"/>
    <mergeCell ref="G2064:G2065"/>
    <mergeCell ref="G2066:G2069"/>
    <mergeCell ref="H2060:H2061"/>
    <mergeCell ref="I2060:I2061"/>
    <mergeCell ref="J2060:J2061"/>
    <mergeCell ref="K2060:K2061"/>
    <mergeCell ref="B2062:B2063"/>
    <mergeCell ref="C2062:C2063"/>
    <mergeCell ref="D2062:D2063"/>
    <mergeCell ref="E2062:E2063"/>
    <mergeCell ref="F2062:F2063"/>
    <mergeCell ref="H2081:H2086"/>
    <mergeCell ref="I2081:I2086"/>
    <mergeCell ref="J2081:J2086"/>
    <mergeCell ref="K2081:K2086"/>
    <mergeCell ref="H2074:H2080"/>
    <mergeCell ref="I2074:I2080"/>
    <mergeCell ref="J2074:J2080"/>
    <mergeCell ref="K2074:K2080"/>
    <mergeCell ref="B2081:B2086"/>
    <mergeCell ref="C2081:C2086"/>
    <mergeCell ref="D2081:D2086"/>
    <mergeCell ref="E2081:E2086"/>
    <mergeCell ref="F2081:F2086"/>
    <mergeCell ref="H2072:H2073"/>
    <mergeCell ref="I2072:I2073"/>
    <mergeCell ref="J2072:J2073"/>
    <mergeCell ref="K2072:K2073"/>
    <mergeCell ref="B2074:B2080"/>
    <mergeCell ref="C2074:C2080"/>
    <mergeCell ref="D2074:D2080"/>
    <mergeCell ref="E2074:E2080"/>
    <mergeCell ref="F2074:F2080"/>
    <mergeCell ref="G2074:G2080"/>
    <mergeCell ref="G2081:G2086"/>
    <mergeCell ref="H2070:H2071"/>
    <mergeCell ref="I2070:I2071"/>
    <mergeCell ref="J2070:J2071"/>
    <mergeCell ref="K2070:K2071"/>
    <mergeCell ref="B2072:B2073"/>
    <mergeCell ref="C2072:C2073"/>
    <mergeCell ref="D2072:D2073"/>
    <mergeCell ref="E2072:E2073"/>
    <mergeCell ref="F2072:F2073"/>
    <mergeCell ref="H2091:H2094"/>
    <mergeCell ref="I2091:I2094"/>
    <mergeCell ref="J2091:J2094"/>
    <mergeCell ref="K2091:K2094"/>
    <mergeCell ref="B2095:B2096"/>
    <mergeCell ref="C2095:C2096"/>
    <mergeCell ref="D2095:D2096"/>
    <mergeCell ref="E2095:E2096"/>
    <mergeCell ref="F2095:F2096"/>
    <mergeCell ref="B2091:B2094"/>
    <mergeCell ref="C2091:C2094"/>
    <mergeCell ref="D2091:D2094"/>
    <mergeCell ref="E2091:E2094"/>
    <mergeCell ref="F2091:F2094"/>
    <mergeCell ref="G2091:G2094"/>
    <mergeCell ref="G2095:G2096"/>
    <mergeCell ref="G2097:G2098"/>
    <mergeCell ref="H2089:H2090"/>
    <mergeCell ref="I2089:I2090"/>
    <mergeCell ref="J2089:J2090"/>
    <mergeCell ref="K2089:K2090"/>
    <mergeCell ref="H2087:H2088"/>
    <mergeCell ref="I2087:I2088"/>
    <mergeCell ref="J2087:J2088"/>
    <mergeCell ref="K2087:K2088"/>
    <mergeCell ref="B2089:B2090"/>
    <mergeCell ref="C2089:C2090"/>
    <mergeCell ref="D2089:D2090"/>
    <mergeCell ref="E2089:E2090"/>
    <mergeCell ref="F2089:F2090"/>
    <mergeCell ref="B2087:B2088"/>
    <mergeCell ref="C2087:C2088"/>
    <mergeCell ref="D2087:D2088"/>
    <mergeCell ref="E2087:E2088"/>
    <mergeCell ref="F2087:F2088"/>
    <mergeCell ref="G2087:G2088"/>
    <mergeCell ref="G2089:G2090"/>
    <mergeCell ref="H2102:H2103"/>
    <mergeCell ref="I2102:I2103"/>
    <mergeCell ref="J2102:J2103"/>
    <mergeCell ref="K2102:K2103"/>
    <mergeCell ref="H2099:H2101"/>
    <mergeCell ref="I2099:I2101"/>
    <mergeCell ref="J2099:J2101"/>
    <mergeCell ref="K2099:K2101"/>
    <mergeCell ref="B2102:B2103"/>
    <mergeCell ref="C2102:C2103"/>
    <mergeCell ref="D2102:D2103"/>
    <mergeCell ref="E2102:E2103"/>
    <mergeCell ref="F2102:F2103"/>
    <mergeCell ref="B2099:B2101"/>
    <mergeCell ref="C2099:C2101"/>
    <mergeCell ref="D2099:D2101"/>
    <mergeCell ref="E2099:E2101"/>
    <mergeCell ref="F2099:F2101"/>
    <mergeCell ref="G2099:G2101"/>
    <mergeCell ref="G2102:G2103"/>
    <mergeCell ref="H2097:H2098"/>
    <mergeCell ref="I2097:I2098"/>
    <mergeCell ref="J2097:J2098"/>
    <mergeCell ref="K2097:K2098"/>
    <mergeCell ref="B2097:B2098"/>
    <mergeCell ref="C2097:C2098"/>
    <mergeCell ref="D2097:D2098"/>
    <mergeCell ref="E2097:E2098"/>
    <mergeCell ref="F2097:F2098"/>
    <mergeCell ref="H2095:H2096"/>
    <mergeCell ref="I2095:I2096"/>
    <mergeCell ref="J2095:J2096"/>
    <mergeCell ref="K2095:K2096"/>
    <mergeCell ref="H2118:H2119"/>
    <mergeCell ref="I2118:I2119"/>
    <mergeCell ref="J2118:J2119"/>
    <mergeCell ref="K2118:K2119"/>
    <mergeCell ref="B2120:B2121"/>
    <mergeCell ref="C2120:C2121"/>
    <mergeCell ref="D2120:D2121"/>
    <mergeCell ref="E2120:E2121"/>
    <mergeCell ref="F2120:F2121"/>
    <mergeCell ref="G2120:G2121"/>
    <mergeCell ref="G2122:G2123"/>
    <mergeCell ref="H2116:H2117"/>
    <mergeCell ref="I2116:I2117"/>
    <mergeCell ref="J2116:J2117"/>
    <mergeCell ref="K2116:K2117"/>
    <mergeCell ref="B2118:B2119"/>
    <mergeCell ref="C2118:C2119"/>
    <mergeCell ref="D2118:D2119"/>
    <mergeCell ref="E2118:E2119"/>
    <mergeCell ref="F2118:F2119"/>
    <mergeCell ref="B2116:B2117"/>
    <mergeCell ref="C2116:C2117"/>
    <mergeCell ref="D2116:D2117"/>
    <mergeCell ref="E2116:E2117"/>
    <mergeCell ref="F2116:F2117"/>
    <mergeCell ref="H2114:H2115"/>
    <mergeCell ref="I2114:I2115"/>
    <mergeCell ref="J2114:J2115"/>
    <mergeCell ref="K2114:K2115"/>
    <mergeCell ref="B2114:B2115"/>
    <mergeCell ref="C2114:C2115"/>
    <mergeCell ref="D2114:D2115"/>
    <mergeCell ref="E2114:E2115"/>
    <mergeCell ref="F2114:F2115"/>
    <mergeCell ref="G2114:G2115"/>
    <mergeCell ref="G2116:G2117"/>
    <mergeCell ref="G2118:G2119"/>
    <mergeCell ref="H2126:H2127"/>
    <mergeCell ref="I2126:I2127"/>
    <mergeCell ref="J2126:J2127"/>
    <mergeCell ref="K2126:K2127"/>
    <mergeCell ref="G2128:G2129"/>
    <mergeCell ref="G2130:G2136"/>
    <mergeCell ref="H2124:H2125"/>
    <mergeCell ref="I2124:I2125"/>
    <mergeCell ref="J2124:J2125"/>
    <mergeCell ref="K2124:K2125"/>
    <mergeCell ref="B2126:B2127"/>
    <mergeCell ref="C2126:C2127"/>
    <mergeCell ref="D2126:D2127"/>
    <mergeCell ref="E2126:E2127"/>
    <mergeCell ref="F2126:F2127"/>
    <mergeCell ref="H2122:H2123"/>
    <mergeCell ref="I2122:I2123"/>
    <mergeCell ref="J2122:J2123"/>
    <mergeCell ref="K2122:K2123"/>
    <mergeCell ref="B2124:B2125"/>
    <mergeCell ref="C2124:C2125"/>
    <mergeCell ref="D2124:D2125"/>
    <mergeCell ref="E2124:E2125"/>
    <mergeCell ref="F2124:F2125"/>
    <mergeCell ref="G2124:G2125"/>
    <mergeCell ref="G2126:G2127"/>
    <mergeCell ref="H2120:H2121"/>
    <mergeCell ref="I2120:I2121"/>
    <mergeCell ref="J2120:J2121"/>
    <mergeCell ref="K2120:K2121"/>
    <mergeCell ref="B2122:B2123"/>
    <mergeCell ref="C2122:C2123"/>
    <mergeCell ref="D2122:D2123"/>
    <mergeCell ref="E2122:E2123"/>
    <mergeCell ref="F2122:F2123"/>
    <mergeCell ref="H2137:H2138"/>
    <mergeCell ref="I2137:I2138"/>
    <mergeCell ref="J2137:J2138"/>
    <mergeCell ref="K2137:K2138"/>
    <mergeCell ref="B2139:B2140"/>
    <mergeCell ref="C2139:C2140"/>
    <mergeCell ref="D2139:D2140"/>
    <mergeCell ref="E2139:E2140"/>
    <mergeCell ref="F2139:F2140"/>
    <mergeCell ref="H2130:H2136"/>
    <mergeCell ref="I2130:I2136"/>
    <mergeCell ref="J2130:J2136"/>
    <mergeCell ref="K2130:K2136"/>
    <mergeCell ref="B2137:B2138"/>
    <mergeCell ref="C2137:C2138"/>
    <mergeCell ref="D2137:D2138"/>
    <mergeCell ref="E2137:E2138"/>
    <mergeCell ref="F2137:F2138"/>
    <mergeCell ref="G2137:G2138"/>
    <mergeCell ref="G2139:G2140"/>
    <mergeCell ref="H2128:H2129"/>
    <mergeCell ref="I2128:I2129"/>
    <mergeCell ref="J2128:J2129"/>
    <mergeCell ref="K2128:K2129"/>
    <mergeCell ref="B2130:B2136"/>
    <mergeCell ref="C2130:C2136"/>
    <mergeCell ref="D2130:D2136"/>
    <mergeCell ref="E2130:E2136"/>
    <mergeCell ref="F2130:F2136"/>
    <mergeCell ref="B2128:B2129"/>
    <mergeCell ref="C2128:C2129"/>
    <mergeCell ref="D2128:D2129"/>
    <mergeCell ref="E2128:E2129"/>
    <mergeCell ref="F2128:F2129"/>
    <mergeCell ref="H2145:H2146"/>
    <mergeCell ref="I2145:I2146"/>
    <mergeCell ref="J2145:J2146"/>
    <mergeCell ref="K2145:K2146"/>
    <mergeCell ref="B2147:B2150"/>
    <mergeCell ref="C2147:C2150"/>
    <mergeCell ref="D2147:D2150"/>
    <mergeCell ref="E2147:E2150"/>
    <mergeCell ref="F2147:F2150"/>
    <mergeCell ref="H2143:H2144"/>
    <mergeCell ref="I2143:I2144"/>
    <mergeCell ref="J2143:J2144"/>
    <mergeCell ref="K2143:K2144"/>
    <mergeCell ref="B2145:B2146"/>
    <mergeCell ref="C2145:C2146"/>
    <mergeCell ref="D2145:D2146"/>
    <mergeCell ref="E2145:E2146"/>
    <mergeCell ref="F2145:F2146"/>
    <mergeCell ref="G2147:G2150"/>
    <mergeCell ref="G2145:G2146"/>
    <mergeCell ref="H2141:H2142"/>
    <mergeCell ref="I2141:I2142"/>
    <mergeCell ref="J2141:J2142"/>
    <mergeCell ref="K2141:K2142"/>
    <mergeCell ref="B2143:B2144"/>
    <mergeCell ref="C2143:C2144"/>
    <mergeCell ref="D2143:D2144"/>
    <mergeCell ref="E2143:E2144"/>
    <mergeCell ref="F2143:F2144"/>
    <mergeCell ref="H2139:H2140"/>
    <mergeCell ref="I2139:I2140"/>
    <mergeCell ref="J2139:J2140"/>
    <mergeCell ref="K2139:K2140"/>
    <mergeCell ref="B2141:B2142"/>
    <mergeCell ref="C2141:C2142"/>
    <mergeCell ref="D2141:D2142"/>
    <mergeCell ref="E2141:E2142"/>
    <mergeCell ref="F2141:F2142"/>
    <mergeCell ref="G2141:G2142"/>
    <mergeCell ref="G2143:G2144"/>
    <mergeCell ref="H2156:H2161"/>
    <mergeCell ref="I2156:I2161"/>
    <mergeCell ref="J2156:J2161"/>
    <mergeCell ref="K2156:K2161"/>
    <mergeCell ref="B2162:B2165"/>
    <mergeCell ref="C2162:C2165"/>
    <mergeCell ref="D2162:D2165"/>
    <mergeCell ref="E2162:E2165"/>
    <mergeCell ref="F2162:F2165"/>
    <mergeCell ref="B2156:B2161"/>
    <mergeCell ref="C2156:C2161"/>
    <mergeCell ref="D2156:D2161"/>
    <mergeCell ref="E2156:E2161"/>
    <mergeCell ref="F2156:F2161"/>
    <mergeCell ref="G2156:G2161"/>
    <mergeCell ref="G2162:G2165"/>
    <mergeCell ref="G2166:G2167"/>
    <mergeCell ref="H2153:H2155"/>
    <mergeCell ref="I2153:I2155"/>
    <mergeCell ref="J2153:J2155"/>
    <mergeCell ref="K2153:K2155"/>
    <mergeCell ref="H2151:H2152"/>
    <mergeCell ref="I2151:I2152"/>
    <mergeCell ref="J2151:J2152"/>
    <mergeCell ref="K2151:K2152"/>
    <mergeCell ref="B2153:B2155"/>
    <mergeCell ref="C2153:C2155"/>
    <mergeCell ref="D2153:D2155"/>
    <mergeCell ref="E2153:E2155"/>
    <mergeCell ref="F2153:F2155"/>
    <mergeCell ref="H2147:H2150"/>
    <mergeCell ref="I2147:I2150"/>
    <mergeCell ref="J2147:J2150"/>
    <mergeCell ref="K2147:K2150"/>
    <mergeCell ref="B2151:B2152"/>
    <mergeCell ref="C2151:C2152"/>
    <mergeCell ref="D2151:D2152"/>
    <mergeCell ref="E2151:E2152"/>
    <mergeCell ref="F2151:F2152"/>
    <mergeCell ref="G2151:G2152"/>
    <mergeCell ref="G2153:G2155"/>
    <mergeCell ref="H2170:H2171"/>
    <mergeCell ref="I2170:I2171"/>
    <mergeCell ref="J2170:J2171"/>
    <mergeCell ref="K2170:K2171"/>
    <mergeCell ref="H2168:H2169"/>
    <mergeCell ref="I2168:I2169"/>
    <mergeCell ref="J2168:J2169"/>
    <mergeCell ref="K2168:K2169"/>
    <mergeCell ref="B2170:B2171"/>
    <mergeCell ref="C2170:C2171"/>
    <mergeCell ref="D2170:D2171"/>
    <mergeCell ref="E2170:E2171"/>
    <mergeCell ref="F2170:F2171"/>
    <mergeCell ref="H2166:H2167"/>
    <mergeCell ref="I2166:I2167"/>
    <mergeCell ref="J2166:J2167"/>
    <mergeCell ref="K2166:K2167"/>
    <mergeCell ref="B2168:B2169"/>
    <mergeCell ref="C2168:C2169"/>
    <mergeCell ref="D2168:D2169"/>
    <mergeCell ref="E2168:E2169"/>
    <mergeCell ref="F2168:F2169"/>
    <mergeCell ref="G2168:G2169"/>
    <mergeCell ref="G2170:G2171"/>
    <mergeCell ref="H2162:H2165"/>
    <mergeCell ref="I2162:I2165"/>
    <mergeCell ref="J2162:J2165"/>
    <mergeCell ref="K2162:K2165"/>
    <mergeCell ref="B2166:B2167"/>
    <mergeCell ref="C2166:C2167"/>
    <mergeCell ref="D2166:D2167"/>
    <mergeCell ref="E2166:E2167"/>
    <mergeCell ref="F2166:F2167"/>
    <mergeCell ref="H2181:H2188"/>
    <mergeCell ref="I2181:I2188"/>
    <mergeCell ref="J2181:J2188"/>
    <mergeCell ref="K2181:K2188"/>
    <mergeCell ref="B2189:B2191"/>
    <mergeCell ref="C2189:C2191"/>
    <mergeCell ref="D2189:D2191"/>
    <mergeCell ref="E2189:E2191"/>
    <mergeCell ref="F2189:F2191"/>
    <mergeCell ref="G2189:G2191"/>
    <mergeCell ref="G2202:G2204"/>
    <mergeCell ref="H2179:H2180"/>
    <mergeCell ref="I2179:I2180"/>
    <mergeCell ref="J2179:J2180"/>
    <mergeCell ref="K2179:K2180"/>
    <mergeCell ref="B2181:B2188"/>
    <mergeCell ref="C2181:C2188"/>
    <mergeCell ref="D2181:D2188"/>
    <mergeCell ref="E2181:E2188"/>
    <mergeCell ref="F2181:F2188"/>
    <mergeCell ref="H2172:H2178"/>
    <mergeCell ref="I2172:I2178"/>
    <mergeCell ref="J2172:J2178"/>
    <mergeCell ref="K2172:K2178"/>
    <mergeCell ref="B2179:B2180"/>
    <mergeCell ref="C2179:C2180"/>
    <mergeCell ref="D2179:D2180"/>
    <mergeCell ref="E2179:E2180"/>
    <mergeCell ref="F2179:F2180"/>
    <mergeCell ref="B2172:B2178"/>
    <mergeCell ref="C2172:C2178"/>
    <mergeCell ref="D2172:D2178"/>
    <mergeCell ref="E2172:E2178"/>
    <mergeCell ref="F2172:F2178"/>
    <mergeCell ref="G2172:G2178"/>
    <mergeCell ref="G2179:G2180"/>
    <mergeCell ref="G2181:G2188"/>
    <mergeCell ref="H2208:H2209"/>
    <mergeCell ref="I2208:I2209"/>
    <mergeCell ref="J2208:J2209"/>
    <mergeCell ref="K2208:K2209"/>
    <mergeCell ref="B2210:B2211"/>
    <mergeCell ref="C2210:C2211"/>
    <mergeCell ref="D2210:D2211"/>
    <mergeCell ref="E2210:E2211"/>
    <mergeCell ref="F2210:F2211"/>
    <mergeCell ref="G2210:G2211"/>
    <mergeCell ref="G2212:G2213"/>
    <mergeCell ref="H2205:H2207"/>
    <mergeCell ref="I2205:I2207"/>
    <mergeCell ref="J2205:J2207"/>
    <mergeCell ref="K2205:K2207"/>
    <mergeCell ref="B2208:B2209"/>
    <mergeCell ref="C2208:C2209"/>
    <mergeCell ref="D2208:D2209"/>
    <mergeCell ref="E2208:E2209"/>
    <mergeCell ref="F2208:F2209"/>
    <mergeCell ref="H2202:H2204"/>
    <mergeCell ref="I2202:I2204"/>
    <mergeCell ref="J2202:J2204"/>
    <mergeCell ref="K2202:K2204"/>
    <mergeCell ref="B2205:B2207"/>
    <mergeCell ref="C2205:C2207"/>
    <mergeCell ref="D2205:D2207"/>
    <mergeCell ref="E2205:E2207"/>
    <mergeCell ref="F2205:F2207"/>
    <mergeCell ref="G2205:G2207"/>
    <mergeCell ref="G2208:G2209"/>
    <mergeCell ref="H2189:H2191"/>
    <mergeCell ref="I2189:I2191"/>
    <mergeCell ref="J2189:J2191"/>
    <mergeCell ref="K2189:K2191"/>
    <mergeCell ref="B2202:B2204"/>
    <mergeCell ref="C2202:C2204"/>
    <mergeCell ref="D2202:D2204"/>
    <mergeCell ref="E2202:E2204"/>
    <mergeCell ref="F2202:F2204"/>
    <mergeCell ref="H2217:H2225"/>
    <mergeCell ref="I2217:I2225"/>
    <mergeCell ref="J2217:J2225"/>
    <mergeCell ref="K2217:K2225"/>
    <mergeCell ref="B2226:B2228"/>
    <mergeCell ref="C2226:C2228"/>
    <mergeCell ref="D2226:D2228"/>
    <mergeCell ref="E2226:E2228"/>
    <mergeCell ref="F2226:F2228"/>
    <mergeCell ref="G2226:G2228"/>
    <mergeCell ref="G2229:G2231"/>
    <mergeCell ref="H2214:H2216"/>
    <mergeCell ref="I2214:I2216"/>
    <mergeCell ref="J2214:J2216"/>
    <mergeCell ref="K2214:K2216"/>
    <mergeCell ref="B2217:B2225"/>
    <mergeCell ref="C2217:C2225"/>
    <mergeCell ref="D2217:D2225"/>
    <mergeCell ref="E2217:E2225"/>
    <mergeCell ref="F2217:F2225"/>
    <mergeCell ref="B2214:B2216"/>
    <mergeCell ref="C2214:C2216"/>
    <mergeCell ref="D2214:D2216"/>
    <mergeCell ref="E2214:E2216"/>
    <mergeCell ref="F2214:F2216"/>
    <mergeCell ref="H2212:H2213"/>
    <mergeCell ref="I2212:I2213"/>
    <mergeCell ref="J2212:J2213"/>
    <mergeCell ref="K2212:K2213"/>
    <mergeCell ref="G2214:G2216"/>
    <mergeCell ref="G2217:G2225"/>
    <mergeCell ref="H2210:H2211"/>
    <mergeCell ref="I2210:I2211"/>
    <mergeCell ref="J2210:J2211"/>
    <mergeCell ref="K2210:K2211"/>
    <mergeCell ref="B2212:B2213"/>
    <mergeCell ref="C2212:C2213"/>
    <mergeCell ref="D2212:D2213"/>
    <mergeCell ref="E2212:E2213"/>
    <mergeCell ref="F2212:F2213"/>
    <mergeCell ref="H2235:H2236"/>
    <mergeCell ref="I2235:I2236"/>
    <mergeCell ref="J2235:J2236"/>
    <mergeCell ref="K2235:K2236"/>
    <mergeCell ref="G2237:G2238"/>
    <mergeCell ref="G2239:G2247"/>
    <mergeCell ref="H2232:H2234"/>
    <mergeCell ref="I2232:I2234"/>
    <mergeCell ref="J2232:J2234"/>
    <mergeCell ref="K2232:K2234"/>
    <mergeCell ref="B2235:B2236"/>
    <mergeCell ref="C2235:C2236"/>
    <mergeCell ref="D2235:D2236"/>
    <mergeCell ref="E2235:E2236"/>
    <mergeCell ref="F2235:F2236"/>
    <mergeCell ref="H2229:H2231"/>
    <mergeCell ref="I2229:I2231"/>
    <mergeCell ref="J2229:J2231"/>
    <mergeCell ref="K2229:K2231"/>
    <mergeCell ref="B2232:B2234"/>
    <mergeCell ref="C2232:C2234"/>
    <mergeCell ref="D2232:D2234"/>
    <mergeCell ref="E2232:E2234"/>
    <mergeCell ref="F2232:F2234"/>
    <mergeCell ref="G2232:G2234"/>
    <mergeCell ref="G2235:G2236"/>
    <mergeCell ref="H2226:H2228"/>
    <mergeCell ref="I2226:I2228"/>
    <mergeCell ref="J2226:J2228"/>
    <mergeCell ref="K2226:K2228"/>
    <mergeCell ref="B2229:B2231"/>
    <mergeCell ref="C2229:C2231"/>
    <mergeCell ref="D2229:D2231"/>
    <mergeCell ref="E2229:E2231"/>
    <mergeCell ref="F2229:F2231"/>
    <mergeCell ref="H2248:H2254"/>
    <mergeCell ref="I2248:I2254"/>
    <mergeCell ref="J2248:J2254"/>
    <mergeCell ref="K2248:K2254"/>
    <mergeCell ref="B2255:B2257"/>
    <mergeCell ref="C2255:C2257"/>
    <mergeCell ref="D2255:D2257"/>
    <mergeCell ref="E2255:E2257"/>
    <mergeCell ref="F2255:F2257"/>
    <mergeCell ref="H2239:H2247"/>
    <mergeCell ref="I2239:I2247"/>
    <mergeCell ref="J2239:J2247"/>
    <mergeCell ref="K2239:K2247"/>
    <mergeCell ref="B2248:B2254"/>
    <mergeCell ref="C2248:C2254"/>
    <mergeCell ref="D2248:D2254"/>
    <mergeCell ref="E2248:E2254"/>
    <mergeCell ref="F2248:F2254"/>
    <mergeCell ref="G2248:G2254"/>
    <mergeCell ref="G2255:G2257"/>
    <mergeCell ref="H2237:H2238"/>
    <mergeCell ref="I2237:I2238"/>
    <mergeCell ref="J2237:J2238"/>
    <mergeCell ref="K2237:K2238"/>
    <mergeCell ref="B2239:B2247"/>
    <mergeCell ref="C2239:C2247"/>
    <mergeCell ref="D2239:D2247"/>
    <mergeCell ref="E2239:E2247"/>
    <mergeCell ref="F2239:F2247"/>
    <mergeCell ref="B2237:B2238"/>
    <mergeCell ref="C2237:C2238"/>
    <mergeCell ref="D2237:D2238"/>
    <mergeCell ref="E2237:E2238"/>
    <mergeCell ref="F2237:F2238"/>
    <mergeCell ref="H2262:H2263"/>
    <mergeCell ref="I2262:I2263"/>
    <mergeCell ref="J2262:J2263"/>
    <mergeCell ref="K2262:K2263"/>
    <mergeCell ref="B2264:B2265"/>
    <mergeCell ref="C2264:C2265"/>
    <mergeCell ref="D2264:D2265"/>
    <mergeCell ref="E2264:E2265"/>
    <mergeCell ref="F2264:F2265"/>
    <mergeCell ref="H2260:H2261"/>
    <mergeCell ref="I2260:I2261"/>
    <mergeCell ref="J2260:J2261"/>
    <mergeCell ref="K2260:K2261"/>
    <mergeCell ref="B2262:B2263"/>
    <mergeCell ref="C2262:C2263"/>
    <mergeCell ref="D2262:D2263"/>
    <mergeCell ref="E2262:E2263"/>
    <mergeCell ref="F2262:F2263"/>
    <mergeCell ref="G2262:G2263"/>
    <mergeCell ref="G2264:G2265"/>
    <mergeCell ref="H2258:H2259"/>
    <mergeCell ref="I2258:I2259"/>
    <mergeCell ref="J2258:J2259"/>
    <mergeCell ref="K2258:K2259"/>
    <mergeCell ref="B2260:B2261"/>
    <mergeCell ref="C2260:C2261"/>
    <mergeCell ref="D2260:D2261"/>
    <mergeCell ref="E2260:E2261"/>
    <mergeCell ref="F2260:F2261"/>
    <mergeCell ref="H2255:H2257"/>
    <mergeCell ref="I2255:I2257"/>
    <mergeCell ref="J2255:J2257"/>
    <mergeCell ref="K2255:K2257"/>
    <mergeCell ref="B2258:B2259"/>
    <mergeCell ref="C2258:C2259"/>
    <mergeCell ref="D2258:D2259"/>
    <mergeCell ref="E2258:E2259"/>
    <mergeCell ref="F2258:F2259"/>
    <mergeCell ref="G2258:G2259"/>
    <mergeCell ref="G2260:G2261"/>
    <mergeCell ref="H2270:H2271"/>
    <mergeCell ref="I2270:I2271"/>
    <mergeCell ref="J2270:J2271"/>
    <mergeCell ref="K2270:K2271"/>
    <mergeCell ref="B2272:B2273"/>
    <mergeCell ref="C2272:C2273"/>
    <mergeCell ref="D2272:D2273"/>
    <mergeCell ref="E2272:E2273"/>
    <mergeCell ref="F2272:F2273"/>
    <mergeCell ref="B2270:B2271"/>
    <mergeCell ref="C2270:C2271"/>
    <mergeCell ref="D2270:D2271"/>
    <mergeCell ref="E2270:E2271"/>
    <mergeCell ref="F2270:F2271"/>
    <mergeCell ref="H2268:H2269"/>
    <mergeCell ref="I2268:I2269"/>
    <mergeCell ref="J2268:J2269"/>
    <mergeCell ref="K2268:K2269"/>
    <mergeCell ref="G2270:G2271"/>
    <mergeCell ref="G2272:G2273"/>
    <mergeCell ref="H2266:H2267"/>
    <mergeCell ref="I2266:I2267"/>
    <mergeCell ref="J2266:J2267"/>
    <mergeCell ref="K2266:K2267"/>
    <mergeCell ref="B2268:B2269"/>
    <mergeCell ref="C2268:C2269"/>
    <mergeCell ref="D2268:D2269"/>
    <mergeCell ref="E2268:E2269"/>
    <mergeCell ref="F2268:F2269"/>
    <mergeCell ref="H2264:H2265"/>
    <mergeCell ref="I2264:I2265"/>
    <mergeCell ref="J2264:J2265"/>
    <mergeCell ref="K2264:K2265"/>
    <mergeCell ref="B2266:B2267"/>
    <mergeCell ref="C2266:C2267"/>
    <mergeCell ref="D2266:D2267"/>
    <mergeCell ref="E2266:E2267"/>
    <mergeCell ref="F2266:F2267"/>
    <mergeCell ref="G2266:G2267"/>
    <mergeCell ref="G2268:G2269"/>
    <mergeCell ref="B2278:B2279"/>
    <mergeCell ref="C2278:C2279"/>
    <mergeCell ref="D2278:D2279"/>
    <mergeCell ref="E2278:E2279"/>
    <mergeCell ref="F2278:F2279"/>
    <mergeCell ref="G2278:G2279"/>
    <mergeCell ref="G2290:G2291"/>
    <mergeCell ref="G2292:G2293"/>
    <mergeCell ref="A2288:B2288"/>
    <mergeCell ref="C2288:E2288"/>
    <mergeCell ref="H2276:H2277"/>
    <mergeCell ref="I2276:I2277"/>
    <mergeCell ref="J2276:J2277"/>
    <mergeCell ref="K2276:K2277"/>
    <mergeCell ref="H2274:H2275"/>
    <mergeCell ref="I2274:I2275"/>
    <mergeCell ref="J2274:J2275"/>
    <mergeCell ref="K2274:K2275"/>
    <mergeCell ref="B2276:B2277"/>
    <mergeCell ref="C2276:C2277"/>
    <mergeCell ref="D2276:D2277"/>
    <mergeCell ref="E2276:E2277"/>
    <mergeCell ref="F2276:F2277"/>
    <mergeCell ref="H2272:H2273"/>
    <mergeCell ref="I2272:I2273"/>
    <mergeCell ref="J2272:J2273"/>
    <mergeCell ref="K2272:K2273"/>
    <mergeCell ref="B2274:B2275"/>
    <mergeCell ref="C2274:C2275"/>
    <mergeCell ref="D2274:D2275"/>
    <mergeCell ref="E2274:E2275"/>
    <mergeCell ref="F2274:F2275"/>
    <mergeCell ref="G2274:G2275"/>
    <mergeCell ref="G2276:G2277"/>
    <mergeCell ref="A2276:A2277"/>
    <mergeCell ref="A2278:A2279"/>
    <mergeCell ref="A2290:A2291"/>
    <mergeCell ref="A2292:A2293"/>
    <mergeCell ref="B2298:B2306"/>
    <mergeCell ref="C2298:C2306"/>
    <mergeCell ref="D2298:D2306"/>
    <mergeCell ref="E2298:E2306"/>
    <mergeCell ref="F2298:F2306"/>
    <mergeCell ref="G2298:G2306"/>
    <mergeCell ref="G2307:G2308"/>
    <mergeCell ref="H2294:H2295"/>
    <mergeCell ref="I2294:I2295"/>
    <mergeCell ref="J2294:J2295"/>
    <mergeCell ref="K2294:K2295"/>
    <mergeCell ref="B2296:B2297"/>
    <mergeCell ref="C2296:C2297"/>
    <mergeCell ref="D2296:D2297"/>
    <mergeCell ref="E2296:E2297"/>
    <mergeCell ref="F2296:F2297"/>
    <mergeCell ref="B2294:B2295"/>
    <mergeCell ref="C2294:C2295"/>
    <mergeCell ref="D2294:D2295"/>
    <mergeCell ref="E2294:E2295"/>
    <mergeCell ref="F2294:F2295"/>
    <mergeCell ref="H2292:H2293"/>
    <mergeCell ref="I2292:I2293"/>
    <mergeCell ref="J2292:J2293"/>
    <mergeCell ref="K2292:K2293"/>
    <mergeCell ref="G2294:G2295"/>
    <mergeCell ref="G2296:G2297"/>
    <mergeCell ref="H2290:H2291"/>
    <mergeCell ref="I2290:I2291"/>
    <mergeCell ref="J2290:J2291"/>
    <mergeCell ref="K2290:K2291"/>
    <mergeCell ref="B2292:B2293"/>
    <mergeCell ref="C2292:C2293"/>
    <mergeCell ref="D2292:D2293"/>
    <mergeCell ref="E2292:E2293"/>
    <mergeCell ref="F2292:F2293"/>
    <mergeCell ref="B2290:B2291"/>
    <mergeCell ref="C2290:C2291"/>
    <mergeCell ref="D2290:D2291"/>
    <mergeCell ref="E2290:E2291"/>
    <mergeCell ref="F2290:F2291"/>
    <mergeCell ref="B2319:B2320"/>
    <mergeCell ref="C2319:C2320"/>
    <mergeCell ref="D2319:D2320"/>
    <mergeCell ref="E2319:E2320"/>
    <mergeCell ref="F2319:F2320"/>
    <mergeCell ref="B2315:B2318"/>
    <mergeCell ref="C2315:C2318"/>
    <mergeCell ref="D2315:D2318"/>
    <mergeCell ref="E2315:E2318"/>
    <mergeCell ref="F2315:F2318"/>
    <mergeCell ref="H2313:H2314"/>
    <mergeCell ref="I2313:I2314"/>
    <mergeCell ref="J2313:J2314"/>
    <mergeCell ref="K2313:K2314"/>
    <mergeCell ref="G2313:G2314"/>
    <mergeCell ref="G2315:G2318"/>
    <mergeCell ref="G2319:G2320"/>
    <mergeCell ref="B2309:B2310"/>
    <mergeCell ref="C2309:C2310"/>
    <mergeCell ref="D2309:D2310"/>
    <mergeCell ref="E2309:E2310"/>
    <mergeCell ref="F2309:F2310"/>
    <mergeCell ref="H2307:H2308"/>
    <mergeCell ref="I2307:I2308"/>
    <mergeCell ref="J2307:J2308"/>
    <mergeCell ref="K2307:K2308"/>
    <mergeCell ref="H2311:H2312"/>
    <mergeCell ref="I2311:I2312"/>
    <mergeCell ref="J2311:J2312"/>
    <mergeCell ref="K2311:K2312"/>
    <mergeCell ref="B2313:B2314"/>
    <mergeCell ref="C2313:C2314"/>
    <mergeCell ref="D2313:D2314"/>
    <mergeCell ref="E2313:E2314"/>
    <mergeCell ref="F2313:F2314"/>
    <mergeCell ref="H2309:H2310"/>
    <mergeCell ref="I2309:I2310"/>
    <mergeCell ref="J2309:J2310"/>
    <mergeCell ref="K2309:K2310"/>
    <mergeCell ref="B2311:B2312"/>
    <mergeCell ref="C2311:C2312"/>
    <mergeCell ref="D2311:D2312"/>
    <mergeCell ref="E2311:E2312"/>
    <mergeCell ref="F2311:F2312"/>
    <mergeCell ref="G2309:G2310"/>
    <mergeCell ref="G2311:G2312"/>
    <mergeCell ref="B2307:B2308"/>
    <mergeCell ref="C2307:C2308"/>
    <mergeCell ref="D2307:D2308"/>
    <mergeCell ref="E2307:E2308"/>
    <mergeCell ref="F2307:F2308"/>
    <mergeCell ref="B2338:B2339"/>
    <mergeCell ref="C2338:C2339"/>
    <mergeCell ref="D2338:D2339"/>
    <mergeCell ref="E2338:E2339"/>
    <mergeCell ref="F2338:F2339"/>
    <mergeCell ref="H2333:H2335"/>
    <mergeCell ref="I2333:I2335"/>
    <mergeCell ref="J2333:J2335"/>
    <mergeCell ref="K2333:K2335"/>
    <mergeCell ref="B2336:B2337"/>
    <mergeCell ref="C2336:C2337"/>
    <mergeCell ref="D2336:D2337"/>
    <mergeCell ref="E2336:E2337"/>
    <mergeCell ref="F2336:F2337"/>
    <mergeCell ref="B2333:B2335"/>
    <mergeCell ref="C2333:C2335"/>
    <mergeCell ref="D2333:D2335"/>
    <mergeCell ref="E2333:E2335"/>
    <mergeCell ref="F2333:F2335"/>
    <mergeCell ref="G2333:G2335"/>
    <mergeCell ref="G2336:G2337"/>
    <mergeCell ref="G2338:G2339"/>
    <mergeCell ref="H2323:H2332"/>
    <mergeCell ref="I2323:I2332"/>
    <mergeCell ref="J2323:J2332"/>
    <mergeCell ref="K2323:K2332"/>
    <mergeCell ref="H2321:H2322"/>
    <mergeCell ref="I2321:I2322"/>
    <mergeCell ref="J2321:J2322"/>
    <mergeCell ref="K2321:K2322"/>
    <mergeCell ref="B2323:B2332"/>
    <mergeCell ref="C2323:C2332"/>
    <mergeCell ref="D2323:D2332"/>
    <mergeCell ref="E2323:E2332"/>
    <mergeCell ref="F2323:F2332"/>
    <mergeCell ref="B2321:B2322"/>
    <mergeCell ref="C2321:C2322"/>
    <mergeCell ref="D2321:D2322"/>
    <mergeCell ref="E2321:E2322"/>
    <mergeCell ref="F2321:F2322"/>
    <mergeCell ref="G2321:G2322"/>
    <mergeCell ref="G2323:G2332"/>
    <mergeCell ref="B2348:B2349"/>
    <mergeCell ref="C2348:C2349"/>
    <mergeCell ref="D2348:D2349"/>
    <mergeCell ref="E2348:E2349"/>
    <mergeCell ref="F2348:F2349"/>
    <mergeCell ref="G2348:G2349"/>
    <mergeCell ref="G2350:G2351"/>
    <mergeCell ref="H2344:H2345"/>
    <mergeCell ref="I2344:I2345"/>
    <mergeCell ref="J2344:J2345"/>
    <mergeCell ref="K2344:K2345"/>
    <mergeCell ref="B2346:B2347"/>
    <mergeCell ref="C2346:C2347"/>
    <mergeCell ref="D2346:D2347"/>
    <mergeCell ref="E2346:E2347"/>
    <mergeCell ref="F2346:F2347"/>
    <mergeCell ref="H2342:H2343"/>
    <mergeCell ref="I2342:I2343"/>
    <mergeCell ref="J2342:J2343"/>
    <mergeCell ref="K2342:K2343"/>
    <mergeCell ref="B2344:B2345"/>
    <mergeCell ref="C2344:C2345"/>
    <mergeCell ref="D2344:D2345"/>
    <mergeCell ref="E2344:E2345"/>
    <mergeCell ref="F2344:F2345"/>
    <mergeCell ref="G2344:G2345"/>
    <mergeCell ref="G2346:G2347"/>
    <mergeCell ref="H2340:H2341"/>
    <mergeCell ref="I2340:I2341"/>
    <mergeCell ref="J2340:J2341"/>
    <mergeCell ref="K2340:K2341"/>
    <mergeCell ref="B2342:B2343"/>
    <mergeCell ref="C2342:C2343"/>
    <mergeCell ref="D2342:D2343"/>
    <mergeCell ref="E2342:E2343"/>
    <mergeCell ref="F2342:F2343"/>
    <mergeCell ref="B2340:B2341"/>
    <mergeCell ref="C2340:C2341"/>
    <mergeCell ref="D2340:D2341"/>
    <mergeCell ref="E2340:E2341"/>
    <mergeCell ref="F2340:F2341"/>
    <mergeCell ref="G2340:G2341"/>
    <mergeCell ref="G2342:G2343"/>
    <mergeCell ref="B2361:B2366"/>
    <mergeCell ref="C2361:C2366"/>
    <mergeCell ref="D2361:D2366"/>
    <mergeCell ref="E2361:E2366"/>
    <mergeCell ref="F2361:F2366"/>
    <mergeCell ref="H2354:H2357"/>
    <mergeCell ref="I2354:I2357"/>
    <mergeCell ref="J2354:J2357"/>
    <mergeCell ref="K2354:K2357"/>
    <mergeCell ref="B2358:B2360"/>
    <mergeCell ref="C2358:C2360"/>
    <mergeCell ref="D2358:D2360"/>
    <mergeCell ref="E2358:E2360"/>
    <mergeCell ref="F2358:F2360"/>
    <mergeCell ref="G2358:G2360"/>
    <mergeCell ref="G2361:G2366"/>
    <mergeCell ref="H2352:H2353"/>
    <mergeCell ref="I2352:I2353"/>
    <mergeCell ref="J2352:J2353"/>
    <mergeCell ref="K2352:K2353"/>
    <mergeCell ref="B2354:B2357"/>
    <mergeCell ref="C2354:C2357"/>
    <mergeCell ref="D2354:D2357"/>
    <mergeCell ref="E2354:E2357"/>
    <mergeCell ref="F2354:F2357"/>
    <mergeCell ref="H2350:H2351"/>
    <mergeCell ref="I2350:I2351"/>
    <mergeCell ref="J2350:J2351"/>
    <mergeCell ref="K2350:K2351"/>
    <mergeCell ref="B2352:B2353"/>
    <mergeCell ref="C2352:C2353"/>
    <mergeCell ref="D2352:D2353"/>
    <mergeCell ref="E2352:E2353"/>
    <mergeCell ref="F2352:F2353"/>
    <mergeCell ref="G2352:G2353"/>
    <mergeCell ref="G2354:G2357"/>
    <mergeCell ref="B2350:B2351"/>
    <mergeCell ref="C2350:C2351"/>
    <mergeCell ref="D2350:D2351"/>
    <mergeCell ref="E2350:E2351"/>
    <mergeCell ref="F2350:F2351"/>
    <mergeCell ref="H2385:H2386"/>
    <mergeCell ref="I2385:I2386"/>
    <mergeCell ref="J2385:J2386"/>
    <mergeCell ref="K2385:K2386"/>
    <mergeCell ref="B2387:B2388"/>
    <mergeCell ref="C2387:C2388"/>
    <mergeCell ref="D2387:D2388"/>
    <mergeCell ref="E2387:E2388"/>
    <mergeCell ref="F2387:F2388"/>
    <mergeCell ref="G2387:G2388"/>
    <mergeCell ref="G2389:G2390"/>
    <mergeCell ref="H2382:H2384"/>
    <mergeCell ref="I2382:I2384"/>
    <mergeCell ref="J2382:J2384"/>
    <mergeCell ref="K2382:K2384"/>
    <mergeCell ref="B2385:B2386"/>
    <mergeCell ref="C2385:C2386"/>
    <mergeCell ref="D2385:D2386"/>
    <mergeCell ref="E2385:E2386"/>
    <mergeCell ref="F2385:F2386"/>
    <mergeCell ref="H2367:H2368"/>
    <mergeCell ref="I2367:I2368"/>
    <mergeCell ref="J2367:J2368"/>
    <mergeCell ref="K2367:K2368"/>
    <mergeCell ref="B2382:B2384"/>
    <mergeCell ref="C2382:C2384"/>
    <mergeCell ref="D2382:D2384"/>
    <mergeCell ref="E2382:E2384"/>
    <mergeCell ref="F2382:F2384"/>
    <mergeCell ref="G2382:G2384"/>
    <mergeCell ref="G2385:G2386"/>
    <mergeCell ref="H2378:H2381"/>
    <mergeCell ref="I2378:I2381"/>
    <mergeCell ref="J2378:J2381"/>
    <mergeCell ref="K2378:K2381"/>
    <mergeCell ref="B2367:B2368"/>
    <mergeCell ref="C2367:C2368"/>
    <mergeCell ref="D2367:D2368"/>
    <mergeCell ref="E2367:E2368"/>
    <mergeCell ref="F2367:F2368"/>
    <mergeCell ref="B2378:B2381"/>
    <mergeCell ref="C2378:C2381"/>
    <mergeCell ref="D2378:D2381"/>
    <mergeCell ref="E2378:E2381"/>
    <mergeCell ref="F2378:F2381"/>
    <mergeCell ref="G2378:G2381"/>
    <mergeCell ref="G2367:G2368"/>
    <mergeCell ref="A2369:O2369"/>
    <mergeCell ref="A2370:B2370"/>
    <mergeCell ref="A2376:B2376"/>
    <mergeCell ref="C2376:E2376"/>
    <mergeCell ref="H2397:H2398"/>
    <mergeCell ref="I2397:I2398"/>
    <mergeCell ref="J2397:J2398"/>
    <mergeCell ref="K2397:K2398"/>
    <mergeCell ref="B2399:B2400"/>
    <mergeCell ref="C2399:C2400"/>
    <mergeCell ref="D2399:D2400"/>
    <mergeCell ref="E2399:E2400"/>
    <mergeCell ref="F2399:F2400"/>
    <mergeCell ref="G2399:G2400"/>
    <mergeCell ref="G2401:G2402"/>
    <mergeCell ref="H2391:H2396"/>
    <mergeCell ref="I2391:I2396"/>
    <mergeCell ref="J2391:J2396"/>
    <mergeCell ref="K2391:K2396"/>
    <mergeCell ref="B2397:B2398"/>
    <mergeCell ref="C2397:C2398"/>
    <mergeCell ref="D2397:D2398"/>
    <mergeCell ref="E2397:E2398"/>
    <mergeCell ref="F2397:F2398"/>
    <mergeCell ref="H2389:H2390"/>
    <mergeCell ref="I2389:I2390"/>
    <mergeCell ref="J2389:J2390"/>
    <mergeCell ref="K2389:K2390"/>
    <mergeCell ref="B2391:B2396"/>
    <mergeCell ref="C2391:C2396"/>
    <mergeCell ref="D2391:D2396"/>
    <mergeCell ref="E2391:E2396"/>
    <mergeCell ref="F2391:F2396"/>
    <mergeCell ref="G2391:G2396"/>
    <mergeCell ref="G2397:G2398"/>
    <mergeCell ref="H2387:H2388"/>
    <mergeCell ref="I2387:I2388"/>
    <mergeCell ref="J2387:J2388"/>
    <mergeCell ref="K2387:K2388"/>
    <mergeCell ref="B2389:B2390"/>
    <mergeCell ref="C2389:C2390"/>
    <mergeCell ref="D2389:D2390"/>
    <mergeCell ref="E2389:E2390"/>
    <mergeCell ref="F2389:F2390"/>
    <mergeCell ref="H2405:H2406"/>
    <mergeCell ref="I2405:I2406"/>
    <mergeCell ref="J2405:J2406"/>
    <mergeCell ref="K2405:K2406"/>
    <mergeCell ref="H2403:H2404"/>
    <mergeCell ref="I2403:I2404"/>
    <mergeCell ref="J2403:J2404"/>
    <mergeCell ref="K2403:K2404"/>
    <mergeCell ref="B2405:B2406"/>
    <mergeCell ref="C2405:C2406"/>
    <mergeCell ref="D2405:D2406"/>
    <mergeCell ref="E2405:E2406"/>
    <mergeCell ref="F2405:F2406"/>
    <mergeCell ref="H2401:H2402"/>
    <mergeCell ref="I2401:I2402"/>
    <mergeCell ref="J2401:J2402"/>
    <mergeCell ref="K2401:K2402"/>
    <mergeCell ref="B2403:B2404"/>
    <mergeCell ref="C2403:C2404"/>
    <mergeCell ref="D2403:D2404"/>
    <mergeCell ref="E2403:E2404"/>
    <mergeCell ref="F2403:F2404"/>
    <mergeCell ref="G2403:G2404"/>
    <mergeCell ref="G2405:G2406"/>
    <mergeCell ref="H2399:H2400"/>
    <mergeCell ref="I2399:I2400"/>
    <mergeCell ref="J2399:J2400"/>
    <mergeCell ref="K2399:K2400"/>
    <mergeCell ref="B2401:B2402"/>
    <mergeCell ref="C2401:C2402"/>
    <mergeCell ref="D2401:D2402"/>
    <mergeCell ref="E2401:E2402"/>
    <mergeCell ref="F2401:F2402"/>
    <mergeCell ref="H2416:H2424"/>
    <mergeCell ref="I2416:I2424"/>
    <mergeCell ref="J2416:J2424"/>
    <mergeCell ref="K2416:K2424"/>
    <mergeCell ref="B2425:B2426"/>
    <mergeCell ref="C2425:C2426"/>
    <mergeCell ref="D2425:D2426"/>
    <mergeCell ref="E2425:E2426"/>
    <mergeCell ref="F2425:F2426"/>
    <mergeCell ref="H2414:H2415"/>
    <mergeCell ref="I2414:I2415"/>
    <mergeCell ref="J2414:J2415"/>
    <mergeCell ref="K2414:K2415"/>
    <mergeCell ref="B2416:B2424"/>
    <mergeCell ref="C2416:C2424"/>
    <mergeCell ref="D2416:D2424"/>
    <mergeCell ref="E2416:E2424"/>
    <mergeCell ref="F2416:F2424"/>
    <mergeCell ref="G2416:G2424"/>
    <mergeCell ref="G2425:G2426"/>
    <mergeCell ref="H2412:H2413"/>
    <mergeCell ref="I2412:I2413"/>
    <mergeCell ref="J2412:J2413"/>
    <mergeCell ref="K2412:K2413"/>
    <mergeCell ref="B2414:B2415"/>
    <mergeCell ref="C2414:C2415"/>
    <mergeCell ref="D2414:D2415"/>
    <mergeCell ref="E2414:E2415"/>
    <mergeCell ref="F2414:F2415"/>
    <mergeCell ref="H2407:H2411"/>
    <mergeCell ref="I2407:I2411"/>
    <mergeCell ref="J2407:J2411"/>
    <mergeCell ref="K2407:K2411"/>
    <mergeCell ref="B2412:B2413"/>
    <mergeCell ref="C2412:C2413"/>
    <mergeCell ref="D2412:D2413"/>
    <mergeCell ref="E2412:E2413"/>
    <mergeCell ref="F2412:F2413"/>
    <mergeCell ref="B2407:B2411"/>
    <mergeCell ref="C2407:C2411"/>
    <mergeCell ref="D2407:D2411"/>
    <mergeCell ref="E2407:E2411"/>
    <mergeCell ref="F2407:F2411"/>
    <mergeCell ref="G2407:G2411"/>
    <mergeCell ref="G2412:G2413"/>
    <mergeCell ref="G2414:G2415"/>
    <mergeCell ref="H2431:H2432"/>
    <mergeCell ref="I2431:I2432"/>
    <mergeCell ref="J2431:J2432"/>
    <mergeCell ref="K2431:K2432"/>
    <mergeCell ref="B2433:B2434"/>
    <mergeCell ref="C2433:C2434"/>
    <mergeCell ref="D2433:D2434"/>
    <mergeCell ref="E2433:E2434"/>
    <mergeCell ref="F2433:F2434"/>
    <mergeCell ref="B2431:B2432"/>
    <mergeCell ref="C2431:C2432"/>
    <mergeCell ref="D2431:D2432"/>
    <mergeCell ref="E2431:E2432"/>
    <mergeCell ref="F2431:F2432"/>
    <mergeCell ref="H2429:H2430"/>
    <mergeCell ref="I2429:I2430"/>
    <mergeCell ref="J2429:J2430"/>
    <mergeCell ref="K2429:K2430"/>
    <mergeCell ref="G2431:G2432"/>
    <mergeCell ref="G2433:G2434"/>
    <mergeCell ref="H2427:H2428"/>
    <mergeCell ref="I2427:I2428"/>
    <mergeCell ref="J2427:J2428"/>
    <mergeCell ref="K2427:K2428"/>
    <mergeCell ref="B2429:B2430"/>
    <mergeCell ref="C2429:C2430"/>
    <mergeCell ref="D2429:D2430"/>
    <mergeCell ref="E2429:E2430"/>
    <mergeCell ref="F2429:F2430"/>
    <mergeCell ref="H2425:H2426"/>
    <mergeCell ref="I2425:I2426"/>
    <mergeCell ref="J2425:J2426"/>
    <mergeCell ref="K2425:K2426"/>
    <mergeCell ref="B2427:B2428"/>
    <mergeCell ref="C2427:C2428"/>
    <mergeCell ref="D2427:D2428"/>
    <mergeCell ref="E2427:E2428"/>
    <mergeCell ref="F2427:F2428"/>
    <mergeCell ref="G2427:G2428"/>
    <mergeCell ref="G2429:G2430"/>
    <mergeCell ref="K2447:K2448"/>
    <mergeCell ref="B2449:B2453"/>
    <mergeCell ref="C2449:C2453"/>
    <mergeCell ref="D2449:D2453"/>
    <mergeCell ref="E2449:E2453"/>
    <mergeCell ref="F2449:F2453"/>
    <mergeCell ref="B2447:B2448"/>
    <mergeCell ref="C2447:C2448"/>
    <mergeCell ref="D2447:D2448"/>
    <mergeCell ref="E2447:E2448"/>
    <mergeCell ref="F2447:F2448"/>
    <mergeCell ref="H2437:H2446"/>
    <mergeCell ref="I2437:I2446"/>
    <mergeCell ref="J2437:J2446"/>
    <mergeCell ref="K2437:K2446"/>
    <mergeCell ref="G2447:G2448"/>
    <mergeCell ref="G2449:G2453"/>
    <mergeCell ref="H2435:H2436"/>
    <mergeCell ref="I2435:I2436"/>
    <mergeCell ref="J2435:J2436"/>
    <mergeCell ref="K2435:K2436"/>
    <mergeCell ref="B2437:B2446"/>
    <mergeCell ref="C2437:C2446"/>
    <mergeCell ref="D2437:D2446"/>
    <mergeCell ref="E2437:E2446"/>
    <mergeCell ref="F2437:F2446"/>
    <mergeCell ref="H2433:H2434"/>
    <mergeCell ref="I2433:I2434"/>
    <mergeCell ref="J2433:J2434"/>
    <mergeCell ref="K2433:K2434"/>
    <mergeCell ref="B2435:B2436"/>
    <mergeCell ref="C2435:C2436"/>
    <mergeCell ref="D2435:D2436"/>
    <mergeCell ref="E2435:E2436"/>
    <mergeCell ref="F2435:F2436"/>
    <mergeCell ref="G2435:G2436"/>
    <mergeCell ref="G2437:G2446"/>
    <mergeCell ref="B2476:B2477"/>
    <mergeCell ref="C2476:C2477"/>
    <mergeCell ref="D2476:D2477"/>
    <mergeCell ref="E2476:E2477"/>
    <mergeCell ref="F2476:F2477"/>
    <mergeCell ref="B2474:B2475"/>
    <mergeCell ref="C2474:C2475"/>
    <mergeCell ref="D2474:D2475"/>
    <mergeCell ref="E2474:E2475"/>
    <mergeCell ref="F2474:F2475"/>
    <mergeCell ref="B2472:B2473"/>
    <mergeCell ref="C2472:C2473"/>
    <mergeCell ref="D2472:D2473"/>
    <mergeCell ref="E2472:E2473"/>
    <mergeCell ref="F2472:F2473"/>
    <mergeCell ref="G2472:G2473"/>
    <mergeCell ref="G2474:G2475"/>
    <mergeCell ref="G2476:G2477"/>
    <mergeCell ref="H2470:H2471"/>
    <mergeCell ref="I2470:I2471"/>
    <mergeCell ref="J2470:J2471"/>
    <mergeCell ref="K2470:K2471"/>
    <mergeCell ref="H2468:H2469"/>
    <mergeCell ref="I2468:I2469"/>
    <mergeCell ref="J2468:J2469"/>
    <mergeCell ref="K2468:K2469"/>
    <mergeCell ref="B2470:B2471"/>
    <mergeCell ref="C2470:C2471"/>
    <mergeCell ref="D2470:D2471"/>
    <mergeCell ref="E2470:E2471"/>
    <mergeCell ref="F2470:F2471"/>
    <mergeCell ref="H2466:H2467"/>
    <mergeCell ref="I2466:I2467"/>
    <mergeCell ref="J2466:J2467"/>
    <mergeCell ref="K2466:K2467"/>
    <mergeCell ref="B2468:B2469"/>
    <mergeCell ref="C2468:C2469"/>
    <mergeCell ref="D2468:D2469"/>
    <mergeCell ref="E2468:E2469"/>
    <mergeCell ref="F2468:F2469"/>
    <mergeCell ref="G2468:G2469"/>
    <mergeCell ref="G2470:G2471"/>
    <mergeCell ref="B2466:B2467"/>
    <mergeCell ref="C2466:C2467"/>
    <mergeCell ref="D2466:D2467"/>
    <mergeCell ref="E2466:E2467"/>
    <mergeCell ref="F2466:F2467"/>
    <mergeCell ref="G2466:G2467"/>
    <mergeCell ref="H2486:H2487"/>
    <mergeCell ref="I2486:I2487"/>
    <mergeCell ref="J2486:J2487"/>
    <mergeCell ref="K2486:K2487"/>
    <mergeCell ref="B2488:B2489"/>
    <mergeCell ref="C2488:C2489"/>
    <mergeCell ref="D2488:D2489"/>
    <mergeCell ref="E2488:E2489"/>
    <mergeCell ref="F2488:F2489"/>
    <mergeCell ref="H2484:H2485"/>
    <mergeCell ref="I2484:I2485"/>
    <mergeCell ref="J2484:J2485"/>
    <mergeCell ref="K2484:K2485"/>
    <mergeCell ref="B2486:B2487"/>
    <mergeCell ref="C2486:C2487"/>
    <mergeCell ref="D2486:D2487"/>
    <mergeCell ref="E2486:E2487"/>
    <mergeCell ref="F2486:F2487"/>
    <mergeCell ref="G2486:G2487"/>
    <mergeCell ref="G2488:G2489"/>
    <mergeCell ref="B2484:B2485"/>
    <mergeCell ref="C2484:C2485"/>
    <mergeCell ref="D2484:D2485"/>
    <mergeCell ref="E2484:E2485"/>
    <mergeCell ref="F2484:F2485"/>
    <mergeCell ref="B2482:B2483"/>
    <mergeCell ref="C2482:C2483"/>
    <mergeCell ref="D2482:D2483"/>
    <mergeCell ref="E2482:E2483"/>
    <mergeCell ref="F2482:F2483"/>
    <mergeCell ref="G2482:G2483"/>
    <mergeCell ref="G2484:G2485"/>
    <mergeCell ref="H2478:H2479"/>
    <mergeCell ref="I2478:I2479"/>
    <mergeCell ref="J2478:J2479"/>
    <mergeCell ref="K2478:K2479"/>
    <mergeCell ref="B2480:B2481"/>
    <mergeCell ref="C2480:C2481"/>
    <mergeCell ref="D2480:D2481"/>
    <mergeCell ref="E2480:E2481"/>
    <mergeCell ref="F2480:F2481"/>
    <mergeCell ref="B2478:B2479"/>
    <mergeCell ref="C2478:C2479"/>
    <mergeCell ref="D2478:D2479"/>
    <mergeCell ref="E2478:E2479"/>
    <mergeCell ref="F2478:F2479"/>
    <mergeCell ref="G2478:G2479"/>
    <mergeCell ref="G2480:G2481"/>
    <mergeCell ref="H2504:H2505"/>
    <mergeCell ref="I2504:I2505"/>
    <mergeCell ref="J2504:J2505"/>
    <mergeCell ref="K2504:K2505"/>
    <mergeCell ref="B2506:B2507"/>
    <mergeCell ref="C2506:C2507"/>
    <mergeCell ref="D2506:D2507"/>
    <mergeCell ref="E2506:E2507"/>
    <mergeCell ref="F2506:F2507"/>
    <mergeCell ref="B2504:B2505"/>
    <mergeCell ref="C2504:C2505"/>
    <mergeCell ref="D2504:D2505"/>
    <mergeCell ref="E2504:E2505"/>
    <mergeCell ref="F2504:F2505"/>
    <mergeCell ref="G2504:G2505"/>
    <mergeCell ref="G2506:G2507"/>
    <mergeCell ref="H2493:H2503"/>
    <mergeCell ref="I2493:I2503"/>
    <mergeCell ref="J2493:J2503"/>
    <mergeCell ref="K2493:K2503"/>
    <mergeCell ref="H2490:H2492"/>
    <mergeCell ref="I2490:I2492"/>
    <mergeCell ref="J2490:J2492"/>
    <mergeCell ref="K2490:K2492"/>
    <mergeCell ref="B2493:B2503"/>
    <mergeCell ref="C2493:C2503"/>
    <mergeCell ref="D2493:D2503"/>
    <mergeCell ref="E2493:E2503"/>
    <mergeCell ref="F2493:F2503"/>
    <mergeCell ref="H2488:H2489"/>
    <mergeCell ref="I2488:I2489"/>
    <mergeCell ref="J2488:J2489"/>
    <mergeCell ref="K2488:K2489"/>
    <mergeCell ref="B2490:B2492"/>
    <mergeCell ref="C2490:C2492"/>
    <mergeCell ref="D2490:D2492"/>
    <mergeCell ref="E2490:E2492"/>
    <mergeCell ref="F2490:F2492"/>
    <mergeCell ref="G2490:G2492"/>
    <mergeCell ref="G2493:G2503"/>
    <mergeCell ref="H2514:H2517"/>
    <mergeCell ref="I2514:I2517"/>
    <mergeCell ref="J2514:J2517"/>
    <mergeCell ref="K2514:K2517"/>
    <mergeCell ref="B2518:B2519"/>
    <mergeCell ref="C2518:C2519"/>
    <mergeCell ref="D2518:D2519"/>
    <mergeCell ref="E2518:E2519"/>
    <mergeCell ref="F2518:F2519"/>
    <mergeCell ref="H2511:H2513"/>
    <mergeCell ref="I2511:I2513"/>
    <mergeCell ref="J2511:J2513"/>
    <mergeCell ref="K2511:K2513"/>
    <mergeCell ref="B2514:B2517"/>
    <mergeCell ref="C2514:C2517"/>
    <mergeCell ref="D2514:D2517"/>
    <mergeCell ref="E2514:E2517"/>
    <mergeCell ref="F2514:F2517"/>
    <mergeCell ref="B2511:B2513"/>
    <mergeCell ref="C2511:C2513"/>
    <mergeCell ref="D2511:D2513"/>
    <mergeCell ref="E2511:E2513"/>
    <mergeCell ref="F2511:F2513"/>
    <mergeCell ref="H2508:H2510"/>
    <mergeCell ref="I2508:I2510"/>
    <mergeCell ref="J2508:J2510"/>
    <mergeCell ref="K2508:K2510"/>
    <mergeCell ref="H2506:H2507"/>
    <mergeCell ref="I2506:I2507"/>
    <mergeCell ref="J2506:J2507"/>
    <mergeCell ref="K2506:K2507"/>
    <mergeCell ref="B2508:B2510"/>
    <mergeCell ref="C2508:C2510"/>
    <mergeCell ref="D2508:D2510"/>
    <mergeCell ref="E2508:E2510"/>
    <mergeCell ref="F2508:F2510"/>
    <mergeCell ref="D2538:D2539"/>
    <mergeCell ref="E2538:E2539"/>
    <mergeCell ref="F2538:F2539"/>
    <mergeCell ref="B2532:B2537"/>
    <mergeCell ref="C2532:C2537"/>
    <mergeCell ref="D2532:D2537"/>
    <mergeCell ref="E2532:E2537"/>
    <mergeCell ref="F2532:F2537"/>
    <mergeCell ref="A2545:B2545"/>
    <mergeCell ref="A2552:B2552"/>
    <mergeCell ref="C2552:E2552"/>
    <mergeCell ref="H2523:H2531"/>
    <mergeCell ref="I2523:I2531"/>
    <mergeCell ref="J2523:J2531"/>
    <mergeCell ref="K2523:K2531"/>
    <mergeCell ref="H2520:H2522"/>
    <mergeCell ref="I2520:I2522"/>
    <mergeCell ref="J2520:J2522"/>
    <mergeCell ref="K2520:K2522"/>
    <mergeCell ref="B2523:B2531"/>
    <mergeCell ref="C2523:C2531"/>
    <mergeCell ref="D2523:D2531"/>
    <mergeCell ref="E2523:E2531"/>
    <mergeCell ref="F2523:F2531"/>
    <mergeCell ref="H2518:H2519"/>
    <mergeCell ref="I2518:I2519"/>
    <mergeCell ref="J2518:J2519"/>
    <mergeCell ref="K2518:K2519"/>
    <mergeCell ref="B2520:B2522"/>
    <mergeCell ref="C2520:C2522"/>
    <mergeCell ref="D2520:D2522"/>
    <mergeCell ref="E2520:E2522"/>
    <mergeCell ref="F2520:F2522"/>
    <mergeCell ref="B2566:B2569"/>
    <mergeCell ref="C2566:C2569"/>
    <mergeCell ref="D2566:D2569"/>
    <mergeCell ref="E2566:E2569"/>
    <mergeCell ref="F2566:F2569"/>
    <mergeCell ref="H2566:H2569"/>
    <mergeCell ref="I2566:I2569"/>
    <mergeCell ref="J2566:J2569"/>
    <mergeCell ref="B2563:B2565"/>
    <mergeCell ref="C2563:C2565"/>
    <mergeCell ref="D2563:D2565"/>
    <mergeCell ref="E2563:E2565"/>
    <mergeCell ref="F2563:F2565"/>
    <mergeCell ref="H2563:H2565"/>
    <mergeCell ref="I2563:I2565"/>
    <mergeCell ref="J2563:J2565"/>
    <mergeCell ref="K2563:K2565"/>
    <mergeCell ref="J2557:J2559"/>
    <mergeCell ref="K2557:K2559"/>
    <mergeCell ref="B2560:B2562"/>
    <mergeCell ref="C2560:C2562"/>
    <mergeCell ref="D2560:D2562"/>
    <mergeCell ref="E2560:E2562"/>
    <mergeCell ref="F2560:F2562"/>
    <mergeCell ref="H2560:H2562"/>
    <mergeCell ref="I2560:I2562"/>
    <mergeCell ref="J2560:J2562"/>
    <mergeCell ref="I2554:I2556"/>
    <mergeCell ref="J2554:J2556"/>
    <mergeCell ref="K2554:K2556"/>
    <mergeCell ref="B2557:B2559"/>
    <mergeCell ref="C2557:C2559"/>
    <mergeCell ref="D2557:D2559"/>
    <mergeCell ref="E2557:E2559"/>
    <mergeCell ref="F2557:F2559"/>
    <mergeCell ref="H2557:H2559"/>
    <mergeCell ref="I2557:I2559"/>
    <mergeCell ref="B2554:B2556"/>
    <mergeCell ref="C2554:C2556"/>
    <mergeCell ref="D2554:D2556"/>
    <mergeCell ref="E2554:E2556"/>
    <mergeCell ref="F2554:F2556"/>
    <mergeCell ref="H2554:H2556"/>
    <mergeCell ref="B2578:B2583"/>
    <mergeCell ref="C2578:C2583"/>
    <mergeCell ref="D2578:D2583"/>
    <mergeCell ref="E2578:E2583"/>
    <mergeCell ref="F2578:F2583"/>
    <mergeCell ref="H2578:H2583"/>
    <mergeCell ref="I2578:I2583"/>
    <mergeCell ref="J2578:J2583"/>
    <mergeCell ref="I2572:I2574"/>
    <mergeCell ref="J2572:J2574"/>
    <mergeCell ref="K2572:K2574"/>
    <mergeCell ref="B2575:B2577"/>
    <mergeCell ref="C2575:C2577"/>
    <mergeCell ref="D2575:D2577"/>
    <mergeCell ref="E2575:E2577"/>
    <mergeCell ref="F2575:F2577"/>
    <mergeCell ref="H2575:H2577"/>
    <mergeCell ref="I2575:I2577"/>
    <mergeCell ref="B2572:B2574"/>
    <mergeCell ref="C2572:C2574"/>
    <mergeCell ref="D2572:D2574"/>
    <mergeCell ref="E2572:E2574"/>
    <mergeCell ref="F2572:F2574"/>
    <mergeCell ref="H2572:H2574"/>
    <mergeCell ref="G2575:G2577"/>
    <mergeCell ref="G2578:G2583"/>
    <mergeCell ref="B2570:B2571"/>
    <mergeCell ref="C2570:C2571"/>
    <mergeCell ref="D2570:D2571"/>
    <mergeCell ref="E2570:E2571"/>
    <mergeCell ref="F2570:F2571"/>
    <mergeCell ref="H2570:H2571"/>
    <mergeCell ref="I2570:I2571"/>
    <mergeCell ref="J2570:J2571"/>
    <mergeCell ref="K2570:K2571"/>
    <mergeCell ref="H2592:H2594"/>
    <mergeCell ref="I2592:I2594"/>
    <mergeCell ref="J2592:J2594"/>
    <mergeCell ref="K2592:K2594"/>
    <mergeCell ref="J2588:J2589"/>
    <mergeCell ref="K2588:K2589"/>
    <mergeCell ref="B2590:B2591"/>
    <mergeCell ref="C2590:C2591"/>
    <mergeCell ref="D2590:D2591"/>
    <mergeCell ref="E2590:E2591"/>
    <mergeCell ref="F2590:F2591"/>
    <mergeCell ref="H2590:H2591"/>
    <mergeCell ref="I2590:I2591"/>
    <mergeCell ref="J2590:J2591"/>
    <mergeCell ref="G2590:G2591"/>
    <mergeCell ref="G2592:G2594"/>
    <mergeCell ref="I2586:I2587"/>
    <mergeCell ref="J2586:J2587"/>
    <mergeCell ref="K2586:K2587"/>
    <mergeCell ref="B2588:B2589"/>
    <mergeCell ref="C2588:C2589"/>
    <mergeCell ref="D2588:D2589"/>
    <mergeCell ref="E2588:E2589"/>
    <mergeCell ref="F2588:F2589"/>
    <mergeCell ref="H2588:H2589"/>
    <mergeCell ref="I2588:I2589"/>
    <mergeCell ref="B2586:B2587"/>
    <mergeCell ref="C2586:C2587"/>
    <mergeCell ref="D2586:D2587"/>
    <mergeCell ref="E2586:E2587"/>
    <mergeCell ref="F2586:F2587"/>
    <mergeCell ref="H2586:H2587"/>
    <mergeCell ref="B2584:B2585"/>
    <mergeCell ref="C2584:C2585"/>
    <mergeCell ref="D2584:D2585"/>
    <mergeCell ref="E2584:E2585"/>
    <mergeCell ref="F2584:F2585"/>
    <mergeCell ref="H2584:H2585"/>
    <mergeCell ref="I2584:I2585"/>
    <mergeCell ref="J2584:J2585"/>
    <mergeCell ref="K2584:K2585"/>
    <mergeCell ref="G2584:G2585"/>
    <mergeCell ref="G2586:G2587"/>
    <mergeCell ref="G2588:G2589"/>
    <mergeCell ref="P3:P4"/>
    <mergeCell ref="Q3:Q4"/>
    <mergeCell ref="P5:P6"/>
    <mergeCell ref="Q5:Q6"/>
    <mergeCell ref="I2605:I2606"/>
    <mergeCell ref="J2605:J2606"/>
    <mergeCell ref="K2605:K2606"/>
    <mergeCell ref="B2607:B2609"/>
    <mergeCell ref="C2607:C2609"/>
    <mergeCell ref="D2607:D2609"/>
    <mergeCell ref="E2607:E2609"/>
    <mergeCell ref="F2607:F2609"/>
    <mergeCell ref="H2607:H2609"/>
    <mergeCell ref="I2607:I2609"/>
    <mergeCell ref="B2605:B2606"/>
    <mergeCell ref="C2605:C2606"/>
    <mergeCell ref="D2605:D2606"/>
    <mergeCell ref="E2605:E2606"/>
    <mergeCell ref="F2605:F2606"/>
    <mergeCell ref="H2605:H2606"/>
    <mergeCell ref="K2600:K2601"/>
    <mergeCell ref="B2602:B2604"/>
    <mergeCell ref="C2602:C2604"/>
    <mergeCell ref="D2602:D2604"/>
    <mergeCell ref="E2602:E2604"/>
    <mergeCell ref="F2602:F2604"/>
    <mergeCell ref="H2602:H2604"/>
    <mergeCell ref="I2602:I2604"/>
    <mergeCell ref="J2602:J2604"/>
    <mergeCell ref="K2602:K2604"/>
    <mergeCell ref="J2598:J2599"/>
    <mergeCell ref="K2598:K2599"/>
    <mergeCell ref="B2600:B2601"/>
    <mergeCell ref="C2600:C2601"/>
    <mergeCell ref="D2600:D2601"/>
    <mergeCell ref="E2600:E2601"/>
    <mergeCell ref="F2600:F2601"/>
    <mergeCell ref="H2600:H2601"/>
    <mergeCell ref="I2600:I2601"/>
    <mergeCell ref="J2600:J2601"/>
    <mergeCell ref="I2595:I2597"/>
    <mergeCell ref="J2595:J2597"/>
    <mergeCell ref="K2595:K2597"/>
    <mergeCell ref="B2598:B2599"/>
    <mergeCell ref="C2598:C2599"/>
    <mergeCell ref="D2598:D2599"/>
    <mergeCell ref="E2598:E2599"/>
    <mergeCell ref="F2598:F2599"/>
    <mergeCell ref="H2598:H2599"/>
    <mergeCell ref="I2598:I2599"/>
    <mergeCell ref="B2595:B2597"/>
    <mergeCell ref="C2595:C2597"/>
    <mergeCell ref="D2595:D2597"/>
    <mergeCell ref="E2595:E2597"/>
    <mergeCell ref="F2595:F2597"/>
    <mergeCell ref="H2595:H2597"/>
    <mergeCell ref="G2595:G2597"/>
    <mergeCell ref="G2598:G2599"/>
    <mergeCell ref="G2600:G2601"/>
    <mergeCell ref="B2592:B2594"/>
    <mergeCell ref="C2592:C2594"/>
    <mergeCell ref="D2592:D2594"/>
    <mergeCell ref="E2592:E2594"/>
    <mergeCell ref="F2592:F2594"/>
    <mergeCell ref="P49:P50"/>
    <mergeCell ref="Q49:Q50"/>
    <mergeCell ref="P51:P58"/>
    <mergeCell ref="Q51:Q58"/>
    <mergeCell ref="P59:P60"/>
    <mergeCell ref="Q59:Q60"/>
    <mergeCell ref="P47:P48"/>
    <mergeCell ref="Q47:Q48"/>
    <mergeCell ref="P40:P41"/>
    <mergeCell ref="Q40:Q41"/>
    <mergeCell ref="P42:P44"/>
    <mergeCell ref="Q42:Q44"/>
    <mergeCell ref="P45:P46"/>
    <mergeCell ref="Q45:Q46"/>
    <mergeCell ref="P36:P37"/>
    <mergeCell ref="Q36:Q37"/>
    <mergeCell ref="P38:P39"/>
    <mergeCell ref="Q38:Q39"/>
    <mergeCell ref="P20:P28"/>
    <mergeCell ref="Q20:Q28"/>
    <mergeCell ref="P29:P35"/>
    <mergeCell ref="Q29:Q35"/>
    <mergeCell ref="P9:P13"/>
    <mergeCell ref="Q9:Q13"/>
    <mergeCell ref="P14:P17"/>
    <mergeCell ref="Q14:Q17"/>
    <mergeCell ref="P18:P19"/>
    <mergeCell ref="Q18:Q19"/>
    <mergeCell ref="P7:P8"/>
    <mergeCell ref="Q7:Q8"/>
    <mergeCell ref="J2607:J2609"/>
    <mergeCell ref="K2607:K2609"/>
    <mergeCell ref="K2590:K2591"/>
    <mergeCell ref="J2575:J2577"/>
    <mergeCell ref="K2575:K2577"/>
    <mergeCell ref="K2566:K2569"/>
    <mergeCell ref="K2560:K2562"/>
    <mergeCell ref="J1559:J1560"/>
    <mergeCell ref="K1559:K1560"/>
    <mergeCell ref="J641:J642"/>
    <mergeCell ref="K641:K642"/>
    <mergeCell ref="P65:P67"/>
    <mergeCell ref="Q65:Q67"/>
    <mergeCell ref="P68:P70"/>
    <mergeCell ref="Q68:Q70"/>
    <mergeCell ref="P61:P62"/>
    <mergeCell ref="J2482:J2483"/>
    <mergeCell ref="K2482:K2483"/>
    <mergeCell ref="J2480:J2481"/>
    <mergeCell ref="K2480:K2481"/>
    <mergeCell ref="J2472:J2473"/>
    <mergeCell ref="K2472:K2473"/>
    <mergeCell ref="J2454:J2455"/>
    <mergeCell ref="K2454:K2455"/>
    <mergeCell ref="J2361:J2366"/>
    <mergeCell ref="K2361:K2366"/>
    <mergeCell ref="J2358:J2360"/>
    <mergeCell ref="K2358:K2360"/>
    <mergeCell ref="J2348:J2349"/>
    <mergeCell ref="K2348:K2349"/>
    <mergeCell ref="J2346:J2347"/>
    <mergeCell ref="K2346:K2347"/>
    <mergeCell ref="J2338:J2339"/>
    <mergeCell ref="K2338:K2339"/>
    <mergeCell ref="P114:P120"/>
    <mergeCell ref="Q114:Q120"/>
    <mergeCell ref="P121:P122"/>
    <mergeCell ref="Q121:Q122"/>
    <mergeCell ref="P110:P111"/>
    <mergeCell ref="Q110:Q111"/>
    <mergeCell ref="P112:P113"/>
    <mergeCell ref="Q112:Q113"/>
    <mergeCell ref="P95:P105"/>
    <mergeCell ref="Q95:Q105"/>
    <mergeCell ref="P106:P107"/>
    <mergeCell ref="Q106:Q107"/>
    <mergeCell ref="P108:P109"/>
    <mergeCell ref="Q108:Q109"/>
    <mergeCell ref="P91:P92"/>
    <mergeCell ref="Q91:Q92"/>
    <mergeCell ref="P93:P94"/>
    <mergeCell ref="Q93:Q94"/>
    <mergeCell ref="P77:P78"/>
    <mergeCell ref="Q77:Q78"/>
    <mergeCell ref="P79:P80"/>
    <mergeCell ref="Q79:Q80"/>
    <mergeCell ref="P81:P82"/>
    <mergeCell ref="Q81:Q82"/>
    <mergeCell ref="P71:P72"/>
    <mergeCell ref="Q71:Q72"/>
    <mergeCell ref="P73:P74"/>
    <mergeCell ref="Q73:Q74"/>
    <mergeCell ref="P75:P76"/>
    <mergeCell ref="Q75:Q76"/>
    <mergeCell ref="Q61:Q62"/>
    <mergeCell ref="P63:P64"/>
    <mergeCell ref="Q63:Q64"/>
    <mergeCell ref="P164:P165"/>
    <mergeCell ref="Q164:Q165"/>
    <mergeCell ref="P166:P168"/>
    <mergeCell ref="Q166:Q168"/>
    <mergeCell ref="P169:P170"/>
    <mergeCell ref="Q169:Q170"/>
    <mergeCell ref="P160:P161"/>
    <mergeCell ref="Q160:Q161"/>
    <mergeCell ref="P162:P163"/>
    <mergeCell ref="Q162:Q163"/>
    <mergeCell ref="P150:P155"/>
    <mergeCell ref="Q150:Q155"/>
    <mergeCell ref="P156:P159"/>
    <mergeCell ref="Q156:Q159"/>
    <mergeCell ref="P144:P145"/>
    <mergeCell ref="Q144:Q145"/>
    <mergeCell ref="P146:P147"/>
    <mergeCell ref="Q146:Q147"/>
    <mergeCell ref="P148:P149"/>
    <mergeCell ref="Q148:Q149"/>
    <mergeCell ref="P138:P139"/>
    <mergeCell ref="Q138:Q139"/>
    <mergeCell ref="P140:P141"/>
    <mergeCell ref="Q140:Q141"/>
    <mergeCell ref="P142:P143"/>
    <mergeCell ref="Q142:Q143"/>
    <mergeCell ref="P127:P133"/>
    <mergeCell ref="Q127:Q133"/>
    <mergeCell ref="P134:P135"/>
    <mergeCell ref="Q134:Q135"/>
    <mergeCell ref="P136:P137"/>
    <mergeCell ref="Q136:Q137"/>
    <mergeCell ref="P123:P124"/>
    <mergeCell ref="Q123:Q124"/>
    <mergeCell ref="P125:P126"/>
    <mergeCell ref="Q125:Q126"/>
    <mergeCell ref="P227:P229"/>
    <mergeCell ref="Q227:Q229"/>
    <mergeCell ref="P230:P231"/>
    <mergeCell ref="Q230:Q231"/>
    <mergeCell ref="P223:P224"/>
    <mergeCell ref="Q223:Q224"/>
    <mergeCell ref="P225:P226"/>
    <mergeCell ref="Q225:Q226"/>
    <mergeCell ref="P210:P217"/>
    <mergeCell ref="Q210:Q217"/>
    <mergeCell ref="P218:P219"/>
    <mergeCell ref="Q218:Q219"/>
    <mergeCell ref="P220:P222"/>
    <mergeCell ref="Q220:Q222"/>
    <mergeCell ref="P208:P209"/>
    <mergeCell ref="Q208:Q209"/>
    <mergeCell ref="P204:P205"/>
    <mergeCell ref="Q204:Q205"/>
    <mergeCell ref="P206:P207"/>
    <mergeCell ref="Q206:Q207"/>
    <mergeCell ref="P193:P194"/>
    <mergeCell ref="Q193:Q194"/>
    <mergeCell ref="P195:P201"/>
    <mergeCell ref="Q195:Q201"/>
    <mergeCell ref="P202:P203"/>
    <mergeCell ref="Q202:Q203"/>
    <mergeCell ref="P185:P187"/>
    <mergeCell ref="Q185:Q187"/>
    <mergeCell ref="P188:P192"/>
    <mergeCell ref="Q188:Q192"/>
    <mergeCell ref="P179:P180"/>
    <mergeCell ref="Q179:Q180"/>
    <mergeCell ref="P181:P182"/>
    <mergeCell ref="Q181:Q182"/>
    <mergeCell ref="P183:P184"/>
    <mergeCell ref="Q183:Q184"/>
    <mergeCell ref="P284:P287"/>
    <mergeCell ref="Q284:Q287"/>
    <mergeCell ref="P288:P289"/>
    <mergeCell ref="Q288:Q289"/>
    <mergeCell ref="P279:P280"/>
    <mergeCell ref="Q279:Q280"/>
    <mergeCell ref="P281:P283"/>
    <mergeCell ref="Q281:Q283"/>
    <mergeCell ref="P272:P274"/>
    <mergeCell ref="Q272:Q274"/>
    <mergeCell ref="P275:P276"/>
    <mergeCell ref="Q275:Q276"/>
    <mergeCell ref="P277:P278"/>
    <mergeCell ref="Q277:Q278"/>
    <mergeCell ref="P267:P269"/>
    <mergeCell ref="Q267:Q269"/>
    <mergeCell ref="P270:P271"/>
    <mergeCell ref="Q270:Q271"/>
    <mergeCell ref="P248:P250"/>
    <mergeCell ref="Q248:Q250"/>
    <mergeCell ref="P251:P255"/>
    <mergeCell ref="Q251:Q255"/>
    <mergeCell ref="P256:P258"/>
    <mergeCell ref="Q256:Q258"/>
    <mergeCell ref="P244:P245"/>
    <mergeCell ref="Q244:Q245"/>
    <mergeCell ref="P246:P247"/>
    <mergeCell ref="Q246:Q247"/>
    <mergeCell ref="P239:P241"/>
    <mergeCell ref="Q239:Q241"/>
    <mergeCell ref="P242:P243"/>
    <mergeCell ref="Q242:Q243"/>
    <mergeCell ref="P232:P233"/>
    <mergeCell ref="Q232:Q233"/>
    <mergeCell ref="P234:P236"/>
    <mergeCell ref="Q234:Q236"/>
    <mergeCell ref="P237:P238"/>
    <mergeCell ref="Q237:Q238"/>
    <mergeCell ref="P264:Q264"/>
    <mergeCell ref="F265:R265"/>
    <mergeCell ref="H288:H289"/>
    <mergeCell ref="I288:I289"/>
    <mergeCell ref="J288:J289"/>
    <mergeCell ref="K288:K289"/>
    <mergeCell ref="H279:H280"/>
    <mergeCell ref="I279:I280"/>
    <mergeCell ref="J279:J280"/>
    <mergeCell ref="K279:K280"/>
    <mergeCell ref="H267:H269"/>
    <mergeCell ref="I267:I269"/>
    <mergeCell ref="J267:J269"/>
    <mergeCell ref="K267:K269"/>
    <mergeCell ref="H256:H258"/>
    <mergeCell ref="I256:I258"/>
    <mergeCell ref="J256:J258"/>
    <mergeCell ref="K256:K258"/>
    <mergeCell ref="H244:H245"/>
    <mergeCell ref="I244:I245"/>
    <mergeCell ref="J244:J245"/>
    <mergeCell ref="K244:K245"/>
    <mergeCell ref="H232:H233"/>
    <mergeCell ref="I232:I233"/>
    <mergeCell ref="J232:J233"/>
    <mergeCell ref="K232:K233"/>
    <mergeCell ref="P355:P356"/>
    <mergeCell ref="Q355:Q356"/>
    <mergeCell ref="P357:P358"/>
    <mergeCell ref="Q357:Q358"/>
    <mergeCell ref="P340:P341"/>
    <mergeCell ref="Q340:Q341"/>
    <mergeCell ref="P342:P344"/>
    <mergeCell ref="Q342:Q344"/>
    <mergeCell ref="P345:P346"/>
    <mergeCell ref="Q345:Q346"/>
    <mergeCell ref="P326:P336"/>
    <mergeCell ref="Q326:Q336"/>
    <mergeCell ref="P337:P339"/>
    <mergeCell ref="Q337:Q339"/>
    <mergeCell ref="P318:P325"/>
    <mergeCell ref="Q318:Q325"/>
    <mergeCell ref="P314:P315"/>
    <mergeCell ref="Q314:Q315"/>
    <mergeCell ref="P316:P317"/>
    <mergeCell ref="Q316:Q317"/>
    <mergeCell ref="P308:P309"/>
    <mergeCell ref="Q308:Q309"/>
    <mergeCell ref="P310:P311"/>
    <mergeCell ref="Q310:Q311"/>
    <mergeCell ref="P312:P313"/>
    <mergeCell ref="Q312:Q313"/>
    <mergeCell ref="P302:P307"/>
    <mergeCell ref="Q302:Q307"/>
    <mergeCell ref="P290:P292"/>
    <mergeCell ref="Q290:Q292"/>
    <mergeCell ref="P293:P299"/>
    <mergeCell ref="Q293:Q299"/>
    <mergeCell ref="P300:P301"/>
    <mergeCell ref="Q300:Q301"/>
    <mergeCell ref="P347:R347"/>
    <mergeCell ref="P352:Q352"/>
    <mergeCell ref="F353:R353"/>
    <mergeCell ref="H342:H344"/>
    <mergeCell ref="I342:I344"/>
    <mergeCell ref="J342:J344"/>
    <mergeCell ref="K342:K344"/>
    <mergeCell ref="K316:K317"/>
    <mergeCell ref="H314:H315"/>
    <mergeCell ref="H340:H341"/>
    <mergeCell ref="I340:I341"/>
    <mergeCell ref="J340:J341"/>
    <mergeCell ref="K340:K341"/>
    <mergeCell ref="H302:H307"/>
    <mergeCell ref="I302:I307"/>
    <mergeCell ref="J302:J307"/>
    <mergeCell ref="K302:K307"/>
    <mergeCell ref="P387:P389"/>
    <mergeCell ref="Q387:Q389"/>
    <mergeCell ref="P390:P391"/>
    <mergeCell ref="Q390:Q391"/>
    <mergeCell ref="P383:P384"/>
    <mergeCell ref="Q383:Q384"/>
    <mergeCell ref="P385:P386"/>
    <mergeCell ref="Q385:Q386"/>
    <mergeCell ref="P379:P380"/>
    <mergeCell ref="Q379:Q380"/>
    <mergeCell ref="P381:P382"/>
    <mergeCell ref="Q381:Q382"/>
    <mergeCell ref="P377:P378"/>
    <mergeCell ref="Q377:Q378"/>
    <mergeCell ref="P425:P427"/>
    <mergeCell ref="Q425:Q427"/>
    <mergeCell ref="P428:P431"/>
    <mergeCell ref="Q428:Q431"/>
    <mergeCell ref="P419:P420"/>
    <mergeCell ref="Q419:Q420"/>
    <mergeCell ref="P421:P422"/>
    <mergeCell ref="Q421:Q422"/>
    <mergeCell ref="P423:P424"/>
    <mergeCell ref="Q423:Q424"/>
    <mergeCell ref="P405:P408"/>
    <mergeCell ref="Q405:Q408"/>
    <mergeCell ref="P409:P411"/>
    <mergeCell ref="Q409:Q411"/>
    <mergeCell ref="P412:P418"/>
    <mergeCell ref="Q412:Q418"/>
    <mergeCell ref="P392:P393"/>
    <mergeCell ref="Q392:Q393"/>
    <mergeCell ref="P359:P374"/>
    <mergeCell ref="Q359:Q374"/>
    <mergeCell ref="P375:P376"/>
    <mergeCell ref="Q375:Q376"/>
    <mergeCell ref="P504:P509"/>
    <mergeCell ref="Q504:Q509"/>
    <mergeCell ref="P510:P511"/>
    <mergeCell ref="Q510:Q511"/>
    <mergeCell ref="P512:P516"/>
    <mergeCell ref="Q512:Q516"/>
    <mergeCell ref="P486:P497"/>
    <mergeCell ref="Q486:Q497"/>
    <mergeCell ref="P498:P500"/>
    <mergeCell ref="Q498:Q500"/>
    <mergeCell ref="P501:P503"/>
    <mergeCell ref="Q501:Q503"/>
    <mergeCell ref="P478:P479"/>
    <mergeCell ref="Q478:Q479"/>
    <mergeCell ref="P480:P483"/>
    <mergeCell ref="Q480:Q483"/>
    <mergeCell ref="P484:P485"/>
    <mergeCell ref="Q484:Q485"/>
    <mergeCell ref="P394:P395"/>
    <mergeCell ref="Q394:Q395"/>
    <mergeCell ref="P396:P404"/>
    <mergeCell ref="Q396:Q404"/>
    <mergeCell ref="P470:P471"/>
    <mergeCell ref="Q470:Q471"/>
    <mergeCell ref="P472:P473"/>
    <mergeCell ref="Q472:Q473"/>
    <mergeCell ref="P474:P477"/>
    <mergeCell ref="Q474:Q477"/>
    <mergeCell ref="P462:P463"/>
    <mergeCell ref="Q462:Q463"/>
    <mergeCell ref="P464:P466"/>
    <mergeCell ref="Q464:Q466"/>
    <mergeCell ref="P467:P469"/>
    <mergeCell ref="Q467:Q469"/>
    <mergeCell ref="P460:P461"/>
    <mergeCell ref="Q460:Q461"/>
    <mergeCell ref="P443:P447"/>
    <mergeCell ref="Q443:Q447"/>
    <mergeCell ref="P432:P434"/>
    <mergeCell ref="Q432:Q434"/>
    <mergeCell ref="P448:P449"/>
    <mergeCell ref="Q448:Q449"/>
    <mergeCell ref="P450:P459"/>
    <mergeCell ref="Q450:Q459"/>
    <mergeCell ref="P435:R435"/>
    <mergeCell ref="P440:Q440"/>
    <mergeCell ref="F441:R441"/>
    <mergeCell ref="H501:H503"/>
    <mergeCell ref="I501:I503"/>
    <mergeCell ref="J501:J503"/>
    <mergeCell ref="K501:K503"/>
    <mergeCell ref="H498:H500"/>
    <mergeCell ref="I498:I500"/>
    <mergeCell ref="J498:J500"/>
    <mergeCell ref="K498:K500"/>
    <mergeCell ref="H478:H479"/>
    <mergeCell ref="I478:I479"/>
    <mergeCell ref="J478:J479"/>
    <mergeCell ref="K478:K479"/>
    <mergeCell ref="H474:H477"/>
    <mergeCell ref="I474:I477"/>
    <mergeCell ref="J474:J477"/>
    <mergeCell ref="K474:K477"/>
    <mergeCell ref="H464:H466"/>
    <mergeCell ref="P571:P574"/>
    <mergeCell ref="Q571:Q574"/>
    <mergeCell ref="P564:P565"/>
    <mergeCell ref="Q564:Q565"/>
    <mergeCell ref="P566:P567"/>
    <mergeCell ref="Q566:Q567"/>
    <mergeCell ref="P568:P570"/>
    <mergeCell ref="Q568:Q570"/>
    <mergeCell ref="P543:P544"/>
    <mergeCell ref="Q543:Q544"/>
    <mergeCell ref="P539:P541"/>
    <mergeCell ref="Q539:Q540"/>
    <mergeCell ref="Q541:Q542"/>
    <mergeCell ref="P535:P536"/>
    <mergeCell ref="Q535:Q536"/>
    <mergeCell ref="P537:P538"/>
    <mergeCell ref="Q537:Q538"/>
    <mergeCell ref="P531:P532"/>
    <mergeCell ref="Q531:Q532"/>
    <mergeCell ref="P533:P534"/>
    <mergeCell ref="Q533:Q534"/>
    <mergeCell ref="P605:P606"/>
    <mergeCell ref="Q605:Q606"/>
    <mergeCell ref="P517:P518"/>
    <mergeCell ref="Q517:Q518"/>
    <mergeCell ref="P519:P520"/>
    <mergeCell ref="Q519:Q520"/>
    <mergeCell ref="P521:P522"/>
    <mergeCell ref="Q521:Q522"/>
    <mergeCell ref="P559:P561"/>
    <mergeCell ref="Q559:Q561"/>
    <mergeCell ref="P562:P563"/>
    <mergeCell ref="Q562:Q563"/>
    <mergeCell ref="P553:P554"/>
    <mergeCell ref="Q553:Q554"/>
    <mergeCell ref="P555:P556"/>
    <mergeCell ref="Q555:Q556"/>
    <mergeCell ref="P557:P558"/>
    <mergeCell ref="Q557:Q558"/>
    <mergeCell ref="P549:P550"/>
    <mergeCell ref="P523:R523"/>
    <mergeCell ref="P528:Q528"/>
    <mergeCell ref="F529:R529"/>
    <mergeCell ref="Q549:Q550"/>
    <mergeCell ref="P551:P552"/>
    <mergeCell ref="Q551:Q552"/>
    <mergeCell ref="P545:P546"/>
    <mergeCell ref="Q545:Q546"/>
    <mergeCell ref="P547:P548"/>
    <mergeCell ref="Q547:Q548"/>
    <mergeCell ref="P582:P583"/>
    <mergeCell ref="Q582:Q583"/>
    <mergeCell ref="P584:P585"/>
    <mergeCell ref="Q584:Q585"/>
    <mergeCell ref="P586:P592"/>
    <mergeCell ref="Q586:Q592"/>
    <mergeCell ref="P575:P577"/>
    <mergeCell ref="Q575:Q577"/>
    <mergeCell ref="P578:P579"/>
    <mergeCell ref="Q578:Q579"/>
    <mergeCell ref="P580:P581"/>
    <mergeCell ref="Q580:Q581"/>
    <mergeCell ref="H586:H592"/>
    <mergeCell ref="I586:I592"/>
    <mergeCell ref="P619:P624"/>
    <mergeCell ref="Q619:Q624"/>
    <mergeCell ref="P625:P626"/>
    <mergeCell ref="Q625:Q626"/>
    <mergeCell ref="P723:P724"/>
    <mergeCell ref="Q723:Q724"/>
    <mergeCell ref="P607:P608"/>
    <mergeCell ref="Q607:Q608"/>
    <mergeCell ref="P609:P610"/>
    <mergeCell ref="Q609:Q610"/>
    <mergeCell ref="P599:P602"/>
    <mergeCell ref="Q599:Q602"/>
    <mergeCell ref="P603:P604"/>
    <mergeCell ref="Q603:Q604"/>
    <mergeCell ref="P593:P594"/>
    <mergeCell ref="Q593:Q594"/>
    <mergeCell ref="P595:P596"/>
    <mergeCell ref="Q595:Q596"/>
    <mergeCell ref="P597:P598"/>
    <mergeCell ref="Q597:Q598"/>
    <mergeCell ref="P643:P644"/>
    <mergeCell ref="Q643:Q644"/>
    <mergeCell ref="P645:P647"/>
    <mergeCell ref="Q645:Q647"/>
    <mergeCell ref="P648:P650"/>
    <mergeCell ref="Q648:Q650"/>
    <mergeCell ref="P637:P638"/>
    <mergeCell ref="Q637:Q638"/>
    <mergeCell ref="P639:P640"/>
    <mergeCell ref="Q639:Q640"/>
    <mergeCell ref="P641:P642"/>
    <mergeCell ref="Q641:Q642"/>
    <mergeCell ref="P745:P756"/>
    <mergeCell ref="Q745:Q756"/>
    <mergeCell ref="P611:R611"/>
    <mergeCell ref="P616:Q616"/>
    <mergeCell ref="F617:R617"/>
    <mergeCell ref="P703:Q703"/>
    <mergeCell ref="P633:P634"/>
    <mergeCell ref="Q633:Q634"/>
    <mergeCell ref="P635:P636"/>
    <mergeCell ref="Q635:Q636"/>
    <mergeCell ref="P627:P628"/>
    <mergeCell ref="Q627:Q628"/>
    <mergeCell ref="P629:P630"/>
    <mergeCell ref="Q629:Q630"/>
    <mergeCell ref="P631:P632"/>
    <mergeCell ref="Q631:Q632"/>
    <mergeCell ref="H740:H744"/>
    <mergeCell ref="I740:I744"/>
    <mergeCell ref="J740:J744"/>
    <mergeCell ref="K740:K744"/>
    <mergeCell ref="H736:H739"/>
    <mergeCell ref="I736:I739"/>
    <mergeCell ref="J736:J739"/>
    <mergeCell ref="K736:K739"/>
    <mergeCell ref="H727:H728"/>
    <mergeCell ref="I727:I728"/>
    <mergeCell ref="J727:J728"/>
    <mergeCell ref="K727:K728"/>
    <mergeCell ref="H725:H726"/>
    <mergeCell ref="I725:I726"/>
    <mergeCell ref="J725:J726"/>
    <mergeCell ref="K725:K726"/>
    <mergeCell ref="P757:P759"/>
    <mergeCell ref="Q757:Q759"/>
    <mergeCell ref="P760:P761"/>
    <mergeCell ref="Q760:Q761"/>
    <mergeCell ref="P787:R787"/>
    <mergeCell ref="P792:Q792"/>
    <mergeCell ref="F793:R793"/>
    <mergeCell ref="P734:P735"/>
    <mergeCell ref="Q734:Q735"/>
    <mergeCell ref="P736:P739"/>
    <mergeCell ref="Q736:Q739"/>
    <mergeCell ref="P740:P744"/>
    <mergeCell ref="Q740:Q744"/>
    <mergeCell ref="P727:P728"/>
    <mergeCell ref="Q727:Q728"/>
    <mergeCell ref="P729:P730"/>
    <mergeCell ref="Q729:Q730"/>
    <mergeCell ref="P731:P733"/>
    <mergeCell ref="Q731:Q733"/>
    <mergeCell ref="P777:P779"/>
    <mergeCell ref="Q777:Q779"/>
    <mergeCell ref="P651:P654"/>
    <mergeCell ref="Q651:Q654"/>
    <mergeCell ref="P655:P656"/>
    <mergeCell ref="Q655:Q656"/>
    <mergeCell ref="P657:P658"/>
    <mergeCell ref="Q657:Q658"/>
    <mergeCell ref="P725:P726"/>
    <mergeCell ref="Q725:Q726"/>
    <mergeCell ref="P717:P718"/>
    <mergeCell ref="Q717:Q718"/>
    <mergeCell ref="P719:P720"/>
    <mergeCell ref="Q719:Q720"/>
    <mergeCell ref="P721:P722"/>
    <mergeCell ref="Q721:Q722"/>
    <mergeCell ref="P688:P697"/>
    <mergeCell ref="Q688:Q697"/>
    <mergeCell ref="P713:P714"/>
    <mergeCell ref="Q713:Q714"/>
    <mergeCell ref="P715:P716"/>
    <mergeCell ref="Q715:Q716"/>
    <mergeCell ref="P674:P676"/>
    <mergeCell ref="Q674:Q676"/>
    <mergeCell ref="P677:P684"/>
    <mergeCell ref="Q677:Q684"/>
    <mergeCell ref="P685:P687"/>
    <mergeCell ref="Q685:Q687"/>
    <mergeCell ref="P762:P763"/>
    <mergeCell ref="Q762:Q763"/>
    <mergeCell ref="P764:P765"/>
    <mergeCell ref="Q764:Q765"/>
    <mergeCell ref="P659:P668"/>
    <mergeCell ref="Q659:Q668"/>
    <mergeCell ref="P669:P671"/>
    <mergeCell ref="Q669:Q671"/>
    <mergeCell ref="P672:P673"/>
    <mergeCell ref="Q672:Q673"/>
    <mergeCell ref="P707:P708"/>
    <mergeCell ref="Q707:Q708"/>
    <mergeCell ref="P709:P710"/>
    <mergeCell ref="Q709:Q710"/>
    <mergeCell ref="P711:P712"/>
    <mergeCell ref="A698:O698"/>
    <mergeCell ref="P698:R698"/>
    <mergeCell ref="P822:P823"/>
    <mergeCell ref="Q822:Q823"/>
    <mergeCell ref="P824:P825"/>
    <mergeCell ref="Q824:Q825"/>
    <mergeCell ref="P826:P827"/>
    <mergeCell ref="Q826:Q827"/>
    <mergeCell ref="P817:P818"/>
    <mergeCell ref="Q817:Q818"/>
    <mergeCell ref="P819:P821"/>
    <mergeCell ref="Q819:Q821"/>
    <mergeCell ref="P803:P805"/>
    <mergeCell ref="Q803:Q805"/>
    <mergeCell ref="P806:P808"/>
    <mergeCell ref="Q806:Q808"/>
    <mergeCell ref="P809:P816"/>
    <mergeCell ref="Q809:Q816"/>
    <mergeCell ref="P798:P799"/>
    <mergeCell ref="Q798:Q799"/>
    <mergeCell ref="P800:P802"/>
    <mergeCell ref="Q800:Q802"/>
    <mergeCell ref="P784:P786"/>
    <mergeCell ref="Q784:Q786"/>
    <mergeCell ref="P795:P797"/>
    <mergeCell ref="Q795:Q797"/>
    <mergeCell ref="P780:P781"/>
    <mergeCell ref="Q780:Q781"/>
    <mergeCell ref="P782:P783"/>
    <mergeCell ref="Q782:Q783"/>
    <mergeCell ref="P772:P773"/>
    <mergeCell ref="Q772:Q773"/>
    <mergeCell ref="P774:P776"/>
    <mergeCell ref="Q774:Q776"/>
    <mergeCell ref="P766:P767"/>
    <mergeCell ref="Q766:Q767"/>
    <mergeCell ref="P768:P769"/>
    <mergeCell ref="Q768:Q769"/>
    <mergeCell ref="P770:P771"/>
    <mergeCell ref="Q770:Q771"/>
    <mergeCell ref="P864:P865"/>
    <mergeCell ref="Q864:Q865"/>
    <mergeCell ref="P866:P867"/>
    <mergeCell ref="Q866:Q867"/>
    <mergeCell ref="P868:P869"/>
    <mergeCell ref="Q868:Q869"/>
    <mergeCell ref="P862:P863"/>
    <mergeCell ref="Q862:Q863"/>
    <mergeCell ref="P856:P857"/>
    <mergeCell ref="Q856:Q857"/>
    <mergeCell ref="P858:P859"/>
    <mergeCell ref="Q858:Q859"/>
    <mergeCell ref="P860:P861"/>
    <mergeCell ref="Q860:Q861"/>
    <mergeCell ref="P850:P851"/>
    <mergeCell ref="Q850:Q851"/>
    <mergeCell ref="P852:P855"/>
    <mergeCell ref="Q852:Q855"/>
    <mergeCell ref="P844:P845"/>
    <mergeCell ref="Q844:Q845"/>
    <mergeCell ref="P846:P847"/>
    <mergeCell ref="Q846:Q847"/>
    <mergeCell ref="P848:P849"/>
    <mergeCell ref="Q848:Q849"/>
    <mergeCell ref="P834:P841"/>
    <mergeCell ref="Q834:Q841"/>
    <mergeCell ref="P842:P843"/>
    <mergeCell ref="Q842:Q843"/>
    <mergeCell ref="P828:P829"/>
    <mergeCell ref="Q828:Q829"/>
    <mergeCell ref="P830:P831"/>
    <mergeCell ref="Q830:Q831"/>
    <mergeCell ref="P832:P833"/>
    <mergeCell ref="Q832:Q833"/>
    <mergeCell ref="P870:P872"/>
    <mergeCell ref="Q870:Q872"/>
    <mergeCell ref="P873:P874"/>
    <mergeCell ref="Q873:Q874"/>
    <mergeCell ref="P875:R875"/>
    <mergeCell ref="P880:Q880"/>
    <mergeCell ref="F881:R881"/>
    <mergeCell ref="H1023:H1031"/>
    <mergeCell ref="I1023:I1031"/>
    <mergeCell ref="J1023:J1031"/>
    <mergeCell ref="K1023:K1031"/>
    <mergeCell ref="H1021:H1022"/>
    <mergeCell ref="I1021:I1022"/>
    <mergeCell ref="J1021:J1022"/>
    <mergeCell ref="K1021:K1022"/>
    <mergeCell ref="H1006:H1014"/>
    <mergeCell ref="I1006:I1014"/>
    <mergeCell ref="J1006:J1014"/>
    <mergeCell ref="K1006:K1014"/>
    <mergeCell ref="H1004:H1005"/>
    <mergeCell ref="I1004:I1005"/>
    <mergeCell ref="J1004:J1005"/>
    <mergeCell ref="K1004:K1005"/>
    <mergeCell ref="H914:H915"/>
    <mergeCell ref="I914:I915"/>
    <mergeCell ref="J914:J915"/>
    <mergeCell ref="K914:K915"/>
    <mergeCell ref="H910:H911"/>
    <mergeCell ref="I910:I911"/>
    <mergeCell ref="J910:J911"/>
    <mergeCell ref="K910:K911"/>
    <mergeCell ref="H907:H909"/>
    <mergeCell ref="I907:I909"/>
    <mergeCell ref="J907:J909"/>
    <mergeCell ref="K907:K909"/>
    <mergeCell ref="H949:H962"/>
    <mergeCell ref="I949:I962"/>
    <mergeCell ref="J949:J962"/>
    <mergeCell ref="K949:K962"/>
    <mergeCell ref="H899:H900"/>
    <mergeCell ref="I899:I900"/>
    <mergeCell ref="J899:J900"/>
    <mergeCell ref="K899:K900"/>
    <mergeCell ref="H897:H898"/>
    <mergeCell ref="I897:I898"/>
    <mergeCell ref="J897:J898"/>
    <mergeCell ref="K897:K898"/>
    <mergeCell ref="H889:H890"/>
    <mergeCell ref="I889:I890"/>
    <mergeCell ref="J889:J890"/>
    <mergeCell ref="K889:K890"/>
    <mergeCell ref="H887:H888"/>
    <mergeCell ref="I887:I888"/>
    <mergeCell ref="J887:J888"/>
    <mergeCell ref="K887:K888"/>
    <mergeCell ref="H870:H872"/>
    <mergeCell ref="I870:I872"/>
    <mergeCell ref="J870:J872"/>
    <mergeCell ref="K870:K872"/>
    <mergeCell ref="Q949:Q962"/>
    <mergeCell ref="P928:P929"/>
    <mergeCell ref="Q928:Q929"/>
    <mergeCell ref="P930:P931"/>
    <mergeCell ref="Q930:Q931"/>
    <mergeCell ref="P889:P890"/>
    <mergeCell ref="Q889:Q890"/>
    <mergeCell ref="P891:P892"/>
    <mergeCell ref="Q891:Q892"/>
    <mergeCell ref="P893:P894"/>
    <mergeCell ref="Q893:Q894"/>
    <mergeCell ref="P1021:P1022"/>
    <mergeCell ref="Q1021:Q1022"/>
    <mergeCell ref="P1023:P1031"/>
    <mergeCell ref="Q1023:Q1031"/>
    <mergeCell ref="P963:R963"/>
    <mergeCell ref="P968:Q968"/>
    <mergeCell ref="F969:R969"/>
    <mergeCell ref="P883:P884"/>
    <mergeCell ref="Q883:Q884"/>
    <mergeCell ref="P885:P886"/>
    <mergeCell ref="Q885:Q886"/>
    <mergeCell ref="P887:P888"/>
    <mergeCell ref="Q887:Q888"/>
    <mergeCell ref="P914:P915"/>
    <mergeCell ref="Q914:Q915"/>
    <mergeCell ref="P916:P923"/>
    <mergeCell ref="Q916:Q923"/>
    <mergeCell ref="P924:P927"/>
    <mergeCell ref="Q924:Q927"/>
    <mergeCell ref="P912:P913"/>
    <mergeCell ref="Q912:Q913"/>
    <mergeCell ref="P907:P909"/>
    <mergeCell ref="Q907:Q909"/>
    <mergeCell ref="P1068:P1069"/>
    <mergeCell ref="Q1068:Q1069"/>
    <mergeCell ref="P1070:P1071"/>
    <mergeCell ref="Q1070:Q1071"/>
    <mergeCell ref="P1039:P1050"/>
    <mergeCell ref="Q1039:Q1050"/>
    <mergeCell ref="P910:P911"/>
    <mergeCell ref="Q910:Q911"/>
    <mergeCell ref="P901:P902"/>
    <mergeCell ref="Q901:Q902"/>
    <mergeCell ref="P903:P904"/>
    <mergeCell ref="Q903:Q904"/>
    <mergeCell ref="P905:P906"/>
    <mergeCell ref="Q905:Q906"/>
    <mergeCell ref="P971:P986"/>
    <mergeCell ref="Q971:Q986"/>
    <mergeCell ref="P987:P988"/>
    <mergeCell ref="Q987:Q988"/>
    <mergeCell ref="P989:P990"/>
    <mergeCell ref="Q989:Q990"/>
    <mergeCell ref="P932:P938"/>
    <mergeCell ref="Q932:Q938"/>
    <mergeCell ref="P939:P948"/>
    <mergeCell ref="Q939:Q948"/>
    <mergeCell ref="P949:P962"/>
    <mergeCell ref="J932:J938"/>
    <mergeCell ref="K932:K938"/>
    <mergeCell ref="P895:P896"/>
    <mergeCell ref="Q895:Q896"/>
    <mergeCell ref="P897:P898"/>
    <mergeCell ref="Q897:Q898"/>
    <mergeCell ref="P899:P900"/>
    <mergeCell ref="Q899:Q900"/>
    <mergeCell ref="P1032:P1033"/>
    <mergeCell ref="Q1032:Q1033"/>
    <mergeCell ref="P1015:P1016"/>
    <mergeCell ref="Q1015:Q1016"/>
    <mergeCell ref="P1017:P1018"/>
    <mergeCell ref="Q1017:Q1018"/>
    <mergeCell ref="P1019:P1020"/>
    <mergeCell ref="Q1019:Q1020"/>
    <mergeCell ref="P1004:P1005"/>
    <mergeCell ref="Q1004:Q1005"/>
    <mergeCell ref="P1006:P1014"/>
    <mergeCell ref="Q1006:Q1014"/>
    <mergeCell ref="P991:P1000"/>
    <mergeCell ref="Q991:Q1000"/>
    <mergeCell ref="P1001:P1003"/>
    <mergeCell ref="Q1001:Q1003"/>
    <mergeCell ref="P1059:P1060"/>
    <mergeCell ref="Q1059:Q1060"/>
    <mergeCell ref="P1051:R1051"/>
    <mergeCell ref="P1056:Q1056"/>
    <mergeCell ref="F1057:R1057"/>
    <mergeCell ref="P1075:P1076"/>
    <mergeCell ref="Q1075:Q1076"/>
    <mergeCell ref="H1072:H1074"/>
    <mergeCell ref="I1072:I1074"/>
    <mergeCell ref="J1072:J1074"/>
    <mergeCell ref="K1072:K1074"/>
    <mergeCell ref="H1070:H1071"/>
    <mergeCell ref="I1070:I1071"/>
    <mergeCell ref="J1070:J1071"/>
    <mergeCell ref="K1070:K1071"/>
    <mergeCell ref="H1039:H1050"/>
    <mergeCell ref="I1039:I1050"/>
    <mergeCell ref="J1039:J1050"/>
    <mergeCell ref="K1039:K1050"/>
    <mergeCell ref="H1059:H1060"/>
    <mergeCell ref="I1059:I1060"/>
    <mergeCell ref="J1059:J1060"/>
    <mergeCell ref="K1059:K1060"/>
    <mergeCell ref="P1072:P1074"/>
    <mergeCell ref="Q1072:Q1074"/>
    <mergeCell ref="P1061:P1062"/>
    <mergeCell ref="Q1061:Q1062"/>
    <mergeCell ref="P1063:P1067"/>
    <mergeCell ref="Q1063:Q1067"/>
    <mergeCell ref="P1034:P1036"/>
    <mergeCell ref="Q1034:Q1036"/>
    <mergeCell ref="P1037:P1038"/>
    <mergeCell ref="Q1037:Q1038"/>
    <mergeCell ref="P1175:P1177"/>
    <mergeCell ref="Q1175:Q1177"/>
    <mergeCell ref="P1178:P1180"/>
    <mergeCell ref="Q1178:Q1180"/>
    <mergeCell ref="P1160:P1165"/>
    <mergeCell ref="Q1160:Q1165"/>
    <mergeCell ref="P1166:P1167"/>
    <mergeCell ref="Q1166:Q1167"/>
    <mergeCell ref="P1168:P1173"/>
    <mergeCell ref="Q1168:Q1173"/>
    <mergeCell ref="Q1097:Q1103"/>
    <mergeCell ref="P1088:P1089"/>
    <mergeCell ref="Q1088:Q1089"/>
    <mergeCell ref="P1090:P1091"/>
    <mergeCell ref="Q1090:Q1091"/>
    <mergeCell ref="P1092:P1094"/>
    <mergeCell ref="Q1092:Q1094"/>
    <mergeCell ref="P1151:P1153"/>
    <mergeCell ref="Q1151:Q1153"/>
    <mergeCell ref="P1154:P1159"/>
    <mergeCell ref="Q1154:Q1159"/>
    <mergeCell ref="P1149:P1150"/>
    <mergeCell ref="Q1149:Q1150"/>
    <mergeCell ref="P1135:P1137"/>
    <mergeCell ref="Q1135:Q1137"/>
    <mergeCell ref="P1147:P1148"/>
    <mergeCell ref="Q1147:Q1148"/>
    <mergeCell ref="P1124:P1129"/>
    <mergeCell ref="Q1124:Q1129"/>
    <mergeCell ref="P1132:P1134"/>
    <mergeCell ref="Q1132:Q1134"/>
    <mergeCell ref="P1118:P1119"/>
    <mergeCell ref="Q1118:Q1119"/>
    <mergeCell ref="P1120:P1121"/>
    <mergeCell ref="Q1120:Q1121"/>
    <mergeCell ref="P1122:P1123"/>
    <mergeCell ref="Q1122:Q1123"/>
    <mergeCell ref="P1114:P1115"/>
    <mergeCell ref="Q1114:Q1115"/>
    <mergeCell ref="P1138:R1138"/>
    <mergeCell ref="P1143:Q1143"/>
    <mergeCell ref="F1145:R1145"/>
    <mergeCell ref="H1175:H1177"/>
    <mergeCell ref="I1175:I1177"/>
    <mergeCell ref="J1175:J1177"/>
    <mergeCell ref="K1175:K1177"/>
    <mergeCell ref="H1151:H1153"/>
    <mergeCell ref="I1151:I1153"/>
    <mergeCell ref="J1151:J1153"/>
    <mergeCell ref="K1151:K1153"/>
    <mergeCell ref="H1147:H1148"/>
    <mergeCell ref="I1147:I1148"/>
    <mergeCell ref="J1147:J1148"/>
    <mergeCell ref="K1147:K1148"/>
    <mergeCell ref="H1130:H1131"/>
    <mergeCell ref="I1130:I1131"/>
    <mergeCell ref="J1130:J1131"/>
    <mergeCell ref="K1130:K1131"/>
    <mergeCell ref="H1124:H1129"/>
    <mergeCell ref="I1124:I1129"/>
    <mergeCell ref="J1124:J1129"/>
    <mergeCell ref="K1124:K1129"/>
    <mergeCell ref="H1088:H1089"/>
    <mergeCell ref="I1088:I1089"/>
    <mergeCell ref="P1077:P1087"/>
    <mergeCell ref="Q1077:Q1087"/>
    <mergeCell ref="P1116:P1117"/>
    <mergeCell ref="Q1116:Q1117"/>
    <mergeCell ref="P1106:P1107"/>
    <mergeCell ref="Q1106:Q1107"/>
    <mergeCell ref="P1108:P1113"/>
    <mergeCell ref="Q1108:Q1113"/>
    <mergeCell ref="P1095:P1096"/>
    <mergeCell ref="Q1095:Q1096"/>
    <mergeCell ref="P1104:P1105"/>
    <mergeCell ref="Q1104:Q1105"/>
    <mergeCell ref="P1130:P1131"/>
    <mergeCell ref="Q1130:Q1131"/>
    <mergeCell ref="P1097:P1103"/>
    <mergeCell ref="P1208:P1209"/>
    <mergeCell ref="Q1208:Q1209"/>
    <mergeCell ref="P1210:P1211"/>
    <mergeCell ref="Q1210:Q1211"/>
    <mergeCell ref="Q1292:Q1294"/>
    <mergeCell ref="P1288:P1289"/>
    <mergeCell ref="Q1288:Q1289"/>
    <mergeCell ref="P1323:P1324"/>
    <mergeCell ref="Q1323:Q1324"/>
    <mergeCell ref="P1276:P1277"/>
    <mergeCell ref="Q1276:Q1277"/>
    <mergeCell ref="P1278:P1287"/>
    <mergeCell ref="Q1278:Q1287"/>
    <mergeCell ref="P1250:P1257"/>
    <mergeCell ref="Q1250:Q1257"/>
    <mergeCell ref="P1258:P1267"/>
    <mergeCell ref="P1201:P1202"/>
    <mergeCell ref="Q1201:Q1202"/>
    <mergeCell ref="P1203:P1207"/>
    <mergeCell ref="Q1203:Q1207"/>
    <mergeCell ref="P1193:P1198"/>
    <mergeCell ref="Q1193:Q1198"/>
    <mergeCell ref="P1199:P1200"/>
    <mergeCell ref="Q1199:Q1200"/>
    <mergeCell ref="P1187:P1188"/>
    <mergeCell ref="Q1187:Q1188"/>
    <mergeCell ref="P1189:P1190"/>
    <mergeCell ref="Q1189:Q1190"/>
    <mergeCell ref="P1191:P1192"/>
    <mergeCell ref="Q1191:Q1192"/>
    <mergeCell ref="P1181:P1182"/>
    <mergeCell ref="Q1181:Q1182"/>
    <mergeCell ref="P1183:P1184"/>
    <mergeCell ref="Q1183:Q1184"/>
    <mergeCell ref="P1185:P1186"/>
    <mergeCell ref="Q1185:Q1186"/>
    <mergeCell ref="Q1258:Q1267"/>
    <mergeCell ref="P1268:P1269"/>
    <mergeCell ref="Q1268:Q1269"/>
    <mergeCell ref="P1244:P1245"/>
    <mergeCell ref="Q1244:Q1245"/>
    <mergeCell ref="P1246:P1247"/>
    <mergeCell ref="Q1246:Q1247"/>
    <mergeCell ref="P1248:P1249"/>
    <mergeCell ref="Q1248:Q1249"/>
    <mergeCell ref="P1295:P1296"/>
    <mergeCell ref="Q1295:Q1296"/>
    <mergeCell ref="P1297:P1298"/>
    <mergeCell ref="Q1297:Q1298"/>
    <mergeCell ref="P1299:P1305"/>
    <mergeCell ref="Q1299:Q1305"/>
    <mergeCell ref="P1325:P1326"/>
    <mergeCell ref="Q1325:Q1326"/>
    <mergeCell ref="P1290:P1291"/>
    <mergeCell ref="Q1290:Q1291"/>
    <mergeCell ref="P1292:P1294"/>
    <mergeCell ref="P1238:P1239"/>
    <mergeCell ref="Q1238:Q1239"/>
    <mergeCell ref="P1240:P1243"/>
    <mergeCell ref="Q1240:Q1243"/>
    <mergeCell ref="P1223:P1224"/>
    <mergeCell ref="Q1223:Q1224"/>
    <mergeCell ref="P1235:P1237"/>
    <mergeCell ref="Q1235:Q1237"/>
    <mergeCell ref="P1213:P1215"/>
    <mergeCell ref="Q1213:Q1215"/>
    <mergeCell ref="P1216:P1222"/>
    <mergeCell ref="Q1216:Q1222"/>
    <mergeCell ref="P1333:P1334"/>
    <mergeCell ref="Q1333:Q1334"/>
    <mergeCell ref="Q1391:Q1392"/>
    <mergeCell ref="P1372:P1373"/>
    <mergeCell ref="Q1372:Q1373"/>
    <mergeCell ref="P1374:P1388"/>
    <mergeCell ref="Q1374:Q1388"/>
    <mergeCell ref="P1366:P1367"/>
    <mergeCell ref="Q1366:Q1367"/>
    <mergeCell ref="P1368:P1369"/>
    <mergeCell ref="Q1368:Q1369"/>
    <mergeCell ref="P1370:P1371"/>
    <mergeCell ref="Q1370:Q1371"/>
    <mergeCell ref="P1360:P1361"/>
    <mergeCell ref="Q1360:Q1361"/>
    <mergeCell ref="P1362:P1363"/>
    <mergeCell ref="Q1362:Q1363"/>
    <mergeCell ref="P1364:P1365"/>
    <mergeCell ref="Q1364:Q1365"/>
    <mergeCell ref="Q1349:Q1357"/>
    <mergeCell ref="P1358:P1359"/>
    <mergeCell ref="Q1358:Q1359"/>
    <mergeCell ref="P1341:P1342"/>
    <mergeCell ref="Q1341:Q1342"/>
    <mergeCell ref="P1343:P1344"/>
    <mergeCell ref="Q1343:Q1344"/>
    <mergeCell ref="P1345:P1346"/>
    <mergeCell ref="Q1345:Q1346"/>
    <mergeCell ref="Q1335:Q1336"/>
    <mergeCell ref="P1337:P1338"/>
    <mergeCell ref="Q1337:Q1338"/>
    <mergeCell ref="P1270:P1271"/>
    <mergeCell ref="Q1270:Q1271"/>
    <mergeCell ref="P1272:P1273"/>
    <mergeCell ref="Q1272:Q1273"/>
    <mergeCell ref="P1274:P1275"/>
    <mergeCell ref="Q1274:Q1275"/>
    <mergeCell ref="P1335:P1336"/>
    <mergeCell ref="P1329:P1330"/>
    <mergeCell ref="Q1329:Q1330"/>
    <mergeCell ref="P1331:P1332"/>
    <mergeCell ref="Q1331:Q1332"/>
    <mergeCell ref="P1306:P1312"/>
    <mergeCell ref="Q1306:Q1312"/>
    <mergeCell ref="P1327:P1328"/>
    <mergeCell ref="Q1327:Q1328"/>
    <mergeCell ref="P1347:P1348"/>
    <mergeCell ref="Q1347:Q1348"/>
    <mergeCell ref="P1349:P1357"/>
    <mergeCell ref="F1321:R1321"/>
    <mergeCell ref="H1374:H1388"/>
    <mergeCell ref="I1374:I1388"/>
    <mergeCell ref="J1374:J1388"/>
    <mergeCell ref="K1374:K1388"/>
    <mergeCell ref="H1364:H1365"/>
    <mergeCell ref="I1364:I1365"/>
    <mergeCell ref="J1364:J1365"/>
    <mergeCell ref="K1364:K1365"/>
    <mergeCell ref="H1362:H1363"/>
    <mergeCell ref="I1362:I1363"/>
    <mergeCell ref="J1362:J1363"/>
    <mergeCell ref="K1362:K1363"/>
    <mergeCell ref="H1335:H1336"/>
    <mergeCell ref="I1335:I1336"/>
    <mergeCell ref="J1335:J1336"/>
    <mergeCell ref="K1335:K1336"/>
    <mergeCell ref="P1499:P1500"/>
    <mergeCell ref="Q1499:Q1500"/>
    <mergeCell ref="P1501:P1502"/>
    <mergeCell ref="Q1501:Q1502"/>
    <mergeCell ref="P1503:P1504"/>
    <mergeCell ref="Q1503:Q1504"/>
    <mergeCell ref="P1476:P1486"/>
    <mergeCell ref="Q1476:Q1486"/>
    <mergeCell ref="P1487:P1488"/>
    <mergeCell ref="Q1487:Q1488"/>
    <mergeCell ref="P1469:P1470"/>
    <mergeCell ref="Q1469:Q1470"/>
    <mergeCell ref="P1471:P1473"/>
    <mergeCell ref="Q1471:Q1473"/>
    <mergeCell ref="P1474:P1475"/>
    <mergeCell ref="Q1474:Q1475"/>
    <mergeCell ref="P1452:P1458"/>
    <mergeCell ref="Q1452:Q1458"/>
    <mergeCell ref="P1459:P1460"/>
    <mergeCell ref="Q1459:Q1460"/>
    <mergeCell ref="P1461:P1468"/>
    <mergeCell ref="Q1461:Q1468"/>
    <mergeCell ref="P1339:P1340"/>
    <mergeCell ref="Q1339:Q1340"/>
    <mergeCell ref="P1434:P1441"/>
    <mergeCell ref="Q1434:Q1441"/>
    <mergeCell ref="P1442:P1448"/>
    <mergeCell ref="Q1442:Q1448"/>
    <mergeCell ref="P1449:P1451"/>
    <mergeCell ref="Q1449:Q1451"/>
    <mergeCell ref="P1425:P1429"/>
    <mergeCell ref="Q1425:Q1429"/>
    <mergeCell ref="P1430:P1431"/>
    <mergeCell ref="Q1430:Q1431"/>
    <mergeCell ref="P1432:P1433"/>
    <mergeCell ref="Q1432:Q1433"/>
    <mergeCell ref="P1419:P1420"/>
    <mergeCell ref="Q1419:Q1420"/>
    <mergeCell ref="P1421:P1422"/>
    <mergeCell ref="Q1421:Q1422"/>
    <mergeCell ref="P1423:P1424"/>
    <mergeCell ref="Q1423:Q1424"/>
    <mergeCell ref="P1413:P1414"/>
    <mergeCell ref="P1389:P1390"/>
    <mergeCell ref="Q1389:Q1390"/>
    <mergeCell ref="P1391:P1392"/>
    <mergeCell ref="P1555:P1556"/>
    <mergeCell ref="Q1555:Q1556"/>
    <mergeCell ref="P1557:P1558"/>
    <mergeCell ref="Q1557:Q1558"/>
    <mergeCell ref="P1559:P1560"/>
    <mergeCell ref="Q1559:Q1560"/>
    <mergeCell ref="P1539:P1540"/>
    <mergeCell ref="Q1539:Q1540"/>
    <mergeCell ref="P1541:P1550"/>
    <mergeCell ref="Q1541:Q1550"/>
    <mergeCell ref="P1551:P1554"/>
    <mergeCell ref="Q1551:Q1554"/>
    <mergeCell ref="P1535:P1536"/>
    <mergeCell ref="Q1535:Q1536"/>
    <mergeCell ref="P1537:P1538"/>
    <mergeCell ref="Q1537:Q1538"/>
    <mergeCell ref="P1524:P1529"/>
    <mergeCell ref="Q1524:Q1529"/>
    <mergeCell ref="P1530:P1531"/>
    <mergeCell ref="Q1530:Q1531"/>
    <mergeCell ref="P1532:P1534"/>
    <mergeCell ref="Q1532:Q1534"/>
    <mergeCell ref="P1515:P1519"/>
    <mergeCell ref="Q1515:Q1519"/>
    <mergeCell ref="P1520:P1521"/>
    <mergeCell ref="Q1520:Q1521"/>
    <mergeCell ref="P1522:P1523"/>
    <mergeCell ref="Q1522:Q1523"/>
    <mergeCell ref="P1509:P1512"/>
    <mergeCell ref="Q1509:Q1512"/>
    <mergeCell ref="P1513:P1514"/>
    <mergeCell ref="Q1513:Q1514"/>
    <mergeCell ref="P1505:P1506"/>
    <mergeCell ref="Q1505:Q1506"/>
    <mergeCell ref="P1507:P1508"/>
    <mergeCell ref="Q1507:Q1508"/>
    <mergeCell ref="P1489:R1489"/>
    <mergeCell ref="P1495:Q1495"/>
    <mergeCell ref="F1497:R1497"/>
    <mergeCell ref="H1537:H1538"/>
    <mergeCell ref="I1537:I1538"/>
    <mergeCell ref="J1537:J1538"/>
    <mergeCell ref="K1537:K1538"/>
    <mergeCell ref="H1520:H1521"/>
    <mergeCell ref="I1520:I1521"/>
    <mergeCell ref="J1520:J1521"/>
    <mergeCell ref="K1520:K1521"/>
    <mergeCell ref="H1507:H1508"/>
    <mergeCell ref="I1507:I1508"/>
    <mergeCell ref="J1507:J1508"/>
    <mergeCell ref="K1507:K1508"/>
    <mergeCell ref="H1505:H1506"/>
    <mergeCell ref="I1505:I1506"/>
    <mergeCell ref="J1505:J1506"/>
    <mergeCell ref="K1505:K1506"/>
    <mergeCell ref="H1487:H1488"/>
    <mergeCell ref="I1487:I1488"/>
    <mergeCell ref="J1487:J1488"/>
    <mergeCell ref="K1487:K1488"/>
    <mergeCell ref="H1469:H1470"/>
    <mergeCell ref="I1469:I1470"/>
    <mergeCell ref="P1569:P1570"/>
    <mergeCell ref="Q1569:Q1570"/>
    <mergeCell ref="P1571:P1572"/>
    <mergeCell ref="Q1571:Q1572"/>
    <mergeCell ref="P1561:P1562"/>
    <mergeCell ref="Q1561:Q1562"/>
    <mergeCell ref="P1563:P1564"/>
    <mergeCell ref="Q1563:Q1564"/>
    <mergeCell ref="P1565:P1566"/>
    <mergeCell ref="Q1565:Q1566"/>
    <mergeCell ref="P1577:R1577"/>
    <mergeCell ref="P1583:Q1583"/>
    <mergeCell ref="F1585:R1585"/>
    <mergeCell ref="Q1413:Q1414"/>
    <mergeCell ref="P1415:P1416"/>
    <mergeCell ref="Q1415:Q1416"/>
    <mergeCell ref="P1417:P1418"/>
    <mergeCell ref="Q1417:Q1418"/>
    <mergeCell ref="P1399:P1400"/>
    <mergeCell ref="Q1399:Q1400"/>
    <mergeCell ref="P1411:P1412"/>
    <mergeCell ref="Q1411:Q1412"/>
    <mergeCell ref="P1393:P1394"/>
    <mergeCell ref="Q1393:Q1394"/>
    <mergeCell ref="P1395:P1396"/>
    <mergeCell ref="Q1395:Q1396"/>
    <mergeCell ref="P1397:P1398"/>
    <mergeCell ref="Q1397:Q1398"/>
    <mergeCell ref="P1401:R1401"/>
    <mergeCell ref="P1407:Q1407"/>
    <mergeCell ref="F1409:R1409"/>
    <mergeCell ref="H1587:H1588"/>
    <mergeCell ref="I1587:I1588"/>
    <mergeCell ref="J1587:J1588"/>
    <mergeCell ref="K1587:K1588"/>
    <mergeCell ref="H1575:H1576"/>
    <mergeCell ref="I1575:I1576"/>
    <mergeCell ref="J1575:J1576"/>
    <mergeCell ref="K1575:K1576"/>
    <mergeCell ref="H1567:H1568"/>
    <mergeCell ref="I1567:I1568"/>
    <mergeCell ref="J1567:J1568"/>
    <mergeCell ref="K1567:K1568"/>
    <mergeCell ref="H1565:H1566"/>
    <mergeCell ref="I1565:I1566"/>
    <mergeCell ref="J1565:J1566"/>
    <mergeCell ref="K1565:K1566"/>
    <mergeCell ref="J1469:J1470"/>
    <mergeCell ref="K1469:K1470"/>
    <mergeCell ref="H1461:H1468"/>
    <mergeCell ref="I1461:I1468"/>
    <mergeCell ref="J1461:J1468"/>
    <mergeCell ref="K1461:K1468"/>
    <mergeCell ref="H1442:H1448"/>
    <mergeCell ref="I1442:I1448"/>
    <mergeCell ref="J1442:J1448"/>
    <mergeCell ref="K1442:K1448"/>
    <mergeCell ref="H1555:H1556"/>
    <mergeCell ref="I1555:I1556"/>
    <mergeCell ref="J1555:J1556"/>
    <mergeCell ref="K1555:K1556"/>
    <mergeCell ref="H1541:H1550"/>
    <mergeCell ref="I1541:I1550"/>
    <mergeCell ref="J1541:J1550"/>
    <mergeCell ref="Q1699:Q1700"/>
    <mergeCell ref="P1787:P1789"/>
    <mergeCell ref="Q1787:Q1789"/>
    <mergeCell ref="P1783:P1784"/>
    <mergeCell ref="Q1783:Q1784"/>
    <mergeCell ref="P1785:P1786"/>
    <mergeCell ref="Q1785:Q1786"/>
    <mergeCell ref="P1768:P1774"/>
    <mergeCell ref="Q1768:Q1774"/>
    <mergeCell ref="P1775:P1782"/>
    <mergeCell ref="P1742:P1744"/>
    <mergeCell ref="Q1742:Q1744"/>
    <mergeCell ref="P1745:P1747"/>
    <mergeCell ref="Q1745:Q1747"/>
    <mergeCell ref="P1748:P1749"/>
    <mergeCell ref="Q1748:Q1749"/>
    <mergeCell ref="P1739:P1741"/>
    <mergeCell ref="Q1739:Q1741"/>
    <mergeCell ref="P1737:P1738"/>
    <mergeCell ref="Q1737:Q1738"/>
    <mergeCell ref="P1724:P1725"/>
    <mergeCell ref="Q1724:Q1725"/>
    <mergeCell ref="Q1674:Q1680"/>
    <mergeCell ref="P1681:P1682"/>
    <mergeCell ref="Q1681:Q1682"/>
    <mergeCell ref="P1728:P1736"/>
    <mergeCell ref="Q1728:Q1736"/>
    <mergeCell ref="P1701:P1702"/>
    <mergeCell ref="P1674:P1680"/>
    <mergeCell ref="P1683:P1686"/>
    <mergeCell ref="Q1683:Q1686"/>
    <mergeCell ref="P1687:P1688"/>
    <mergeCell ref="Q1687:Q1688"/>
    <mergeCell ref="P1689:P1694"/>
    <mergeCell ref="Q1689:Q1694"/>
    <mergeCell ref="Q1701:Q1702"/>
    <mergeCell ref="P1703:P1704"/>
    <mergeCell ref="Q1703:Q1704"/>
    <mergeCell ref="P1695:P1696"/>
    <mergeCell ref="Q1695:Q1696"/>
    <mergeCell ref="P1697:P1698"/>
    <mergeCell ref="P1726:P1727"/>
    <mergeCell ref="Q1726:Q1727"/>
    <mergeCell ref="P1722:P1723"/>
    <mergeCell ref="Q1722:Q1723"/>
    <mergeCell ref="P1712:P1713"/>
    <mergeCell ref="Q1712:Q1713"/>
    <mergeCell ref="P1714:P1719"/>
    <mergeCell ref="Q1714:Q1719"/>
    <mergeCell ref="P1720:P1721"/>
    <mergeCell ref="Q1720:Q1721"/>
    <mergeCell ref="P1705:P1706"/>
    <mergeCell ref="Q1705:Q1706"/>
    <mergeCell ref="P1707:P1708"/>
    <mergeCell ref="Q1707:Q1708"/>
    <mergeCell ref="P1709:P1711"/>
    <mergeCell ref="Q1709:Q1711"/>
    <mergeCell ref="Q1697:Q1698"/>
    <mergeCell ref="P1699:P1700"/>
    <mergeCell ref="P1885:P1886"/>
    <mergeCell ref="Q1885:Q1886"/>
    <mergeCell ref="P1887:P1888"/>
    <mergeCell ref="Q1887:Q1888"/>
    <mergeCell ref="P1869:P1871"/>
    <mergeCell ref="Q1869:Q1871"/>
    <mergeCell ref="P1872:P1878"/>
    <mergeCell ref="Q1872:Q1878"/>
    <mergeCell ref="P1879:P1884"/>
    <mergeCell ref="Q1879:Q1884"/>
    <mergeCell ref="P1866:P1868"/>
    <mergeCell ref="Q1866:Q1868"/>
    <mergeCell ref="Q1775:Q1782"/>
    <mergeCell ref="P1750:P1751"/>
    <mergeCell ref="Q1750:Q1751"/>
    <mergeCell ref="P1762:P1763"/>
    <mergeCell ref="Q1762:Q1763"/>
    <mergeCell ref="P1764:P1767"/>
    <mergeCell ref="P1861:P1862"/>
    <mergeCell ref="Q1861:Q1862"/>
    <mergeCell ref="P1837:P1839"/>
    <mergeCell ref="Q1837:Q1839"/>
    <mergeCell ref="P1863:P1865"/>
    <mergeCell ref="Q1863:Q1865"/>
    <mergeCell ref="P1833:P1834"/>
    <mergeCell ref="Q1833:Q1834"/>
    <mergeCell ref="P1835:P1836"/>
    <mergeCell ref="Q1835:Q1836"/>
    <mergeCell ref="P1850:P1860"/>
    <mergeCell ref="Q1850:Q1860"/>
    <mergeCell ref="P1817:P1821"/>
    <mergeCell ref="Q1817:Q1821"/>
    <mergeCell ref="P1822:P1830"/>
    <mergeCell ref="Q1822:Q1830"/>
    <mergeCell ref="P1831:P1832"/>
    <mergeCell ref="Q1831:Q1832"/>
    <mergeCell ref="Q1764:Q1767"/>
    <mergeCell ref="P1811:P1812"/>
    <mergeCell ref="Q1811:Q1812"/>
    <mergeCell ref="P1813:P1814"/>
    <mergeCell ref="Q1813:Q1814"/>
    <mergeCell ref="P1815:P1816"/>
    <mergeCell ref="Q1815:Q1816"/>
    <mergeCell ref="P1809:P1810"/>
    <mergeCell ref="Q1809:Q1810"/>
    <mergeCell ref="P1794:P1795"/>
    <mergeCell ref="Q1794:Q1795"/>
    <mergeCell ref="P1796:P1808"/>
    <mergeCell ref="Q1796:Q1808"/>
    <mergeCell ref="P1790:P1791"/>
    <mergeCell ref="Q1790:Q1791"/>
    <mergeCell ref="P1792:P1793"/>
    <mergeCell ref="Q1792:Q1793"/>
    <mergeCell ref="P1919:P1921"/>
    <mergeCell ref="Q1919:Q1921"/>
    <mergeCell ref="P1922:P1923"/>
    <mergeCell ref="Q1922:Q1923"/>
    <mergeCell ref="F1936:R1936"/>
    <mergeCell ref="P1915:P1916"/>
    <mergeCell ref="Q1915:Q1916"/>
    <mergeCell ref="P1917:P1918"/>
    <mergeCell ref="Q1917:Q1918"/>
    <mergeCell ref="P1909:P1910"/>
    <mergeCell ref="Q1909:Q1910"/>
    <mergeCell ref="P1911:P1912"/>
    <mergeCell ref="Q1911:Q1912"/>
    <mergeCell ref="P1913:P1914"/>
    <mergeCell ref="Q1913:Q1914"/>
    <mergeCell ref="P1903:P1904"/>
    <mergeCell ref="Q1903:Q1904"/>
    <mergeCell ref="P1905:P1906"/>
    <mergeCell ref="Q1905:Q1906"/>
    <mergeCell ref="P1907:P1908"/>
    <mergeCell ref="Q1907:Q1908"/>
    <mergeCell ref="P1896:P1897"/>
    <mergeCell ref="Q1896:Q1897"/>
    <mergeCell ref="P1898:P1900"/>
    <mergeCell ref="Q1898:Q1900"/>
    <mergeCell ref="P1901:P1902"/>
    <mergeCell ref="Q1901:Q1902"/>
    <mergeCell ref="P1889:P1891"/>
    <mergeCell ref="Q1889:Q1891"/>
    <mergeCell ref="P1892:P1893"/>
    <mergeCell ref="Q1892:Q1893"/>
    <mergeCell ref="P1894:P1895"/>
    <mergeCell ref="Q1894:Q1895"/>
    <mergeCell ref="H1919:H1921"/>
    <mergeCell ref="I1919:I1921"/>
    <mergeCell ref="J1919:J1921"/>
    <mergeCell ref="K1919:K1921"/>
    <mergeCell ref="H1909:H1910"/>
    <mergeCell ref="I1909:I1910"/>
    <mergeCell ref="J1909:J1910"/>
    <mergeCell ref="K1909:K1910"/>
    <mergeCell ref="H1907:H1908"/>
    <mergeCell ref="I1907:I1908"/>
    <mergeCell ref="J1907:J1908"/>
    <mergeCell ref="K1907:K1908"/>
    <mergeCell ref="H1898:H1900"/>
    <mergeCell ref="I1898:I1900"/>
    <mergeCell ref="J1898:J1900"/>
    <mergeCell ref="K1898:K1900"/>
    <mergeCell ref="H1896:H1897"/>
    <mergeCell ref="I1896:I1897"/>
    <mergeCell ref="J1896:J1897"/>
    <mergeCell ref="K1896:K1897"/>
    <mergeCell ref="P1970:P1971"/>
    <mergeCell ref="Q1970:Q1971"/>
    <mergeCell ref="P1972:P1977"/>
    <mergeCell ref="Q1972:Q1977"/>
    <mergeCell ref="P1978:P1979"/>
    <mergeCell ref="Q1978:Q1979"/>
    <mergeCell ref="P1964:P1965"/>
    <mergeCell ref="Q1964:Q1965"/>
    <mergeCell ref="P1966:P1967"/>
    <mergeCell ref="Q1966:Q1967"/>
    <mergeCell ref="P1968:P1969"/>
    <mergeCell ref="Q1968:Q1969"/>
    <mergeCell ref="P1960:P1961"/>
    <mergeCell ref="Q1960:Q1961"/>
    <mergeCell ref="P1962:P1963"/>
    <mergeCell ref="Q1962:Q1963"/>
    <mergeCell ref="P1953:P1957"/>
    <mergeCell ref="Q1953:Q1957"/>
    <mergeCell ref="P1958:P1959"/>
    <mergeCell ref="Q1958:Q1959"/>
    <mergeCell ref="P1950:P1951"/>
    <mergeCell ref="Q1950:Q1951"/>
    <mergeCell ref="P1946:P1947"/>
    <mergeCell ref="Q1946:Q1947"/>
    <mergeCell ref="P1948:P1949"/>
    <mergeCell ref="Q1948:Q1949"/>
    <mergeCell ref="P1940:P1941"/>
    <mergeCell ref="Q1940:Q1941"/>
    <mergeCell ref="P1942:P1943"/>
    <mergeCell ref="Q1942:Q1943"/>
    <mergeCell ref="P1944:P1945"/>
    <mergeCell ref="Q1944:Q1945"/>
    <mergeCell ref="P1924:P1925"/>
    <mergeCell ref="Q1924:Q1925"/>
    <mergeCell ref="P1926:P1928"/>
    <mergeCell ref="Q1926:Q1928"/>
    <mergeCell ref="P1938:P1939"/>
    <mergeCell ref="Q1938:Q1939"/>
    <mergeCell ref="P2030:P2036"/>
    <mergeCell ref="Q2030:Q2036"/>
    <mergeCell ref="P2037:P2038"/>
    <mergeCell ref="Q2037:Q2038"/>
    <mergeCell ref="P2039:P2040"/>
    <mergeCell ref="Q2039:Q2040"/>
    <mergeCell ref="P2009:P2016"/>
    <mergeCell ref="Q2009:Q2016"/>
    <mergeCell ref="P2028:P2029"/>
    <mergeCell ref="Q2028:Q2029"/>
    <mergeCell ref="P2005:P2006"/>
    <mergeCell ref="Q2005:Q2006"/>
    <mergeCell ref="P2007:P2008"/>
    <mergeCell ref="Q2007:Q2008"/>
    <mergeCell ref="P2026:P2027"/>
    <mergeCell ref="Q2026:Q2027"/>
    <mergeCell ref="P2017:R2017"/>
    <mergeCell ref="P2023:Q2023"/>
    <mergeCell ref="F2024:R2024"/>
    <mergeCell ref="P1999:P2000"/>
    <mergeCell ref="Q1999:Q2000"/>
    <mergeCell ref="P2001:P2004"/>
    <mergeCell ref="Q2001:Q2004"/>
    <mergeCell ref="P1986:P1990"/>
    <mergeCell ref="Q1986:Q1990"/>
    <mergeCell ref="P1991:P1995"/>
    <mergeCell ref="Q1991:Q1995"/>
    <mergeCell ref="P1996:P1998"/>
    <mergeCell ref="Q1996:Q1998"/>
    <mergeCell ref="P1980:P1981"/>
    <mergeCell ref="Q1980:Q1981"/>
    <mergeCell ref="P1982:P1983"/>
    <mergeCell ref="Q1982:Q1983"/>
    <mergeCell ref="P1984:P1985"/>
    <mergeCell ref="Q1984:Q1985"/>
    <mergeCell ref="H2037:H2038"/>
    <mergeCell ref="I2037:I2038"/>
    <mergeCell ref="J2037:J2038"/>
    <mergeCell ref="K2037:K2038"/>
    <mergeCell ref="H2030:H2036"/>
    <mergeCell ref="I2030:I2036"/>
    <mergeCell ref="J2030:J2036"/>
    <mergeCell ref="K2030:K2036"/>
    <mergeCell ref="H2007:H2008"/>
    <mergeCell ref="I2007:I2008"/>
    <mergeCell ref="J2007:J2008"/>
    <mergeCell ref="K2007:K2008"/>
    <mergeCell ref="H2005:H2006"/>
    <mergeCell ref="I2005:I2006"/>
    <mergeCell ref="J2005:J2006"/>
    <mergeCell ref="K2005:K2006"/>
    <mergeCell ref="H1991:H1995"/>
    <mergeCell ref="I1991:I1995"/>
    <mergeCell ref="J1991:J1995"/>
    <mergeCell ref="K1991:K1995"/>
    <mergeCell ref="H1986:H1990"/>
    <mergeCell ref="I1986:I1990"/>
    <mergeCell ref="J1986:J1990"/>
    <mergeCell ref="K1986:K1990"/>
    <mergeCell ref="P2087:P2088"/>
    <mergeCell ref="Q2087:Q2088"/>
    <mergeCell ref="P2089:P2090"/>
    <mergeCell ref="Q2089:Q2090"/>
    <mergeCell ref="P2072:P2073"/>
    <mergeCell ref="Q2072:Q2073"/>
    <mergeCell ref="P2074:P2080"/>
    <mergeCell ref="Q2074:Q2080"/>
    <mergeCell ref="P2081:P2086"/>
    <mergeCell ref="Q2081:Q2086"/>
    <mergeCell ref="P2091:P2094"/>
    <mergeCell ref="P2064:P2065"/>
    <mergeCell ref="Q2064:Q2065"/>
    <mergeCell ref="P2066:P2069"/>
    <mergeCell ref="Q2066:Q2069"/>
    <mergeCell ref="P2070:P2071"/>
    <mergeCell ref="Q2070:Q2071"/>
    <mergeCell ref="P2057:P2059"/>
    <mergeCell ref="Q2057:Q2059"/>
    <mergeCell ref="P2060:P2061"/>
    <mergeCell ref="Q2060:Q2061"/>
    <mergeCell ref="P2062:P2063"/>
    <mergeCell ref="Q2062:Q2063"/>
    <mergeCell ref="P2047:P2052"/>
    <mergeCell ref="Q2047:Q2052"/>
    <mergeCell ref="P2053:P2054"/>
    <mergeCell ref="Q2053:Q2054"/>
    <mergeCell ref="P2055:P2056"/>
    <mergeCell ref="Q2055:Q2056"/>
    <mergeCell ref="P2041:P2042"/>
    <mergeCell ref="Q2041:Q2042"/>
    <mergeCell ref="P2043:P2044"/>
    <mergeCell ref="Q2043:Q2044"/>
    <mergeCell ref="P2045:P2046"/>
    <mergeCell ref="Q2045:Q2046"/>
    <mergeCell ref="P2137:P2138"/>
    <mergeCell ref="Q2137:Q2138"/>
    <mergeCell ref="P2139:P2140"/>
    <mergeCell ref="Q2139:Q2140"/>
    <mergeCell ref="P2141:P2142"/>
    <mergeCell ref="Q2141:Q2142"/>
    <mergeCell ref="P2128:P2129"/>
    <mergeCell ref="Q2128:Q2129"/>
    <mergeCell ref="P2130:P2136"/>
    <mergeCell ref="Q2130:Q2136"/>
    <mergeCell ref="P2122:P2123"/>
    <mergeCell ref="Q2122:Q2123"/>
    <mergeCell ref="P2124:P2125"/>
    <mergeCell ref="Q2124:Q2125"/>
    <mergeCell ref="P2126:P2127"/>
    <mergeCell ref="Q2126:Q2127"/>
    <mergeCell ref="P2116:P2117"/>
    <mergeCell ref="Q2116:Q2117"/>
    <mergeCell ref="P2118:P2119"/>
    <mergeCell ref="Q2118:Q2119"/>
    <mergeCell ref="P2120:P2121"/>
    <mergeCell ref="Q2120:Q2121"/>
    <mergeCell ref="P2114:P2115"/>
    <mergeCell ref="Q2114:Q2115"/>
    <mergeCell ref="P2099:P2101"/>
    <mergeCell ref="Q2099:Q2101"/>
    <mergeCell ref="P2102:P2103"/>
    <mergeCell ref="Q2102:Q2103"/>
    <mergeCell ref="P2097:P2098"/>
    <mergeCell ref="Q2097:Q2098"/>
    <mergeCell ref="Q2091:Q2094"/>
    <mergeCell ref="P2095:P2096"/>
    <mergeCell ref="Q2095:Q2096"/>
    <mergeCell ref="P2208:P2209"/>
    <mergeCell ref="Q2208:Q2209"/>
    <mergeCell ref="P2210:P2211"/>
    <mergeCell ref="Q2210:Q2211"/>
    <mergeCell ref="P2212:P2213"/>
    <mergeCell ref="Q2212:Q2213"/>
    <mergeCell ref="P2189:P2191"/>
    <mergeCell ref="Q2189:Q2191"/>
    <mergeCell ref="P2202:P2204"/>
    <mergeCell ref="Q2202:Q2204"/>
    <mergeCell ref="P2205:P2207"/>
    <mergeCell ref="Q2205:Q2207"/>
    <mergeCell ref="P2172:P2178"/>
    <mergeCell ref="Q2172:Q2178"/>
    <mergeCell ref="P2179:P2180"/>
    <mergeCell ref="Q2179:Q2180"/>
    <mergeCell ref="P2181:P2188"/>
    <mergeCell ref="Q2181:Q2188"/>
    <mergeCell ref="P2168:P2169"/>
    <mergeCell ref="Q2168:Q2169"/>
    <mergeCell ref="P2170:P2171"/>
    <mergeCell ref="Q2170:Q2171"/>
    <mergeCell ref="P2156:P2161"/>
    <mergeCell ref="Q2156:Q2161"/>
    <mergeCell ref="P2162:P2165"/>
    <mergeCell ref="Q2162:Q2165"/>
    <mergeCell ref="P2166:P2167"/>
    <mergeCell ref="Q2166:Q2167"/>
    <mergeCell ref="P2151:P2152"/>
    <mergeCell ref="Q2151:Q2152"/>
    <mergeCell ref="P2153:P2155"/>
    <mergeCell ref="Q2153:Q2155"/>
    <mergeCell ref="P2143:P2144"/>
    <mergeCell ref="Q2143:Q2144"/>
    <mergeCell ref="P2145:P2146"/>
    <mergeCell ref="Q2145:Q2146"/>
    <mergeCell ref="P2147:P2150"/>
    <mergeCell ref="Q2147:Q2150"/>
    <mergeCell ref="P2270:P2271"/>
    <mergeCell ref="Q2270:Q2271"/>
    <mergeCell ref="P2272:P2273"/>
    <mergeCell ref="Q2272:Q2273"/>
    <mergeCell ref="P2264:P2265"/>
    <mergeCell ref="Q2264:Q2265"/>
    <mergeCell ref="P2266:P2267"/>
    <mergeCell ref="Q2266:Q2267"/>
    <mergeCell ref="P2268:P2269"/>
    <mergeCell ref="Q2268:Q2269"/>
    <mergeCell ref="P2258:P2259"/>
    <mergeCell ref="Q2258:Q2259"/>
    <mergeCell ref="P2260:P2261"/>
    <mergeCell ref="Q2260:Q2261"/>
    <mergeCell ref="P2262:P2263"/>
    <mergeCell ref="Q2262:Q2263"/>
    <mergeCell ref="P2239:P2247"/>
    <mergeCell ref="Q2239:Q2247"/>
    <mergeCell ref="P2248:P2254"/>
    <mergeCell ref="Q2248:Q2254"/>
    <mergeCell ref="P2255:P2257"/>
    <mergeCell ref="Q2255:Q2257"/>
    <mergeCell ref="P2235:P2236"/>
    <mergeCell ref="Q2235:Q2236"/>
    <mergeCell ref="P2237:P2238"/>
    <mergeCell ref="Q2237:Q2238"/>
    <mergeCell ref="P2226:P2228"/>
    <mergeCell ref="Q2226:Q2228"/>
    <mergeCell ref="P2229:P2231"/>
    <mergeCell ref="Q2229:Q2231"/>
    <mergeCell ref="P2232:P2234"/>
    <mergeCell ref="Q2232:Q2234"/>
    <mergeCell ref="P2214:P2216"/>
    <mergeCell ref="Q2214:Q2216"/>
    <mergeCell ref="P2217:P2225"/>
    <mergeCell ref="Q2217:Q2225"/>
    <mergeCell ref="P2321:P2322"/>
    <mergeCell ref="Q2321:Q2322"/>
    <mergeCell ref="P2323:P2332"/>
    <mergeCell ref="Q2323:Q2332"/>
    <mergeCell ref="P2315:P2318"/>
    <mergeCell ref="Q2315:Q2318"/>
    <mergeCell ref="P2319:P2320"/>
    <mergeCell ref="Q2319:Q2320"/>
    <mergeCell ref="P2309:P2310"/>
    <mergeCell ref="Q2309:Q2310"/>
    <mergeCell ref="P2311:P2312"/>
    <mergeCell ref="Q2311:Q2312"/>
    <mergeCell ref="P2313:P2314"/>
    <mergeCell ref="Q2313:Q2314"/>
    <mergeCell ref="P2298:P2306"/>
    <mergeCell ref="Q2298:Q2306"/>
    <mergeCell ref="P2307:P2308"/>
    <mergeCell ref="Q2307:Q2308"/>
    <mergeCell ref="P2294:P2295"/>
    <mergeCell ref="Q2294:Q2295"/>
    <mergeCell ref="P2296:P2297"/>
    <mergeCell ref="Q2296:Q2297"/>
    <mergeCell ref="P2278:P2279"/>
    <mergeCell ref="Q2278:Q2279"/>
    <mergeCell ref="P2290:P2291"/>
    <mergeCell ref="Q2290:Q2291"/>
    <mergeCell ref="P2292:P2293"/>
    <mergeCell ref="Q2292:Q2293"/>
    <mergeCell ref="P2286:Q2286"/>
    <mergeCell ref="F2288:R2288"/>
    <mergeCell ref="P2274:P2275"/>
    <mergeCell ref="Q2274:Q2275"/>
    <mergeCell ref="P2276:P2277"/>
    <mergeCell ref="Q2276:Q2277"/>
    <mergeCell ref="H2319:H2320"/>
    <mergeCell ref="I2319:I2320"/>
    <mergeCell ref="J2319:J2320"/>
    <mergeCell ref="K2319:K2320"/>
    <mergeCell ref="H2315:H2318"/>
    <mergeCell ref="I2315:I2318"/>
    <mergeCell ref="J2315:J2318"/>
    <mergeCell ref="K2315:K2318"/>
    <mergeCell ref="H2298:H2306"/>
    <mergeCell ref="I2298:I2306"/>
    <mergeCell ref="J2298:J2306"/>
    <mergeCell ref="K2298:K2306"/>
    <mergeCell ref="H2296:H2297"/>
    <mergeCell ref="I2296:I2297"/>
    <mergeCell ref="J2296:J2297"/>
    <mergeCell ref="K2296:K2297"/>
    <mergeCell ref="H2278:H2279"/>
    <mergeCell ref="I2278:I2279"/>
    <mergeCell ref="J2278:J2279"/>
    <mergeCell ref="K2278:K2279"/>
    <mergeCell ref="P2361:P2366"/>
    <mergeCell ref="Q2361:Q2366"/>
    <mergeCell ref="P2378:P2381"/>
    <mergeCell ref="Q2378:Q2381"/>
    <mergeCell ref="P2367:P2368"/>
    <mergeCell ref="Q2367:Q2368"/>
    <mergeCell ref="P2352:P2353"/>
    <mergeCell ref="Q2352:Q2353"/>
    <mergeCell ref="P2354:P2357"/>
    <mergeCell ref="Q2354:Q2357"/>
    <mergeCell ref="P2358:P2360"/>
    <mergeCell ref="Q2358:Q2360"/>
    <mergeCell ref="P2346:P2347"/>
    <mergeCell ref="Q2346:Q2347"/>
    <mergeCell ref="P2348:P2349"/>
    <mergeCell ref="Q2348:Q2349"/>
    <mergeCell ref="P2350:P2351"/>
    <mergeCell ref="Q2350:Q2351"/>
    <mergeCell ref="P2369:R2369"/>
    <mergeCell ref="P2375:Q2375"/>
    <mergeCell ref="F2376:R2376"/>
    <mergeCell ref="P2340:P2341"/>
    <mergeCell ref="Q2340:Q2341"/>
    <mergeCell ref="P2342:P2343"/>
    <mergeCell ref="Q2342:Q2343"/>
    <mergeCell ref="P2344:P2345"/>
    <mergeCell ref="Q2344:Q2345"/>
    <mergeCell ref="P2333:P2335"/>
    <mergeCell ref="Q2333:Q2335"/>
    <mergeCell ref="P2336:P2337"/>
    <mergeCell ref="Q2336:Q2337"/>
    <mergeCell ref="P2338:P2339"/>
    <mergeCell ref="Q2338:Q2339"/>
    <mergeCell ref="H2361:H2366"/>
    <mergeCell ref="I2361:I2366"/>
    <mergeCell ref="H2358:H2360"/>
    <mergeCell ref="I2358:I2360"/>
    <mergeCell ref="H2348:H2349"/>
    <mergeCell ref="I2348:I2349"/>
    <mergeCell ref="H2346:H2347"/>
    <mergeCell ref="I2346:I2347"/>
    <mergeCell ref="H2338:H2339"/>
    <mergeCell ref="I2338:I2339"/>
    <mergeCell ref="H2336:H2337"/>
    <mergeCell ref="I2336:I2337"/>
    <mergeCell ref="J2336:J2337"/>
    <mergeCell ref="K2336:K2337"/>
    <mergeCell ref="P2431:P2432"/>
    <mergeCell ref="Q2431:Q2432"/>
    <mergeCell ref="P2433:P2434"/>
    <mergeCell ref="Q2433:Q2434"/>
    <mergeCell ref="P2425:P2426"/>
    <mergeCell ref="Q2425:Q2426"/>
    <mergeCell ref="P2427:P2428"/>
    <mergeCell ref="Q2427:Q2428"/>
    <mergeCell ref="P2429:P2430"/>
    <mergeCell ref="Q2429:Q2430"/>
    <mergeCell ref="P2412:P2413"/>
    <mergeCell ref="Q2412:Q2413"/>
    <mergeCell ref="P2414:P2415"/>
    <mergeCell ref="Q2414:Q2415"/>
    <mergeCell ref="P2416:P2424"/>
    <mergeCell ref="Q2416:Q2424"/>
    <mergeCell ref="P2405:P2406"/>
    <mergeCell ref="Q2405:Q2406"/>
    <mergeCell ref="P2407:P2411"/>
    <mergeCell ref="Q2407:Q2411"/>
    <mergeCell ref="P2399:P2400"/>
    <mergeCell ref="Q2399:Q2400"/>
    <mergeCell ref="P2401:P2402"/>
    <mergeCell ref="Q2401:Q2402"/>
    <mergeCell ref="P2403:P2404"/>
    <mergeCell ref="Q2403:Q2404"/>
    <mergeCell ref="P2389:P2390"/>
    <mergeCell ref="Q2389:Q2390"/>
    <mergeCell ref="P2391:P2396"/>
    <mergeCell ref="Q2391:Q2396"/>
    <mergeCell ref="P2397:P2398"/>
    <mergeCell ref="Q2397:Q2398"/>
    <mergeCell ref="P2382:P2384"/>
    <mergeCell ref="Q2382:Q2384"/>
    <mergeCell ref="P2385:P2386"/>
    <mergeCell ref="Q2385:Q2386"/>
    <mergeCell ref="P2387:P2388"/>
    <mergeCell ref="Q2387:Q2388"/>
    <mergeCell ref="P2478:P2479"/>
    <mergeCell ref="Q2478:Q2479"/>
    <mergeCell ref="P2480:P2481"/>
    <mergeCell ref="Q2480:Q2481"/>
    <mergeCell ref="P2482:P2483"/>
    <mergeCell ref="Q2482:Q2483"/>
    <mergeCell ref="P2472:P2473"/>
    <mergeCell ref="Q2472:Q2473"/>
    <mergeCell ref="P2474:P2475"/>
    <mergeCell ref="Q2474:Q2475"/>
    <mergeCell ref="P2476:P2477"/>
    <mergeCell ref="Q2476:Q2477"/>
    <mergeCell ref="P2468:P2469"/>
    <mergeCell ref="Q2468:Q2469"/>
    <mergeCell ref="P2470:P2471"/>
    <mergeCell ref="Q2470:Q2471"/>
    <mergeCell ref="P2454:P2455"/>
    <mergeCell ref="Q2454:Q2455"/>
    <mergeCell ref="P2466:P2467"/>
    <mergeCell ref="Q2466:Q2467"/>
    <mergeCell ref="P2447:P2448"/>
    <mergeCell ref="Q2447:Q2448"/>
    <mergeCell ref="P2449:P2453"/>
    <mergeCell ref="Q2449:Q2453"/>
    <mergeCell ref="P2456:R2456"/>
    <mergeCell ref="P2462:Q2462"/>
    <mergeCell ref="F2464:R2464"/>
    <mergeCell ref="P2435:P2436"/>
    <mergeCell ref="Q2435:Q2436"/>
    <mergeCell ref="P2437:P2446"/>
    <mergeCell ref="Q2437:Q2446"/>
    <mergeCell ref="H2482:H2483"/>
    <mergeCell ref="I2482:I2483"/>
    <mergeCell ref="H2480:H2481"/>
    <mergeCell ref="I2480:I2481"/>
    <mergeCell ref="H2472:H2473"/>
    <mergeCell ref="I2472:I2473"/>
    <mergeCell ref="H2454:H2455"/>
    <mergeCell ref="I2454:I2455"/>
    <mergeCell ref="H2476:H2477"/>
    <mergeCell ref="I2476:I2477"/>
    <mergeCell ref="J2476:J2477"/>
    <mergeCell ref="K2476:K2477"/>
    <mergeCell ref="H2474:H2475"/>
    <mergeCell ref="I2474:I2475"/>
    <mergeCell ref="J2474:J2475"/>
    <mergeCell ref="K2474:K2475"/>
    <mergeCell ref="A2456:O2456"/>
    <mergeCell ref="A2457:B2457"/>
    <mergeCell ref="A2464:B2464"/>
    <mergeCell ref="C2464:E2464"/>
    <mergeCell ref="B2454:B2455"/>
    <mergeCell ref="C2454:C2455"/>
    <mergeCell ref="D2454:D2455"/>
    <mergeCell ref="E2454:E2455"/>
    <mergeCell ref="F2454:F2455"/>
    <mergeCell ref="H2449:H2453"/>
    <mergeCell ref="I2449:I2453"/>
    <mergeCell ref="J2449:J2453"/>
    <mergeCell ref="K2449:K2453"/>
    <mergeCell ref="G2454:G2455"/>
    <mergeCell ref="H2447:H2448"/>
    <mergeCell ref="I2447:I2448"/>
    <mergeCell ref="J2447:J2448"/>
    <mergeCell ref="P2590:P2591"/>
    <mergeCell ref="Q2590:Q2591"/>
    <mergeCell ref="R2590:R2591"/>
    <mergeCell ref="P2575:P2577"/>
    <mergeCell ref="Q2575:Q2577"/>
    <mergeCell ref="P2578:P2583"/>
    <mergeCell ref="Q2578:Q2583"/>
    <mergeCell ref="P2584:P2585"/>
    <mergeCell ref="Q2584:Q2585"/>
    <mergeCell ref="K2578:K2583"/>
    <mergeCell ref="Q2540:Q2541"/>
    <mergeCell ref="P2542:P2543"/>
    <mergeCell ref="Q2542:Q2543"/>
    <mergeCell ref="P2566:P2569"/>
    <mergeCell ref="Q2566:Q2569"/>
    <mergeCell ref="P2570:P2571"/>
    <mergeCell ref="Q2570:Q2571"/>
    <mergeCell ref="P2572:P2574"/>
    <mergeCell ref="Q2572:Q2574"/>
    <mergeCell ref="P2563:P2565"/>
    <mergeCell ref="Q2563:Q2565"/>
    <mergeCell ref="P2554:P2556"/>
    <mergeCell ref="Q2554:Q2556"/>
    <mergeCell ref="P2557:P2559"/>
    <mergeCell ref="Q2557:Q2559"/>
    <mergeCell ref="P2560:P2562"/>
    <mergeCell ref="Q2560:Q2562"/>
    <mergeCell ref="P2544:R2544"/>
    <mergeCell ref="P2550:Q2550"/>
    <mergeCell ref="F2552:R2552"/>
    <mergeCell ref="Q2484:Q2485"/>
    <mergeCell ref="P2486:P2487"/>
    <mergeCell ref="Q2486:Q2487"/>
    <mergeCell ref="P2488:P2489"/>
    <mergeCell ref="Q2488:Q2489"/>
    <mergeCell ref="H2542:H2543"/>
    <mergeCell ref="I2542:I2543"/>
    <mergeCell ref="J2542:J2543"/>
    <mergeCell ref="K2542:K2543"/>
    <mergeCell ref="A2544:O2544"/>
    <mergeCell ref="H2540:H2541"/>
    <mergeCell ref="I2540:I2541"/>
    <mergeCell ref="J2540:J2541"/>
    <mergeCell ref="K2540:K2541"/>
    <mergeCell ref="B2542:B2543"/>
    <mergeCell ref="C2542:C2543"/>
    <mergeCell ref="D2542:D2543"/>
    <mergeCell ref="E2542:E2543"/>
    <mergeCell ref="F2542:F2543"/>
    <mergeCell ref="H2538:H2539"/>
    <mergeCell ref="I2538:I2539"/>
    <mergeCell ref="J2538:J2539"/>
    <mergeCell ref="K2538:K2539"/>
    <mergeCell ref="B2540:B2541"/>
    <mergeCell ref="C2540:C2541"/>
    <mergeCell ref="D2540:D2541"/>
    <mergeCell ref="E2540:E2541"/>
    <mergeCell ref="F2540:F2541"/>
    <mergeCell ref="H2532:H2537"/>
    <mergeCell ref="I2532:I2537"/>
    <mergeCell ref="J2532:J2537"/>
    <mergeCell ref="K2532:K2537"/>
    <mergeCell ref="B2538:B2539"/>
    <mergeCell ref="C2538:C2539"/>
    <mergeCell ref="R49:R50"/>
    <mergeCell ref="R132:R133"/>
    <mergeCell ref="R267:R268"/>
    <mergeCell ref="R308:R309"/>
    <mergeCell ref="R345:R346"/>
    <mergeCell ref="R446:R447"/>
    <mergeCell ref="R667:R668"/>
    <mergeCell ref="R622:R623"/>
    <mergeCell ref="R1197:R1198"/>
    <mergeCell ref="R1773:R1774"/>
    <mergeCell ref="R1777:R1778"/>
    <mergeCell ref="R2092:R2093"/>
    <mergeCell ref="R2380:R2381"/>
    <mergeCell ref="R2486:R2487"/>
    <mergeCell ref="R375:R376"/>
    <mergeCell ref="R478:R479"/>
    <mergeCell ref="R669:R670"/>
    <mergeCell ref="R785:R786"/>
    <mergeCell ref="R815:R816"/>
    <mergeCell ref="R696:R697"/>
    <mergeCell ref="R1331:R1332"/>
    <mergeCell ref="R1602:R1603"/>
    <mergeCell ref="R1001:R1003"/>
    <mergeCell ref="R1787:R1789"/>
    <mergeCell ref="P171:R171"/>
    <mergeCell ref="P176:Q176"/>
    <mergeCell ref="F177:R177"/>
    <mergeCell ref="A259:O259"/>
    <mergeCell ref="P259:R259"/>
    <mergeCell ref="P2538:P2539"/>
    <mergeCell ref="Q2538:Q2539"/>
    <mergeCell ref="P2540:P2541"/>
    <mergeCell ref="R1869:R1871"/>
    <mergeCell ref="R1924:R1925"/>
    <mergeCell ref="R1966:R1967"/>
    <mergeCell ref="R1956:R1957"/>
    <mergeCell ref="R2338:R2339"/>
    <mergeCell ref="R2412:R2413"/>
    <mergeCell ref="R2431:R2432"/>
    <mergeCell ref="R142:R143"/>
    <mergeCell ref="R154:R155"/>
    <mergeCell ref="P2523:P2531"/>
    <mergeCell ref="Q2523:Q2531"/>
    <mergeCell ref="P2532:P2537"/>
    <mergeCell ref="Q2532:Q2537"/>
    <mergeCell ref="P2514:P2517"/>
    <mergeCell ref="Q2514:Q2517"/>
    <mergeCell ref="P2518:P2519"/>
    <mergeCell ref="Q2518:Q2519"/>
    <mergeCell ref="P2520:P2522"/>
    <mergeCell ref="Q2520:Q2522"/>
    <mergeCell ref="P2508:P2510"/>
    <mergeCell ref="Q2508:Q2510"/>
    <mergeCell ref="P2511:P2513"/>
    <mergeCell ref="Q2511:Q2513"/>
    <mergeCell ref="P2504:P2505"/>
    <mergeCell ref="Q2504:Q2505"/>
    <mergeCell ref="P2506:P2507"/>
    <mergeCell ref="Q2506:Q2507"/>
    <mergeCell ref="P2490:P2492"/>
    <mergeCell ref="Q2490:Q2492"/>
    <mergeCell ref="P2493:P2503"/>
    <mergeCell ref="Q2493:Q2503"/>
    <mergeCell ref="P2484:P2485"/>
    <mergeCell ref="P1225:R1225"/>
    <mergeCell ref="A1226:B1226"/>
    <mergeCell ref="P1231:Q1231"/>
    <mergeCell ref="A1233:B1233"/>
    <mergeCell ref="C1233:E1233"/>
    <mergeCell ref="F1233:R1233"/>
    <mergeCell ref="A1313:O1313"/>
    <mergeCell ref="P1313:R1313"/>
    <mergeCell ref="A1314:B1314"/>
    <mergeCell ref="P1319:Q1319"/>
    <mergeCell ref="Q1646:Q1647"/>
    <mergeCell ref="P1648:P1650"/>
    <mergeCell ref="Q1648:Q1650"/>
    <mergeCell ref="P1637:P1643"/>
    <mergeCell ref="Q1637:Q1643"/>
    <mergeCell ref="P1644:P1645"/>
    <mergeCell ref="Q1623:Q1631"/>
    <mergeCell ref="P1623:P1631"/>
    <mergeCell ref="P1651:P1652"/>
    <mergeCell ref="Q1651:Q1652"/>
    <mergeCell ref="P1653:P1661"/>
    <mergeCell ref="Q1653:Q1661"/>
    <mergeCell ref="P1662:P1663"/>
    <mergeCell ref="Q1662:Q1663"/>
    <mergeCell ref="Q1644:Q1645"/>
    <mergeCell ref="P1632:P1633"/>
    <mergeCell ref="Q1632:Q1633"/>
    <mergeCell ref="P1634:P1636"/>
    <mergeCell ref="Q1634:Q1636"/>
    <mergeCell ref="P1646:P1647"/>
    <mergeCell ref="P1600:P1601"/>
    <mergeCell ref="Q1600:Q1601"/>
    <mergeCell ref="P1602:P1603"/>
    <mergeCell ref="Q1602:Q1603"/>
    <mergeCell ref="P1604:P1605"/>
    <mergeCell ref="Q1604:Q1605"/>
    <mergeCell ref="P1589:P1596"/>
    <mergeCell ref="Q1589:Q1596"/>
    <mergeCell ref="P1597:P1599"/>
    <mergeCell ref="Q1597:Q1599"/>
    <mergeCell ref="P1619:P1620"/>
    <mergeCell ref="Q1619:Q1620"/>
    <mergeCell ref="P1621:P1622"/>
    <mergeCell ref="Q1621:Q1622"/>
    <mergeCell ref="P1612:P1613"/>
    <mergeCell ref="Q1612:Q1613"/>
    <mergeCell ref="P1614:P1616"/>
    <mergeCell ref="Q1614:Q1616"/>
    <mergeCell ref="P1617:P1618"/>
    <mergeCell ref="Q1617:Q1618"/>
    <mergeCell ref="P1606:P1607"/>
    <mergeCell ref="Q1606:Q1607"/>
    <mergeCell ref="P1608:P1609"/>
    <mergeCell ref="Q1608:Q1609"/>
    <mergeCell ref="P1610:P1611"/>
    <mergeCell ref="Q1610:Q1611"/>
    <mergeCell ref="P1573:P1574"/>
    <mergeCell ref="Q1573:Q1574"/>
    <mergeCell ref="P1575:P1576"/>
    <mergeCell ref="Q1575:Q1576"/>
    <mergeCell ref="P1587:P1588"/>
    <mergeCell ref="Q1587:Q1588"/>
    <mergeCell ref="P1567:P1568"/>
    <mergeCell ref="Q1567:Q1568"/>
    <mergeCell ref="A2610:O2610"/>
    <mergeCell ref="P2610:R2610"/>
    <mergeCell ref="A2611:B2611"/>
    <mergeCell ref="P2616:Q2616"/>
    <mergeCell ref="A2104:O2104"/>
    <mergeCell ref="P2104:R2104"/>
    <mergeCell ref="A2105:B2105"/>
    <mergeCell ref="P2110:Q2110"/>
    <mergeCell ref="A2112:B2112"/>
    <mergeCell ref="C2112:E2112"/>
    <mergeCell ref="F2112:R2112"/>
    <mergeCell ref="A2192:O2192"/>
    <mergeCell ref="P2192:R2192"/>
    <mergeCell ref="A2193:B2193"/>
    <mergeCell ref="P2198:Q2198"/>
    <mergeCell ref="A2200:B2200"/>
    <mergeCell ref="C2200:E2200"/>
    <mergeCell ref="F2200:R2200"/>
    <mergeCell ref="A2280:O2280"/>
    <mergeCell ref="P2280:R2280"/>
    <mergeCell ref="A2281:B2281"/>
    <mergeCell ref="P1752:R1752"/>
    <mergeCell ref="A1753:B1753"/>
    <mergeCell ref="P1758:Q1758"/>
    <mergeCell ref="A1760:B1760"/>
    <mergeCell ref="C1760:E1760"/>
    <mergeCell ref="F1760:R1760"/>
    <mergeCell ref="A1840:O1840"/>
    <mergeCell ref="P1840:R1840"/>
    <mergeCell ref="A1841:B1841"/>
    <mergeCell ref="P1847:Q1847"/>
    <mergeCell ref="A1848:B1848"/>
    <mergeCell ref="C1848:E1848"/>
    <mergeCell ref="F1848:R1848"/>
    <mergeCell ref="A1929:O1929"/>
    <mergeCell ref="P1929:R1929"/>
    <mergeCell ref="A1930:B1930"/>
    <mergeCell ref="P1935:Q1935"/>
    <mergeCell ref="R2561:R2562"/>
    <mergeCell ref="R2582:R2583"/>
    <mergeCell ref="R2579:R2580"/>
    <mergeCell ref="R2567:R2569"/>
    <mergeCell ref="P2602:P2604"/>
    <mergeCell ref="Q2602:Q2604"/>
    <mergeCell ref="P2605:P2606"/>
    <mergeCell ref="Q2605:Q2606"/>
    <mergeCell ref="P2607:P2609"/>
    <mergeCell ref="Q2607:Q2609"/>
    <mergeCell ref="P2598:P2599"/>
    <mergeCell ref="Q2598:Q2599"/>
    <mergeCell ref="P2600:P2601"/>
    <mergeCell ref="Q2600:Q2601"/>
    <mergeCell ref="R2600:R2601"/>
    <mergeCell ref="P2592:P2594"/>
    <mergeCell ref="Q2592:Q2594"/>
    <mergeCell ref="R2593:R2594"/>
    <mergeCell ref="P2595:P2597"/>
    <mergeCell ref="Q2595:Q2597"/>
    <mergeCell ref="R2595:R2597"/>
    <mergeCell ref="P2586:P2587"/>
    <mergeCell ref="Q2586:Q2587"/>
    <mergeCell ref="P2588:P2589"/>
    <mergeCell ref="Q2588:Q2589"/>
    <mergeCell ref="R2588:R2589"/>
  </mergeCells>
  <conditionalFormatting sqref="J932:J938">
    <cfRule type="duplicateValues" dxfId="480" priority="2140"/>
  </conditionalFormatting>
  <conditionalFormatting sqref="F932:F938 J932:J938">
    <cfRule type="duplicateValues" dxfId="479" priority="2139"/>
  </conditionalFormatting>
  <conditionalFormatting sqref="J939:J948">
    <cfRule type="duplicateValues" dxfId="478" priority="2142"/>
  </conditionalFormatting>
  <conditionalFormatting sqref="F939:F948 J939:J948">
    <cfRule type="duplicateValues" dxfId="477" priority="2143"/>
  </conditionalFormatting>
  <conditionalFormatting sqref="J949:J962">
    <cfRule type="duplicateValues" dxfId="476" priority="2138"/>
  </conditionalFormatting>
  <conditionalFormatting sqref="F949:F962 J949:J962">
    <cfRule type="duplicateValues" dxfId="475" priority="2137"/>
  </conditionalFormatting>
  <conditionalFormatting sqref="J1109">
    <cfRule type="duplicateValues" dxfId="474" priority="2134"/>
  </conditionalFormatting>
  <conditionalFormatting sqref="F1109 J1109">
    <cfRule type="duplicateValues" dxfId="473" priority="2133"/>
  </conditionalFormatting>
  <conditionalFormatting sqref="J1333:J1334">
    <cfRule type="duplicateValues" dxfId="472" priority="2132"/>
  </conditionalFormatting>
  <conditionalFormatting sqref="F1333:F1334 J1333:J1334">
    <cfRule type="duplicateValues" dxfId="471" priority="2131"/>
  </conditionalFormatting>
  <conditionalFormatting sqref="J1380">
    <cfRule type="duplicateValues" dxfId="470" priority="2129"/>
  </conditionalFormatting>
  <conditionalFormatting sqref="J1380 F1380">
    <cfRule type="duplicateValues" dxfId="469" priority="2128"/>
  </conditionalFormatting>
  <conditionalFormatting sqref="J1430:J1431">
    <cfRule type="duplicateValues" dxfId="468" priority="2127"/>
  </conditionalFormatting>
  <conditionalFormatting sqref="F1430:F1431 J1430:J1431">
    <cfRule type="duplicateValues" dxfId="467" priority="2126"/>
  </conditionalFormatting>
  <conditionalFormatting sqref="F566:F567">
    <cfRule type="duplicateValues" dxfId="466" priority="2099"/>
  </conditionalFormatting>
  <conditionalFormatting sqref="F566:F567">
    <cfRule type="duplicateValues" dxfId="465" priority="2094"/>
  </conditionalFormatting>
  <conditionalFormatting sqref="J806:J808">
    <cfRule type="duplicateValues" dxfId="464" priority="2093"/>
  </conditionalFormatting>
  <conditionalFormatting sqref="F806:F808 J806:J808">
    <cfRule type="duplicateValues" dxfId="463" priority="2092"/>
  </conditionalFormatting>
  <conditionalFormatting sqref="F806:F808">
    <cfRule type="duplicateValues" dxfId="462" priority="2088"/>
  </conditionalFormatting>
  <conditionalFormatting sqref="F806:F808">
    <cfRule type="duplicateValues" dxfId="461" priority="2086"/>
  </conditionalFormatting>
  <conditionalFormatting sqref="F1021:F1022">
    <cfRule type="duplicateValues" dxfId="460" priority="2144"/>
  </conditionalFormatting>
  <conditionalFormatting sqref="F1021:F1022">
    <cfRule type="duplicateValues" dxfId="459" priority="2148"/>
  </conditionalFormatting>
  <conditionalFormatting sqref="H1116:H1117">
    <cfRule type="duplicateValues" dxfId="458" priority="2149"/>
  </conditionalFormatting>
  <conditionalFormatting sqref="J1124:J1129">
    <cfRule type="duplicateValues" dxfId="457" priority="2150"/>
  </conditionalFormatting>
  <conditionalFormatting sqref="F1124:F1129 J1124:J1129">
    <cfRule type="duplicateValues" dxfId="456" priority="2151"/>
  </conditionalFormatting>
  <conditionalFormatting sqref="F1124:F1129">
    <cfRule type="duplicateValues" dxfId="455" priority="2155"/>
  </conditionalFormatting>
  <conditionalFormatting sqref="F1124:F1129">
    <cfRule type="duplicateValues" dxfId="454" priority="2157"/>
  </conditionalFormatting>
  <conditionalFormatting sqref="J1118:J1119">
    <cfRule type="duplicateValues" dxfId="453" priority="2158"/>
  </conditionalFormatting>
  <conditionalFormatting sqref="F1118:F1119 J1118:J1119">
    <cfRule type="duplicateValues" dxfId="452" priority="2159"/>
  </conditionalFormatting>
  <conditionalFormatting sqref="F1118:F1119">
    <cfRule type="duplicateValues" dxfId="451" priority="2163"/>
  </conditionalFormatting>
  <conditionalFormatting sqref="F1118:F1119">
    <cfRule type="duplicateValues" dxfId="450" priority="2165"/>
  </conditionalFormatting>
  <conditionalFormatting sqref="J1120:J1121">
    <cfRule type="duplicateValues" dxfId="449" priority="2166"/>
  </conditionalFormatting>
  <conditionalFormatting sqref="F1120:F1121 J1120:J1121">
    <cfRule type="duplicateValues" dxfId="448" priority="2167"/>
  </conditionalFormatting>
  <conditionalFormatting sqref="F1120:F1121">
    <cfRule type="duplicateValues" dxfId="447" priority="2171"/>
  </conditionalFormatting>
  <conditionalFormatting sqref="F1120:F1121">
    <cfRule type="duplicateValues" dxfId="446" priority="2173"/>
  </conditionalFormatting>
  <conditionalFormatting sqref="J1122:J1123">
    <cfRule type="duplicateValues" dxfId="445" priority="2174"/>
  </conditionalFormatting>
  <conditionalFormatting sqref="F1122:F1123 J1122:J1123">
    <cfRule type="duplicateValues" dxfId="444" priority="2175"/>
  </conditionalFormatting>
  <conditionalFormatting sqref="F1122:F1123">
    <cfRule type="duplicateValues" dxfId="443" priority="2179"/>
  </conditionalFormatting>
  <conditionalFormatting sqref="F1122:F1123">
    <cfRule type="duplicateValues" dxfId="442" priority="2181"/>
  </conditionalFormatting>
  <conditionalFormatting sqref="J1132:J1134">
    <cfRule type="duplicateValues" dxfId="441" priority="2182"/>
  </conditionalFormatting>
  <conditionalFormatting sqref="F1132:F1134 J1132:J1134">
    <cfRule type="duplicateValues" dxfId="440" priority="2183"/>
  </conditionalFormatting>
  <conditionalFormatting sqref="F1132:F1134">
    <cfRule type="duplicateValues" dxfId="439" priority="2187"/>
  </conditionalFormatting>
  <conditionalFormatting sqref="F1132:F1134">
    <cfRule type="duplicateValues" dxfId="438" priority="2189"/>
  </conditionalFormatting>
  <conditionalFormatting sqref="J1130:J1131">
    <cfRule type="duplicateValues" dxfId="437" priority="2190"/>
  </conditionalFormatting>
  <conditionalFormatting sqref="F1130:F1131 J1130:J1131">
    <cfRule type="duplicateValues" dxfId="436" priority="2191"/>
  </conditionalFormatting>
  <conditionalFormatting sqref="F1130:F1131">
    <cfRule type="duplicateValues" dxfId="435" priority="2195"/>
  </conditionalFormatting>
  <conditionalFormatting sqref="F1130:F1131">
    <cfRule type="duplicateValues" dxfId="434" priority="2197"/>
  </conditionalFormatting>
  <conditionalFormatting sqref="F2219">
    <cfRule type="duplicateValues" dxfId="433" priority="2078"/>
  </conditionalFormatting>
  <conditionalFormatting sqref="F2219">
    <cfRule type="duplicateValues" dxfId="432" priority="2080"/>
  </conditionalFormatting>
  <conditionalFormatting sqref="F2219 J2219">
    <cfRule type="duplicateValues" dxfId="431" priority="2082"/>
  </conditionalFormatting>
  <conditionalFormatting sqref="J2219">
    <cfRule type="duplicateValues" dxfId="430" priority="2083"/>
  </conditionalFormatting>
  <conditionalFormatting sqref="F2219">
    <cfRule type="duplicateValues" dxfId="429" priority="2084"/>
    <cfRule type="duplicateValues" dxfId="428" priority="2085"/>
  </conditionalFormatting>
  <conditionalFormatting sqref="F2248:F2254">
    <cfRule type="duplicateValues" dxfId="427" priority="2198"/>
  </conditionalFormatting>
  <conditionalFormatting sqref="F2248:F2254">
    <cfRule type="duplicateValues" dxfId="426" priority="2200"/>
  </conditionalFormatting>
  <conditionalFormatting sqref="J2248:J2254 F2248:F2254">
    <cfRule type="duplicateValues" dxfId="425" priority="2202"/>
  </conditionalFormatting>
  <conditionalFormatting sqref="J2248:J2254">
    <cfRule type="duplicateValues" dxfId="424" priority="2203"/>
  </conditionalFormatting>
  <conditionalFormatting sqref="F2248:F2254">
    <cfRule type="duplicateValues" dxfId="423" priority="2204"/>
    <cfRule type="duplicateValues" dxfId="422" priority="2205"/>
  </conditionalFormatting>
  <conditionalFormatting sqref="J166:J168">
    <cfRule type="duplicateValues" dxfId="421" priority="2206"/>
  </conditionalFormatting>
  <conditionalFormatting sqref="J166:J168 F166:F168">
    <cfRule type="duplicateValues" dxfId="420" priority="2207"/>
  </conditionalFormatting>
  <conditionalFormatting sqref="F166:F168">
    <cfRule type="duplicateValues" dxfId="419" priority="2211"/>
  </conditionalFormatting>
  <conditionalFormatting sqref="F1861:F1862">
    <cfRule type="duplicateValues" dxfId="418" priority="2212"/>
  </conditionalFormatting>
  <conditionalFormatting sqref="F1861:F1862">
    <cfRule type="duplicateValues" dxfId="417" priority="2214"/>
  </conditionalFormatting>
  <conditionalFormatting sqref="F1861:F1862 J1861:J1862">
    <cfRule type="duplicateValues" dxfId="416" priority="2216"/>
  </conditionalFormatting>
  <conditionalFormatting sqref="J1861:J1862">
    <cfRule type="duplicateValues" dxfId="415" priority="2217"/>
  </conditionalFormatting>
  <conditionalFormatting sqref="F1861:F1862">
    <cfRule type="duplicateValues" dxfId="414" priority="2218"/>
    <cfRule type="duplicateValues" dxfId="413" priority="2219"/>
  </conditionalFormatting>
  <conditionalFormatting sqref="F1863:F1865">
    <cfRule type="duplicateValues" dxfId="412" priority="2071"/>
  </conditionalFormatting>
  <conditionalFormatting sqref="F1863:F1865">
    <cfRule type="duplicateValues" dxfId="411" priority="2070"/>
  </conditionalFormatting>
  <conditionalFormatting sqref="F1863:F1865 J1863:J1865">
    <cfRule type="duplicateValues" dxfId="410" priority="2074"/>
  </conditionalFormatting>
  <conditionalFormatting sqref="J1863:J1865">
    <cfRule type="duplicateValues" dxfId="409" priority="2075"/>
  </conditionalFormatting>
  <conditionalFormatting sqref="F1863:F1865">
    <cfRule type="duplicateValues" dxfId="408" priority="2076"/>
    <cfRule type="duplicateValues" dxfId="407" priority="2077"/>
  </conditionalFormatting>
  <conditionalFormatting sqref="F1968:F1969">
    <cfRule type="duplicateValues" dxfId="406" priority="2063"/>
  </conditionalFormatting>
  <conditionalFormatting sqref="F1968:F1969">
    <cfRule type="duplicateValues" dxfId="405" priority="2062"/>
  </conditionalFormatting>
  <conditionalFormatting sqref="F1968:F1969 J1968:J1969">
    <cfRule type="duplicateValues" dxfId="404" priority="2066"/>
  </conditionalFormatting>
  <conditionalFormatting sqref="J1968:J1969">
    <cfRule type="duplicateValues" dxfId="403" priority="2067"/>
  </conditionalFormatting>
  <conditionalFormatting sqref="F1968:F1969">
    <cfRule type="duplicateValues" dxfId="402" priority="2068"/>
    <cfRule type="duplicateValues" dxfId="401" priority="2069"/>
  </conditionalFormatting>
  <conditionalFormatting sqref="F2057:F2059">
    <cfRule type="duplicateValues" dxfId="400" priority="2220"/>
  </conditionalFormatting>
  <conditionalFormatting sqref="F2057:F2059">
    <cfRule type="duplicateValues" dxfId="399" priority="2222"/>
  </conditionalFormatting>
  <conditionalFormatting sqref="F2057:F2059 J2057:J2059">
    <cfRule type="duplicateValues" dxfId="398" priority="2224"/>
  </conditionalFormatting>
  <conditionalFormatting sqref="J2057:J2059">
    <cfRule type="duplicateValues" dxfId="397" priority="2225"/>
  </conditionalFormatting>
  <conditionalFormatting sqref="F2057:F2059">
    <cfRule type="duplicateValues" dxfId="396" priority="2226"/>
    <cfRule type="duplicateValues" dxfId="395" priority="2227"/>
  </conditionalFormatting>
  <conditionalFormatting sqref="F2172:F2178">
    <cfRule type="duplicateValues" dxfId="394" priority="2055"/>
  </conditionalFormatting>
  <conditionalFormatting sqref="F2172:F2178">
    <cfRule type="duplicateValues" dxfId="393" priority="2054"/>
  </conditionalFormatting>
  <conditionalFormatting sqref="F2172:F2178 J2172:J2178">
    <cfRule type="duplicateValues" dxfId="392" priority="2058"/>
  </conditionalFormatting>
  <conditionalFormatting sqref="J2172:J2178">
    <cfRule type="duplicateValues" dxfId="391" priority="2059"/>
  </conditionalFormatting>
  <conditionalFormatting sqref="F2172:F2178">
    <cfRule type="duplicateValues" dxfId="390" priority="2060"/>
    <cfRule type="duplicateValues" dxfId="389" priority="2061"/>
  </conditionalFormatting>
  <conditionalFormatting sqref="F2554:F2556">
    <cfRule type="duplicateValues" dxfId="388" priority="2242"/>
  </conditionalFormatting>
  <conditionalFormatting sqref="F2554:F2556">
    <cfRule type="duplicateValues" dxfId="387" priority="2246"/>
    <cfRule type="duplicateValues" dxfId="386" priority="2247"/>
  </conditionalFormatting>
  <conditionalFormatting sqref="F2563:F2565">
    <cfRule type="duplicateValues" dxfId="385" priority="2251"/>
  </conditionalFormatting>
  <conditionalFormatting sqref="F2563:F2565">
    <cfRule type="duplicateValues" dxfId="384" priority="2253"/>
    <cfRule type="duplicateValues" dxfId="383" priority="2254"/>
  </conditionalFormatting>
  <conditionalFormatting sqref="F2557:F2559">
    <cfRule type="duplicateValues" dxfId="382" priority="2258"/>
  </conditionalFormatting>
  <conditionalFormatting sqref="F2557:F2559">
    <cfRule type="duplicateValues" dxfId="381" priority="2261"/>
    <cfRule type="duplicateValues" dxfId="380" priority="2262"/>
  </conditionalFormatting>
  <conditionalFormatting sqref="F2560:F2562">
    <cfRule type="duplicateValues" dxfId="379" priority="2266"/>
  </conditionalFormatting>
  <conditionalFormatting sqref="F2560:F2562">
    <cfRule type="duplicateValues" dxfId="378" priority="2269"/>
    <cfRule type="duplicateValues" dxfId="377" priority="2270"/>
  </conditionalFormatting>
  <conditionalFormatting sqref="F2566:F2569">
    <cfRule type="duplicateValues" dxfId="376" priority="1975"/>
  </conditionalFormatting>
  <conditionalFormatting sqref="F2566:F2569">
    <cfRule type="duplicateValues" dxfId="375" priority="1976"/>
  </conditionalFormatting>
  <conditionalFormatting sqref="F2566:F2569">
    <cfRule type="duplicateValues" dxfId="374" priority="1977"/>
  </conditionalFormatting>
  <conditionalFormatting sqref="F2566:F2569">
    <cfRule type="duplicateValues" dxfId="373" priority="1978"/>
  </conditionalFormatting>
  <conditionalFormatting sqref="F2566:F2569">
    <cfRule type="duplicateValues" dxfId="372" priority="1980"/>
  </conditionalFormatting>
  <conditionalFormatting sqref="F2566:F2569">
    <cfRule type="duplicateValues" dxfId="371" priority="1982"/>
  </conditionalFormatting>
  <conditionalFormatting sqref="F2566:F2569">
    <cfRule type="duplicateValues" dxfId="370" priority="1984"/>
  </conditionalFormatting>
  <conditionalFormatting sqref="F2566:F2569">
    <cfRule type="duplicateValues" dxfId="369" priority="1985"/>
  </conditionalFormatting>
  <conditionalFormatting sqref="F2566:F2569">
    <cfRule type="duplicateValues" dxfId="368" priority="1986"/>
  </conditionalFormatting>
  <conditionalFormatting sqref="F2566:F2569">
    <cfRule type="duplicateValues" dxfId="367" priority="1987"/>
  </conditionalFormatting>
  <conditionalFormatting sqref="F2566:F2569">
    <cfRule type="duplicateValues" dxfId="366" priority="1989"/>
    <cfRule type="duplicateValues" dxfId="365" priority="1990"/>
  </conditionalFormatting>
  <conditionalFormatting sqref="F2566:F2569">
    <cfRule type="duplicateValues" dxfId="364" priority="1992"/>
  </conditionalFormatting>
  <conditionalFormatting sqref="F2566:F2569">
    <cfRule type="duplicateValues" dxfId="363" priority="1993"/>
  </conditionalFormatting>
  <conditionalFormatting sqref="J2566:J2569">
    <cfRule type="duplicateValues" dxfId="362" priority="1995"/>
  </conditionalFormatting>
  <conditionalFormatting sqref="F2566:F2569">
    <cfRule type="duplicateValues" dxfId="361" priority="1996"/>
  </conditionalFormatting>
  <conditionalFormatting sqref="F2566:F2569">
    <cfRule type="duplicateValues" dxfId="360" priority="1971"/>
    <cfRule type="duplicateValues" dxfId="359" priority="1973"/>
  </conditionalFormatting>
  <conditionalFormatting sqref="F2570:F2571">
    <cfRule type="duplicateValues" dxfId="358" priority="1947"/>
  </conditionalFormatting>
  <conditionalFormatting sqref="F2570:F2571">
    <cfRule type="duplicateValues" dxfId="357" priority="1948"/>
  </conditionalFormatting>
  <conditionalFormatting sqref="F2570:F2571">
    <cfRule type="duplicateValues" dxfId="356" priority="1949"/>
  </conditionalFormatting>
  <conditionalFormatting sqref="F2570:F2571">
    <cfRule type="duplicateValues" dxfId="355" priority="1950"/>
  </conditionalFormatting>
  <conditionalFormatting sqref="F2570:F2571">
    <cfRule type="duplicateValues" dxfId="354" priority="1952"/>
  </conditionalFormatting>
  <conditionalFormatting sqref="F2570:F2571">
    <cfRule type="duplicateValues" dxfId="353" priority="1954"/>
  </conditionalFormatting>
  <conditionalFormatting sqref="F2570:F2571">
    <cfRule type="duplicateValues" dxfId="352" priority="1956"/>
  </conditionalFormatting>
  <conditionalFormatting sqref="F2570:F2571">
    <cfRule type="duplicateValues" dxfId="351" priority="1957"/>
  </conditionalFormatting>
  <conditionalFormatting sqref="F2570:F2571">
    <cfRule type="duplicateValues" dxfId="350" priority="1958"/>
  </conditionalFormatting>
  <conditionalFormatting sqref="F2570:F2571">
    <cfRule type="duplicateValues" dxfId="349" priority="1959"/>
  </conditionalFormatting>
  <conditionalFormatting sqref="F2570:F2571">
    <cfRule type="duplicateValues" dxfId="348" priority="1961"/>
    <cfRule type="duplicateValues" dxfId="347" priority="1962"/>
  </conditionalFormatting>
  <conditionalFormatting sqref="F2570:F2571">
    <cfRule type="duplicateValues" dxfId="346" priority="1964"/>
  </conditionalFormatting>
  <conditionalFormatting sqref="F2570:F2571">
    <cfRule type="duplicateValues" dxfId="345" priority="1965"/>
  </conditionalFormatting>
  <conditionalFormatting sqref="J2570:J2571">
    <cfRule type="duplicateValues" dxfId="344" priority="1967"/>
  </conditionalFormatting>
  <conditionalFormatting sqref="F2570:F2571">
    <cfRule type="duplicateValues" dxfId="343" priority="1968"/>
  </conditionalFormatting>
  <conditionalFormatting sqref="F2570:F2571">
    <cfRule type="duplicateValues" dxfId="342" priority="1943"/>
    <cfRule type="duplicateValues" dxfId="341" priority="1945"/>
  </conditionalFormatting>
  <conditionalFormatting sqref="F2572:F2574">
    <cfRule type="duplicateValues" dxfId="340" priority="1919"/>
  </conditionalFormatting>
  <conditionalFormatting sqref="F2572:F2574">
    <cfRule type="duplicateValues" dxfId="339" priority="1920"/>
  </conditionalFormatting>
  <conditionalFormatting sqref="F2572:F2574">
    <cfRule type="duplicateValues" dxfId="338" priority="1921"/>
  </conditionalFormatting>
  <conditionalFormatting sqref="F2572:F2574">
    <cfRule type="duplicateValues" dxfId="337" priority="1922"/>
  </conditionalFormatting>
  <conditionalFormatting sqref="F2572:F2574">
    <cfRule type="duplicateValues" dxfId="336" priority="1924"/>
  </conditionalFormatting>
  <conditionalFormatting sqref="F2572:F2574">
    <cfRule type="duplicateValues" dxfId="335" priority="1926"/>
  </conditionalFormatting>
  <conditionalFormatting sqref="F2572:F2574">
    <cfRule type="duplicateValues" dxfId="334" priority="1928"/>
  </conditionalFormatting>
  <conditionalFormatting sqref="F2572:F2574">
    <cfRule type="duplicateValues" dxfId="333" priority="1929"/>
  </conditionalFormatting>
  <conditionalFormatting sqref="F2572:F2574">
    <cfRule type="duplicateValues" dxfId="332" priority="1930"/>
  </conditionalFormatting>
  <conditionalFormatting sqref="F2572:F2574">
    <cfRule type="duplicateValues" dxfId="331" priority="1931"/>
  </conditionalFormatting>
  <conditionalFormatting sqref="F2572:F2574">
    <cfRule type="duplicateValues" dxfId="330" priority="1933"/>
    <cfRule type="duplicateValues" dxfId="329" priority="1934"/>
  </conditionalFormatting>
  <conditionalFormatting sqref="F2572:F2574">
    <cfRule type="duplicateValues" dxfId="328" priority="1936"/>
  </conditionalFormatting>
  <conditionalFormatting sqref="F2572:F2574">
    <cfRule type="duplicateValues" dxfId="327" priority="1937"/>
  </conditionalFormatting>
  <conditionalFormatting sqref="J2572:J2574">
    <cfRule type="duplicateValues" dxfId="326" priority="1939"/>
  </conditionalFormatting>
  <conditionalFormatting sqref="F2572:F2574">
    <cfRule type="duplicateValues" dxfId="325" priority="1940"/>
  </conditionalFormatting>
  <conditionalFormatting sqref="F2572:F2574">
    <cfRule type="duplicateValues" dxfId="324" priority="1915"/>
    <cfRule type="duplicateValues" dxfId="323" priority="1917"/>
  </conditionalFormatting>
  <conditionalFormatting sqref="F2575:F2577">
    <cfRule type="duplicateValues" dxfId="322" priority="1909"/>
  </conditionalFormatting>
  <conditionalFormatting sqref="F2575:F2577">
    <cfRule type="duplicateValues" dxfId="321" priority="1911"/>
    <cfRule type="duplicateValues" dxfId="320" priority="1912"/>
    <cfRule type="duplicateValues" dxfId="319" priority="1913"/>
  </conditionalFormatting>
  <conditionalFormatting sqref="F2575:F2577">
    <cfRule type="duplicateValues" dxfId="318" priority="1910"/>
  </conditionalFormatting>
  <conditionalFormatting sqref="F2575:F2577">
    <cfRule type="duplicateValues" dxfId="317" priority="1906"/>
  </conditionalFormatting>
  <conditionalFormatting sqref="F2575:F2577">
    <cfRule type="duplicateValues" dxfId="316" priority="1904"/>
  </conditionalFormatting>
  <conditionalFormatting sqref="F2575:F2577">
    <cfRule type="duplicateValues" dxfId="315" priority="1900"/>
    <cfRule type="duplicateValues" dxfId="314" priority="1902"/>
  </conditionalFormatting>
  <conditionalFormatting sqref="F2575:F2577">
    <cfRule type="duplicateValues" dxfId="313" priority="1896"/>
  </conditionalFormatting>
  <conditionalFormatting sqref="F2578:F2583">
    <cfRule type="duplicateValues" dxfId="312" priority="1890"/>
  </conditionalFormatting>
  <conditionalFormatting sqref="F2578:F2583">
    <cfRule type="duplicateValues" dxfId="311" priority="1893"/>
    <cfRule type="duplicateValues" dxfId="310" priority="1894"/>
    <cfRule type="duplicateValues" dxfId="309" priority="1895"/>
  </conditionalFormatting>
  <conditionalFormatting sqref="F2578:F2583">
    <cfRule type="duplicateValues" dxfId="308" priority="1891"/>
  </conditionalFormatting>
  <conditionalFormatting sqref="F2578:F2583">
    <cfRule type="duplicateValues" dxfId="307" priority="1887"/>
  </conditionalFormatting>
  <conditionalFormatting sqref="F2578:F2583">
    <cfRule type="duplicateValues" dxfId="306" priority="1885"/>
  </conditionalFormatting>
  <conditionalFormatting sqref="F2578:F2583">
    <cfRule type="duplicateValues" dxfId="305" priority="1883"/>
  </conditionalFormatting>
  <conditionalFormatting sqref="F2584:F2585">
    <cfRule type="duplicateValues" dxfId="304" priority="1860"/>
  </conditionalFormatting>
  <conditionalFormatting sqref="F2584:F2585">
    <cfRule type="duplicateValues" dxfId="303" priority="1861"/>
  </conditionalFormatting>
  <conditionalFormatting sqref="F2584:F2585">
    <cfRule type="duplicateValues" dxfId="302" priority="1862"/>
  </conditionalFormatting>
  <conditionalFormatting sqref="F2584:F2585">
    <cfRule type="duplicateValues" dxfId="301" priority="1863"/>
  </conditionalFormatting>
  <conditionalFormatting sqref="F2584:F2585">
    <cfRule type="duplicateValues" dxfId="300" priority="1865"/>
  </conditionalFormatting>
  <conditionalFormatting sqref="F2584:F2585">
    <cfRule type="duplicateValues" dxfId="299" priority="1867"/>
  </conditionalFormatting>
  <conditionalFormatting sqref="F2584:F2585">
    <cfRule type="duplicateValues" dxfId="298" priority="1869"/>
  </conditionalFormatting>
  <conditionalFormatting sqref="F2584:F2585">
    <cfRule type="duplicateValues" dxfId="297" priority="1870"/>
  </conditionalFormatting>
  <conditionalFormatting sqref="F2584:F2585">
    <cfRule type="duplicateValues" dxfId="296" priority="1871"/>
  </conditionalFormatting>
  <conditionalFormatting sqref="F2584:F2585">
    <cfRule type="duplicateValues" dxfId="295" priority="1872"/>
  </conditionalFormatting>
  <conditionalFormatting sqref="F2584:F2585">
    <cfRule type="duplicateValues" dxfId="294" priority="1874"/>
    <cfRule type="duplicateValues" dxfId="293" priority="1875"/>
  </conditionalFormatting>
  <conditionalFormatting sqref="F2584:F2585">
    <cfRule type="duplicateValues" dxfId="292" priority="1877"/>
  </conditionalFormatting>
  <conditionalFormatting sqref="F2584:F2585">
    <cfRule type="duplicateValues" dxfId="291" priority="1878"/>
  </conditionalFormatting>
  <conditionalFormatting sqref="J2584:J2585">
    <cfRule type="duplicateValues" dxfId="290" priority="1880"/>
  </conditionalFormatting>
  <conditionalFormatting sqref="F2584:F2585">
    <cfRule type="duplicateValues" dxfId="289" priority="1881"/>
  </conditionalFormatting>
  <conditionalFormatting sqref="F2584:F2585">
    <cfRule type="duplicateValues" dxfId="288" priority="1856"/>
    <cfRule type="duplicateValues" dxfId="287" priority="1858"/>
  </conditionalFormatting>
  <conditionalFormatting sqref="F2584:F2585">
    <cfRule type="duplicateValues" dxfId="286" priority="1853"/>
  </conditionalFormatting>
  <conditionalFormatting sqref="F2584:F2585">
    <cfRule type="duplicateValues" dxfId="285" priority="1849"/>
    <cfRule type="duplicateValues" dxfId="284" priority="1851"/>
  </conditionalFormatting>
  <conditionalFormatting sqref="F2586:F2587">
    <cfRule type="duplicateValues" dxfId="283" priority="1826"/>
  </conditionalFormatting>
  <conditionalFormatting sqref="F2586:F2587">
    <cfRule type="duplicateValues" dxfId="282" priority="1827"/>
  </conditionalFormatting>
  <conditionalFormatting sqref="F2586:F2587">
    <cfRule type="duplicateValues" dxfId="281" priority="1828"/>
  </conditionalFormatting>
  <conditionalFormatting sqref="F2586:F2587">
    <cfRule type="duplicateValues" dxfId="280" priority="1829"/>
  </conditionalFormatting>
  <conditionalFormatting sqref="F2586:F2587">
    <cfRule type="duplicateValues" dxfId="279" priority="1831"/>
  </conditionalFormatting>
  <conditionalFormatting sqref="F2586:F2587">
    <cfRule type="duplicateValues" dxfId="278" priority="1833"/>
  </conditionalFormatting>
  <conditionalFormatting sqref="F2586:F2587">
    <cfRule type="duplicateValues" dxfId="277" priority="1835"/>
  </conditionalFormatting>
  <conditionalFormatting sqref="F2586:F2587">
    <cfRule type="duplicateValues" dxfId="276" priority="1836"/>
  </conditionalFormatting>
  <conditionalFormatting sqref="F2586:F2587">
    <cfRule type="duplicateValues" dxfId="275" priority="1837"/>
  </conditionalFormatting>
  <conditionalFormatting sqref="F2586:F2587">
    <cfRule type="duplicateValues" dxfId="274" priority="1838"/>
  </conditionalFormatting>
  <conditionalFormatting sqref="F2586:F2587">
    <cfRule type="duplicateValues" dxfId="273" priority="1840"/>
    <cfRule type="duplicateValues" dxfId="272" priority="1841"/>
  </conditionalFormatting>
  <conditionalFormatting sqref="F2586:F2587">
    <cfRule type="duplicateValues" dxfId="271" priority="1843"/>
  </conditionalFormatting>
  <conditionalFormatting sqref="F2586:F2587">
    <cfRule type="duplicateValues" dxfId="270" priority="1844"/>
  </conditionalFormatting>
  <conditionalFormatting sqref="J2586:J2587">
    <cfRule type="duplicateValues" dxfId="269" priority="1846"/>
  </conditionalFormatting>
  <conditionalFormatting sqref="F2586:F2587">
    <cfRule type="duplicateValues" dxfId="268" priority="1847"/>
  </conditionalFormatting>
  <conditionalFormatting sqref="F2586:F2587">
    <cfRule type="duplicateValues" dxfId="267" priority="1822"/>
    <cfRule type="duplicateValues" dxfId="266" priority="1824"/>
  </conditionalFormatting>
  <conditionalFormatting sqref="F2586:F2587">
    <cfRule type="duplicateValues" dxfId="265" priority="1819"/>
  </conditionalFormatting>
  <conditionalFormatting sqref="F2586:F2587">
    <cfRule type="duplicateValues" dxfId="264" priority="1815"/>
    <cfRule type="duplicateValues" dxfId="263" priority="1817"/>
  </conditionalFormatting>
  <conditionalFormatting sqref="F2588:F2589">
    <cfRule type="duplicateValues" dxfId="262" priority="1811"/>
  </conditionalFormatting>
  <conditionalFormatting sqref="F2588:F2589">
    <cfRule type="duplicateValues" dxfId="261" priority="1810"/>
  </conditionalFormatting>
  <conditionalFormatting sqref="F2588:F2589">
    <cfRule type="duplicateValues" dxfId="260" priority="1805"/>
    <cfRule type="duplicateValues" dxfId="259" priority="1806"/>
  </conditionalFormatting>
  <conditionalFormatting sqref="F2588:F2589">
    <cfRule type="duplicateValues" dxfId="258" priority="1804"/>
  </conditionalFormatting>
  <conditionalFormatting sqref="F2588:F2589">
    <cfRule type="duplicateValues" dxfId="257" priority="1801"/>
  </conditionalFormatting>
  <conditionalFormatting sqref="F2588:F2589">
    <cfRule type="duplicateValues" dxfId="256" priority="1798"/>
  </conditionalFormatting>
  <conditionalFormatting sqref="F2588:F2589">
    <cfRule type="duplicateValues" dxfId="255" priority="1796"/>
  </conditionalFormatting>
  <conditionalFormatting sqref="F2590:F2591">
    <cfRule type="duplicateValues" dxfId="254" priority="1790"/>
  </conditionalFormatting>
  <conditionalFormatting sqref="F2590:F2591">
    <cfRule type="duplicateValues" dxfId="253" priority="1789"/>
  </conditionalFormatting>
  <conditionalFormatting sqref="F2590:F2591">
    <cfRule type="duplicateValues" dxfId="252" priority="1784"/>
    <cfRule type="duplicateValues" dxfId="251" priority="1785"/>
  </conditionalFormatting>
  <conditionalFormatting sqref="F2590:F2591">
    <cfRule type="duplicateValues" dxfId="250" priority="1783"/>
  </conditionalFormatting>
  <conditionalFormatting sqref="F2590:F2591">
    <cfRule type="duplicateValues" dxfId="249" priority="1780"/>
  </conditionalFormatting>
  <conditionalFormatting sqref="F2590:F2591">
    <cfRule type="duplicateValues" dxfId="248" priority="1777"/>
  </conditionalFormatting>
  <conditionalFormatting sqref="F2590:F2591">
    <cfRule type="duplicateValues" dxfId="247" priority="1775"/>
  </conditionalFormatting>
  <conditionalFormatting sqref="F2592:F2594">
    <cfRule type="duplicateValues" dxfId="246" priority="1769"/>
  </conditionalFormatting>
  <conditionalFormatting sqref="F2592:F2594">
    <cfRule type="duplicateValues" dxfId="245" priority="1768"/>
  </conditionalFormatting>
  <conditionalFormatting sqref="F2592:F2594">
    <cfRule type="duplicateValues" dxfId="244" priority="1763"/>
    <cfRule type="duplicateValues" dxfId="243" priority="1764"/>
  </conditionalFormatting>
  <conditionalFormatting sqref="F2592:F2594">
    <cfRule type="duplicateValues" dxfId="242" priority="1762"/>
  </conditionalFormatting>
  <conditionalFormatting sqref="F2592:F2594">
    <cfRule type="duplicateValues" dxfId="241" priority="1759"/>
  </conditionalFormatting>
  <conditionalFormatting sqref="F2592:F2594">
    <cfRule type="duplicateValues" dxfId="240" priority="1756"/>
  </conditionalFormatting>
  <conditionalFormatting sqref="F2592:F2594">
    <cfRule type="duplicateValues" dxfId="239" priority="1754"/>
  </conditionalFormatting>
  <conditionalFormatting sqref="F2595:F2597">
    <cfRule type="duplicateValues" dxfId="238" priority="1748"/>
  </conditionalFormatting>
  <conditionalFormatting sqref="F2595:F2597">
    <cfRule type="duplicateValues" dxfId="237" priority="1747"/>
  </conditionalFormatting>
  <conditionalFormatting sqref="F2595:F2597">
    <cfRule type="duplicateValues" dxfId="236" priority="1742"/>
    <cfRule type="duplicateValues" dxfId="235" priority="1743"/>
  </conditionalFormatting>
  <conditionalFormatting sqref="F2595:F2597">
    <cfRule type="duplicateValues" dxfId="234" priority="1741"/>
  </conditionalFormatting>
  <conditionalFormatting sqref="F2595:F2597">
    <cfRule type="duplicateValues" dxfId="233" priority="1738"/>
  </conditionalFormatting>
  <conditionalFormatting sqref="F2595:F2597">
    <cfRule type="duplicateValues" dxfId="232" priority="1735"/>
  </conditionalFormatting>
  <conditionalFormatting sqref="F2595:F2597">
    <cfRule type="duplicateValues" dxfId="231" priority="1733"/>
  </conditionalFormatting>
  <conditionalFormatting sqref="F2598:F2599">
    <cfRule type="duplicateValues" dxfId="230" priority="1727"/>
  </conditionalFormatting>
  <conditionalFormatting sqref="F2598:F2599">
    <cfRule type="duplicateValues" dxfId="229" priority="1726"/>
  </conditionalFormatting>
  <conditionalFormatting sqref="F2598:F2599">
    <cfRule type="duplicateValues" dxfId="228" priority="1721"/>
    <cfRule type="duplicateValues" dxfId="227" priority="1722"/>
  </conditionalFormatting>
  <conditionalFormatting sqref="F2598:F2599">
    <cfRule type="duplicateValues" dxfId="226" priority="1720"/>
  </conditionalFormatting>
  <conditionalFormatting sqref="F2598:F2599">
    <cfRule type="duplicateValues" dxfId="225" priority="1717"/>
  </conditionalFormatting>
  <conditionalFormatting sqref="F2598:F2599">
    <cfRule type="duplicateValues" dxfId="224" priority="1714"/>
  </conditionalFormatting>
  <conditionalFormatting sqref="F2598:F2599">
    <cfRule type="duplicateValues" dxfId="223" priority="1712"/>
  </conditionalFormatting>
  <conditionalFormatting sqref="F2600:F2601">
    <cfRule type="duplicateValues" dxfId="222" priority="1706"/>
  </conditionalFormatting>
  <conditionalFormatting sqref="F2600:F2601">
    <cfRule type="duplicateValues" dxfId="221" priority="1705"/>
  </conditionalFormatting>
  <conditionalFormatting sqref="F2600:F2601">
    <cfRule type="duplicateValues" dxfId="220" priority="1700"/>
    <cfRule type="duplicateValues" dxfId="219" priority="1701"/>
  </conditionalFormatting>
  <conditionalFormatting sqref="F2600:F2601">
    <cfRule type="duplicateValues" dxfId="218" priority="1699"/>
  </conditionalFormatting>
  <conditionalFormatting sqref="F2600:F2601">
    <cfRule type="duplicateValues" dxfId="217" priority="1696"/>
  </conditionalFormatting>
  <conditionalFormatting sqref="F2600:F2601">
    <cfRule type="duplicateValues" dxfId="216" priority="1693"/>
  </conditionalFormatting>
  <conditionalFormatting sqref="F2600:F2601">
    <cfRule type="duplicateValues" dxfId="215" priority="1691"/>
  </conditionalFormatting>
  <conditionalFormatting sqref="F2602:F2604">
    <cfRule type="duplicateValues" dxfId="214" priority="1686"/>
  </conditionalFormatting>
  <conditionalFormatting sqref="F2602:F2604">
    <cfRule type="duplicateValues" dxfId="213" priority="1685"/>
  </conditionalFormatting>
  <conditionalFormatting sqref="F2602:F2604">
    <cfRule type="duplicateValues" dxfId="212" priority="1680"/>
    <cfRule type="duplicateValues" dxfId="211" priority="1681"/>
  </conditionalFormatting>
  <conditionalFormatting sqref="F2602:F2604">
    <cfRule type="duplicateValues" dxfId="210" priority="1679"/>
  </conditionalFormatting>
  <conditionalFormatting sqref="F2602:F2604">
    <cfRule type="duplicateValues" dxfId="209" priority="1676"/>
  </conditionalFormatting>
  <conditionalFormatting sqref="F2602:F2604">
    <cfRule type="duplicateValues" dxfId="208" priority="1673"/>
  </conditionalFormatting>
  <conditionalFormatting sqref="F2602:F2604">
    <cfRule type="duplicateValues" dxfId="207" priority="1671"/>
  </conditionalFormatting>
  <conditionalFormatting sqref="F2605:F2606">
    <cfRule type="duplicateValues" dxfId="206" priority="1666"/>
  </conditionalFormatting>
  <conditionalFormatting sqref="F2605:F2606">
    <cfRule type="duplicateValues" dxfId="205" priority="1665"/>
  </conditionalFormatting>
  <conditionalFormatting sqref="F2605:F2606">
    <cfRule type="duplicateValues" dxfId="204" priority="1660"/>
    <cfRule type="duplicateValues" dxfId="203" priority="1661"/>
  </conditionalFormatting>
  <conditionalFormatting sqref="F2605:F2606">
    <cfRule type="duplicateValues" dxfId="202" priority="1659"/>
  </conditionalFormatting>
  <conditionalFormatting sqref="F2605:F2606">
    <cfRule type="duplicateValues" dxfId="201" priority="1656"/>
  </conditionalFormatting>
  <conditionalFormatting sqref="F2605:F2606">
    <cfRule type="duplicateValues" dxfId="200" priority="1653"/>
  </conditionalFormatting>
  <conditionalFormatting sqref="F2605:F2606">
    <cfRule type="duplicateValues" dxfId="199" priority="1651"/>
  </conditionalFormatting>
  <conditionalFormatting sqref="F2607:F2609">
    <cfRule type="duplicateValues" dxfId="198" priority="1644"/>
  </conditionalFormatting>
  <conditionalFormatting sqref="F2607:F2609">
    <cfRule type="duplicateValues" dxfId="197" priority="1643"/>
  </conditionalFormatting>
  <conditionalFormatting sqref="F2607:F2609">
    <cfRule type="duplicateValues" dxfId="196" priority="1638"/>
    <cfRule type="duplicateValues" dxfId="195" priority="1639"/>
  </conditionalFormatting>
  <conditionalFormatting sqref="F2607:F2609">
    <cfRule type="duplicateValues" dxfId="194" priority="1637"/>
  </conditionalFormatting>
  <conditionalFormatting sqref="F2607:F2609">
    <cfRule type="duplicateValues" dxfId="193" priority="1634"/>
  </conditionalFormatting>
  <conditionalFormatting sqref="F2607:F2609">
    <cfRule type="duplicateValues" dxfId="192" priority="1631"/>
  </conditionalFormatting>
  <conditionalFormatting sqref="F2607:F2609">
    <cfRule type="duplicateValues" dxfId="191" priority="1629"/>
  </conditionalFormatting>
  <conditionalFormatting sqref="F2607:F2609">
    <cfRule type="duplicateValues" dxfId="190" priority="1625"/>
  </conditionalFormatting>
  <conditionalFormatting sqref="F2607:F2609">
    <cfRule type="duplicateValues" dxfId="189" priority="1647"/>
  </conditionalFormatting>
  <conditionalFormatting sqref="F2566:F2606">
    <cfRule type="duplicateValues" dxfId="188" priority="6783"/>
  </conditionalFormatting>
  <conditionalFormatting sqref="G1116:G1117">
    <cfRule type="duplicateValues" dxfId="187" priority="260"/>
  </conditionalFormatting>
  <conditionalFormatting sqref="E2">
    <cfRule type="duplicateValues" dxfId="186" priority="168"/>
  </conditionalFormatting>
  <conditionalFormatting sqref="A2">
    <cfRule type="duplicateValues" dxfId="185" priority="167"/>
  </conditionalFormatting>
  <conditionalFormatting sqref="E1">
    <cfRule type="duplicateValues" dxfId="184" priority="166"/>
  </conditionalFormatting>
  <conditionalFormatting sqref="A1">
    <cfRule type="duplicateValues" dxfId="183" priority="165"/>
  </conditionalFormatting>
  <conditionalFormatting sqref="E89:E90">
    <cfRule type="duplicateValues" dxfId="182" priority="162"/>
  </conditionalFormatting>
  <conditionalFormatting sqref="A89:A90">
    <cfRule type="duplicateValues" dxfId="181" priority="161"/>
  </conditionalFormatting>
  <conditionalFormatting sqref="E177:E178">
    <cfRule type="duplicateValues" dxfId="180" priority="154"/>
  </conditionalFormatting>
  <conditionalFormatting sqref="A177:A178">
    <cfRule type="duplicateValues" dxfId="179" priority="153"/>
  </conditionalFormatting>
  <conditionalFormatting sqref="E265:E266">
    <cfRule type="duplicateValues" dxfId="178" priority="150"/>
  </conditionalFormatting>
  <conditionalFormatting sqref="A265:A266">
    <cfRule type="duplicateValues" dxfId="177" priority="149"/>
  </conditionalFormatting>
  <conditionalFormatting sqref="E353:E354">
    <cfRule type="duplicateValues" dxfId="176" priority="146"/>
  </conditionalFormatting>
  <conditionalFormatting sqref="A353:A354">
    <cfRule type="duplicateValues" dxfId="175" priority="145"/>
  </conditionalFormatting>
  <conditionalFormatting sqref="E441:E442">
    <cfRule type="duplicateValues" dxfId="174" priority="142"/>
  </conditionalFormatting>
  <conditionalFormatting sqref="A441:A442">
    <cfRule type="duplicateValues" dxfId="173" priority="141"/>
  </conditionalFormatting>
  <conditionalFormatting sqref="E529:E530">
    <cfRule type="duplicateValues" dxfId="172" priority="138"/>
  </conditionalFormatting>
  <conditionalFormatting sqref="A529:A530">
    <cfRule type="duplicateValues" dxfId="171" priority="137"/>
  </conditionalFormatting>
  <conditionalFormatting sqref="E617:E618">
    <cfRule type="duplicateValues" dxfId="170" priority="134"/>
  </conditionalFormatting>
  <conditionalFormatting sqref="A617:A618">
    <cfRule type="duplicateValues" dxfId="169" priority="133"/>
  </conditionalFormatting>
  <conditionalFormatting sqref="E705:E706">
    <cfRule type="duplicateValues" dxfId="168" priority="130"/>
  </conditionalFormatting>
  <conditionalFormatting sqref="A705:A706">
    <cfRule type="duplicateValues" dxfId="167" priority="129"/>
  </conditionalFormatting>
  <conditionalFormatting sqref="A698:A704">
    <cfRule type="duplicateValues" dxfId="166" priority="131"/>
  </conditionalFormatting>
  <conditionalFormatting sqref="E699:E704">
    <cfRule type="duplicateValues" dxfId="165" priority="132"/>
  </conditionalFormatting>
  <conditionalFormatting sqref="E793:E794">
    <cfRule type="duplicateValues" dxfId="164" priority="126"/>
  </conditionalFormatting>
  <conditionalFormatting sqref="A793:A794">
    <cfRule type="duplicateValues" dxfId="163" priority="125"/>
  </conditionalFormatting>
  <conditionalFormatting sqref="E881:E882">
    <cfRule type="duplicateValues" dxfId="162" priority="122"/>
  </conditionalFormatting>
  <conditionalFormatting sqref="A881:A882">
    <cfRule type="duplicateValues" dxfId="161" priority="121"/>
  </conditionalFormatting>
  <conditionalFormatting sqref="E969:E970">
    <cfRule type="duplicateValues" dxfId="160" priority="118"/>
  </conditionalFormatting>
  <conditionalFormatting sqref="A969:A970">
    <cfRule type="duplicateValues" dxfId="159" priority="117"/>
  </conditionalFormatting>
  <conditionalFormatting sqref="E1057:E1058">
    <cfRule type="duplicateValues" dxfId="158" priority="114"/>
  </conditionalFormatting>
  <conditionalFormatting sqref="A1057:A1058">
    <cfRule type="duplicateValues" dxfId="157" priority="113"/>
  </conditionalFormatting>
  <conditionalFormatting sqref="E1145:E1146">
    <cfRule type="duplicateValues" dxfId="156" priority="110"/>
  </conditionalFormatting>
  <conditionalFormatting sqref="A1145:A1146">
    <cfRule type="duplicateValues" dxfId="155" priority="109"/>
  </conditionalFormatting>
  <conditionalFormatting sqref="A1138:A1144">
    <cfRule type="duplicateValues" dxfId="154" priority="111"/>
  </conditionalFormatting>
  <conditionalFormatting sqref="E1139:E1144">
    <cfRule type="duplicateValues" dxfId="153" priority="112"/>
  </conditionalFormatting>
  <conditionalFormatting sqref="E1233:E1234">
    <cfRule type="duplicateValues" dxfId="152" priority="106"/>
  </conditionalFormatting>
  <conditionalFormatting sqref="A1233:A1234">
    <cfRule type="duplicateValues" dxfId="151" priority="105"/>
  </conditionalFormatting>
  <conditionalFormatting sqref="A1225:A1232">
    <cfRule type="duplicateValues" dxfId="150" priority="107"/>
  </conditionalFormatting>
  <conditionalFormatting sqref="E1226:E1232">
    <cfRule type="duplicateValues" dxfId="149" priority="108"/>
  </conditionalFormatting>
  <conditionalFormatting sqref="E1321:E1322">
    <cfRule type="duplicateValues" dxfId="148" priority="102"/>
  </conditionalFormatting>
  <conditionalFormatting sqref="A1321:A1322">
    <cfRule type="duplicateValues" dxfId="147" priority="101"/>
  </conditionalFormatting>
  <conditionalFormatting sqref="A1313:A1320">
    <cfRule type="duplicateValues" dxfId="146" priority="103"/>
  </conditionalFormatting>
  <conditionalFormatting sqref="E1314:E1320">
    <cfRule type="duplicateValues" dxfId="145" priority="104"/>
  </conditionalFormatting>
  <conditionalFormatting sqref="E1409:E1410">
    <cfRule type="duplicateValues" dxfId="144" priority="98"/>
  </conditionalFormatting>
  <conditionalFormatting sqref="A1409:A1410">
    <cfRule type="duplicateValues" dxfId="143" priority="97"/>
  </conditionalFormatting>
  <conditionalFormatting sqref="A1401:A1408">
    <cfRule type="duplicateValues" dxfId="142" priority="99"/>
  </conditionalFormatting>
  <conditionalFormatting sqref="E1402:E1408">
    <cfRule type="duplicateValues" dxfId="141" priority="100"/>
  </conditionalFormatting>
  <conditionalFormatting sqref="E1497:E1498">
    <cfRule type="duplicateValues" dxfId="140" priority="94"/>
  </conditionalFormatting>
  <conditionalFormatting sqref="A1497:A1498">
    <cfRule type="duplicateValues" dxfId="139" priority="93"/>
  </conditionalFormatting>
  <conditionalFormatting sqref="A1489:A1496">
    <cfRule type="duplicateValues" dxfId="138" priority="95"/>
  </conditionalFormatting>
  <conditionalFormatting sqref="E1490:E1496">
    <cfRule type="duplicateValues" dxfId="137" priority="96"/>
  </conditionalFormatting>
  <conditionalFormatting sqref="E1585:E1586">
    <cfRule type="duplicateValues" dxfId="136" priority="90"/>
  </conditionalFormatting>
  <conditionalFormatting sqref="A1585:A1586">
    <cfRule type="duplicateValues" dxfId="135" priority="89"/>
  </conditionalFormatting>
  <conditionalFormatting sqref="A1577:A1584">
    <cfRule type="duplicateValues" dxfId="134" priority="91"/>
  </conditionalFormatting>
  <conditionalFormatting sqref="E1578:E1584">
    <cfRule type="duplicateValues" dxfId="133" priority="92"/>
  </conditionalFormatting>
  <conditionalFormatting sqref="E1672:E1673">
    <cfRule type="duplicateValues" dxfId="132" priority="86"/>
  </conditionalFormatting>
  <conditionalFormatting sqref="A1672:A1673">
    <cfRule type="duplicateValues" dxfId="131" priority="85"/>
  </conditionalFormatting>
  <conditionalFormatting sqref="E1760:E1761">
    <cfRule type="duplicateValues" dxfId="130" priority="82"/>
  </conditionalFormatting>
  <conditionalFormatting sqref="A1760:A1761">
    <cfRule type="duplicateValues" dxfId="129" priority="81"/>
  </conditionalFormatting>
  <conditionalFormatting sqref="F2026:F2056 F1970:F2016">
    <cfRule type="duplicateValues" dxfId="128" priority="20315"/>
  </conditionalFormatting>
  <conditionalFormatting sqref="E1848:E1849">
    <cfRule type="duplicateValues" dxfId="127" priority="78"/>
  </conditionalFormatting>
  <conditionalFormatting sqref="A1848:A1849">
    <cfRule type="duplicateValues" dxfId="126" priority="77"/>
  </conditionalFormatting>
  <conditionalFormatting sqref="E1936:E1937">
    <cfRule type="duplicateValues" dxfId="125" priority="74"/>
  </conditionalFormatting>
  <conditionalFormatting sqref="A1936:A1937">
    <cfRule type="duplicateValues" dxfId="124" priority="73"/>
  </conditionalFormatting>
  <conditionalFormatting sqref="E2024:E2025">
    <cfRule type="duplicateValues" dxfId="123" priority="70"/>
  </conditionalFormatting>
  <conditionalFormatting sqref="A2024:A2025">
    <cfRule type="duplicateValues" dxfId="122" priority="69"/>
  </conditionalFormatting>
  <conditionalFormatting sqref="E2112:E2113">
    <cfRule type="duplicateValues" dxfId="121" priority="66"/>
  </conditionalFormatting>
  <conditionalFormatting sqref="A2112:A2113">
    <cfRule type="duplicateValues" dxfId="120" priority="65"/>
  </conditionalFormatting>
  <conditionalFormatting sqref="A2104:A2111">
    <cfRule type="duplicateValues" dxfId="119" priority="67"/>
  </conditionalFormatting>
  <conditionalFormatting sqref="E2105:E2111">
    <cfRule type="duplicateValues" dxfId="118" priority="68"/>
  </conditionalFormatting>
  <conditionalFormatting sqref="E2200:E2201">
    <cfRule type="duplicateValues" dxfId="117" priority="62"/>
  </conditionalFormatting>
  <conditionalFormatting sqref="A2200:A2201">
    <cfRule type="duplicateValues" dxfId="116" priority="61"/>
  </conditionalFormatting>
  <conditionalFormatting sqref="A2192:A2199">
    <cfRule type="duplicateValues" dxfId="115" priority="63"/>
  </conditionalFormatting>
  <conditionalFormatting sqref="E2193:E2199">
    <cfRule type="duplicateValues" dxfId="114" priority="64"/>
  </conditionalFormatting>
  <conditionalFormatting sqref="E2288:E2289">
    <cfRule type="duplicateValues" dxfId="113" priority="58"/>
  </conditionalFormatting>
  <conditionalFormatting sqref="A2288:A2289">
    <cfRule type="duplicateValues" dxfId="112" priority="57"/>
  </conditionalFormatting>
  <conditionalFormatting sqref="A2280:A2287">
    <cfRule type="duplicateValues" dxfId="111" priority="59"/>
  </conditionalFormatting>
  <conditionalFormatting sqref="E2281:E2287">
    <cfRule type="duplicateValues" dxfId="110" priority="60"/>
  </conditionalFormatting>
  <conditionalFormatting sqref="E2376:E2377">
    <cfRule type="duplicateValues" dxfId="109" priority="54"/>
  </conditionalFormatting>
  <conditionalFormatting sqref="A2376:A2377">
    <cfRule type="duplicateValues" dxfId="108" priority="53"/>
  </conditionalFormatting>
  <conditionalFormatting sqref="E2464:E2465">
    <cfRule type="duplicateValues" dxfId="107" priority="50"/>
  </conditionalFormatting>
  <conditionalFormatting sqref="A2464:A2465">
    <cfRule type="duplicateValues" dxfId="106" priority="49"/>
  </conditionalFormatting>
  <conditionalFormatting sqref="A2456:A2463">
    <cfRule type="duplicateValues" dxfId="105" priority="51"/>
  </conditionalFormatting>
  <conditionalFormatting sqref="E2457:E2463">
    <cfRule type="duplicateValues" dxfId="104" priority="52"/>
  </conditionalFormatting>
  <conditionalFormatting sqref="F2466:F2543 F2378:F2455 F2255:F2279 F2220:F2247 F1809:F1839 F1970:F2016 F2179:F2191 F1866:F1928 F2060:F2103 F1850:F1860 F1938:F1967 F2026:F2056 F2114:F2171 F2202:F2218 F2290:F2368">
    <cfRule type="duplicateValues" dxfId="103" priority="23096"/>
  </conditionalFormatting>
  <conditionalFormatting sqref="F2466:F2543 J2378:J2455 J2220:J2247 F1809:F1839 J1809:J1839 J1970:J2016 F1970:F2016 F2179:F2191 J2179:J2191 F2220:F2247 J1866:J1928 F1866:F1928 F2060:F2103 J2060:J2103 J2255:J2279 F2255:F2279 F1850:F1860 J1850:J1860 F1938:F1967 J1938:J1967 F2026:F2056 J2026:J2056 J2114:J2171 F2114:F2171 J2202:J2218 F2202:F2218 J2290:J2368 F2378:F2455 F2290:F2368 J2466:J2543">
    <cfRule type="duplicateValues" dxfId="102" priority="23112"/>
  </conditionalFormatting>
  <conditionalFormatting sqref="J2466:J2543 J2378:J2455 J2255:J2279 J2220:J2247 J1809:J1839 J1970:J2016 J2179:J2191 J1866:J1928 J2060:J2103 J1850:J1860 J1938:J1967 J2026:J2056 J2114:J2171 J2202:J2218 J2290:J2368">
    <cfRule type="duplicateValues" dxfId="101" priority="23144"/>
  </conditionalFormatting>
  <conditionalFormatting sqref="F2466:F2543 F2378:F2455 F2255:F2279 F2220:F2247 F1809:F1839 F1970:F2016 F2179:F2191 F1866:F1928 F2060:F2103 F1850:F1860 F1938:F1967 F2026:F2056 F2114:F2171 F2202:F2218 F2290:F2368">
    <cfRule type="duplicateValues" dxfId="100" priority="23160"/>
    <cfRule type="duplicateValues" dxfId="99" priority="23161"/>
  </conditionalFormatting>
  <conditionalFormatting sqref="E2552:E2553">
    <cfRule type="duplicateValues" dxfId="98" priority="46"/>
  </conditionalFormatting>
  <conditionalFormatting sqref="A2552:A2553">
    <cfRule type="duplicateValues" dxfId="97" priority="45"/>
  </conditionalFormatting>
  <conditionalFormatting sqref="A2544:A2551">
    <cfRule type="duplicateValues" dxfId="96" priority="47"/>
  </conditionalFormatting>
  <conditionalFormatting sqref="E2545:E2551">
    <cfRule type="duplicateValues" dxfId="95" priority="48"/>
  </conditionalFormatting>
  <conditionalFormatting sqref="A2610:A2616">
    <cfRule type="duplicateValues" dxfId="94" priority="24335"/>
  </conditionalFormatting>
  <conditionalFormatting sqref="E2611:E2616">
    <cfRule type="duplicateValues" dxfId="93" priority="24336"/>
  </conditionalFormatting>
  <conditionalFormatting sqref="A83:A88">
    <cfRule type="duplicateValues" dxfId="92" priority="24359"/>
  </conditionalFormatting>
  <conditionalFormatting sqref="E84:E88">
    <cfRule type="duplicateValues" dxfId="91" priority="24360"/>
  </conditionalFormatting>
  <conditionalFormatting sqref="A171:A176">
    <cfRule type="duplicateValues" dxfId="90" priority="24382"/>
  </conditionalFormatting>
  <conditionalFormatting sqref="E172:E176">
    <cfRule type="duplicateValues" dxfId="89" priority="24383"/>
  </conditionalFormatting>
  <conditionalFormatting sqref="A259:A264">
    <cfRule type="duplicateValues" dxfId="88" priority="24405"/>
  </conditionalFormatting>
  <conditionalFormatting sqref="E260:E264">
    <cfRule type="duplicateValues" dxfId="87" priority="24406"/>
  </conditionalFormatting>
  <conditionalFormatting sqref="A347:A352">
    <cfRule type="duplicateValues" dxfId="86" priority="24428"/>
  </conditionalFormatting>
  <conditionalFormatting sqref="E348:E352">
    <cfRule type="duplicateValues" dxfId="85" priority="24429"/>
  </conditionalFormatting>
  <conditionalFormatting sqref="A435:A440">
    <cfRule type="duplicateValues" dxfId="84" priority="24451"/>
  </conditionalFormatting>
  <conditionalFormatting sqref="E436:E440">
    <cfRule type="duplicateValues" dxfId="83" priority="24452"/>
  </conditionalFormatting>
  <conditionalFormatting sqref="A523:A528">
    <cfRule type="duplicateValues" dxfId="82" priority="24474"/>
  </conditionalFormatting>
  <conditionalFormatting sqref="E524:E528">
    <cfRule type="duplicateValues" dxfId="81" priority="24475"/>
  </conditionalFormatting>
  <conditionalFormatting sqref="A611:A616">
    <cfRule type="duplicateValues" dxfId="80" priority="24497"/>
  </conditionalFormatting>
  <conditionalFormatting sqref="E612:E616">
    <cfRule type="duplicateValues" dxfId="79" priority="24498"/>
  </conditionalFormatting>
  <conditionalFormatting sqref="A787:A792">
    <cfRule type="duplicateValues" dxfId="78" priority="24520"/>
  </conditionalFormatting>
  <conditionalFormatting sqref="E788:E792">
    <cfRule type="duplicateValues" dxfId="77" priority="24521"/>
  </conditionalFormatting>
  <conditionalFormatting sqref="A875:A880">
    <cfRule type="duplicateValues" dxfId="76" priority="24542"/>
  </conditionalFormatting>
  <conditionalFormatting sqref="E876:E880">
    <cfRule type="duplicateValues" dxfId="75" priority="24543"/>
  </conditionalFormatting>
  <conditionalFormatting sqref="A963:A968">
    <cfRule type="duplicateValues" dxfId="74" priority="24561"/>
  </conditionalFormatting>
  <conditionalFormatting sqref="E964:E968">
    <cfRule type="duplicateValues" dxfId="73" priority="24562"/>
  </conditionalFormatting>
  <conditionalFormatting sqref="A1051:A1056">
    <cfRule type="duplicateValues" dxfId="72" priority="24580"/>
  </conditionalFormatting>
  <conditionalFormatting sqref="E1052:E1056">
    <cfRule type="duplicateValues" dxfId="71" priority="24581"/>
  </conditionalFormatting>
  <conditionalFormatting sqref="J2621:J2622 J1110:J1117 J1135:J1137 J1147:J1182 J1335:J1379 J1381:J1400 J2627:J2628 J2631:J2632 J2634:J1048576 J2617 J91:J165 J3:J82 J169:J170 J179:J258 J267:J346 J355:J434 J531:J565 J443:J522 J568:J610 J619:J697 J795:J805 J707:J786 J883:J931 J809:J874 J971:J1050 J1059:J1108 J1235:J1312 J1185:J1224 J1323:J1332 J1411:J1429 J1432:J1488 J1587:J1663 J1499:J1576 J1762:J1808 J1674:J1751">
    <cfRule type="duplicateValues" dxfId="70" priority="24582"/>
  </conditionalFormatting>
  <conditionalFormatting sqref="J2621:J2622 J1381:J1400 J1135:J1137 J2627:J2628 J2631:J2632 J2634:J1048576 J2617 J91:J165 J3:J82 J169:J170 J179:J258 J267:J346 J355:J434 J531:J565 J443:J522 J568:J610 J619:J697 J795:J805 J707:J786 J883:J962 J809:J874 J971:J1050 J1059:J1117 J1235:J1312 J1147:J1224 J1323:J1379 J1411:J1429 J1432:J1488 J1587:J1663 J1499:J1576 J1762:J1808 J1674:J1751">
    <cfRule type="duplicateValues" dxfId="69" priority="24618"/>
  </conditionalFormatting>
  <conditionalFormatting sqref="J2621:J2622 J1110:J1117 F971:F1020 F1108 F1110:F1117 J1135:J1137 J1147:J1182 J1335:J1379 F1335:F1379 F1381:F1400 J1381:J1400 F1135:F1137 J2627:J2628 J2631:J2632 J2634:J1048576 J2617 F2617:F1048576 F91:F165 F3:F82 J91:J165 J3:J82 J169:J170 F169:F170 F179:F258 J179:J258 F267:F346 J267:J346 J355:J434 F355:F434 F531:F565 F443:F522 J531:J565 J443:J522 J568:J610 F568:F610 F619:F697 J619:J697 J795:J805 J707:J786 F795:F805 F707:F786 J883:J931 J809:J874 F883:F931 F809:F874 F1023:F1050 F1059:F1105 J971:J1050 J1059:J1108 J1235:J1312 J1185:J1224 F1235:F1312 F1147:F1224 F1323:F1332 J1323:J1332 J1411:J1429 F1411:F1429 F1432:F1488 J1432:J1488 J1587:J1663 J1499:J1576 F1587:F1663 F1499:F1576 J1762:J1808 J1674:J1751 F1762:F1808 F1674:F1751">
    <cfRule type="duplicateValues" dxfId="68" priority="24651"/>
  </conditionalFormatting>
  <conditionalFormatting sqref="F2617:F1048576 F1135:F1137 F91:F165 F3:F82 F169:F170 F179:F258 F267:F346 F355:F434 F531:F565 F443:F522 F568:F610 F619:F697 F795:F805 F707:F786 F883:F962 F809:F874 F971:F1020 F1023:F1050 F1059:F1117 F1235:F1312 F1147:F1224 F1323:F1400 F1411:F1488 F1587:F1663 F1499:F1576 F1762:F1808 F1674:F1751">
    <cfRule type="duplicateValues" dxfId="67" priority="24720"/>
  </conditionalFormatting>
  <conditionalFormatting sqref="F2617:F1048576 F1135:F1137 F91:F165 F3:F82 F169:F170 F179:F258 F267:F346 F355:F434 F443:F522 F531:F610 F619:F697 F707:F786 F883:F962 F795:F874 F971:F1020 F1023:F1050 F1059:F1117 F1235:F1312 F1147:F1224 F1323:F1400 F1411:F1488 F1587:F1663 F1499:F1576 F1762:F1808 F1674:F1751">
    <cfRule type="duplicateValues" dxfId="66" priority="24748"/>
  </conditionalFormatting>
  <conditionalFormatting sqref="F2617:F1048576 F1135:F1137 F91:F165 F3:F82 F169:F170 F179:F258 F267:F346 F355:F434 F443:F522 F531:F610 F619:F697 F707:F786 F883:F962 F795:F874 F971:F1050 F1059:F1129 F1235:F1312 F1147:F1224 F1323:F1400 F1411:F1488 F1587:F1663 F1499:F1576 F1762:F1808 F1674:F1751">
    <cfRule type="duplicateValues" dxfId="65" priority="24774"/>
  </conditionalFormatting>
  <conditionalFormatting sqref="E2466:E2543 E2378:E2455 E1938:E2016 E2026:E2103 E1850:E1928 E1762:E1839 E1674:E1751 E1587:E1663 E1499:E1576 E1235:E1312 E1323:E1400 E883:E962 E795:E874 E707:E786 E619:E697 E531:E610 E443:E522 E355:E434 E267:E346 E179:E258 E91:E170 E3:E82 E971:E1050 E1059:E1137 E1147:E1224 E1411:E1488 E2114:E2191 E2202:E2279 E2290:E2368 E2554:E2609 E2617:E2624 E2629:E1048576">
    <cfRule type="duplicateValues" dxfId="64" priority="24799"/>
  </conditionalFormatting>
  <conditionalFormatting sqref="F2466:F2543 F2378:F2455 F1938:F2016 F2026:F2103 F1850:F1928 F1762:F1839 F1674:F1751 F1587:F1663 F1499:F1576 F1235:F1312 F1323:F1400 F883:F962 F795:F874 F707:F786 F619:F697 F531:F610 F443:F522 F355:F434 F267:F346 F179:F258 F91:F170 F3:F82 F971:F1050 F1059:F1137 F1147:F1224 F1411:F1488 F2114:F2191 F2202:F2279 F2290:F2368 F2554:F2609 F2617:F1048576">
    <cfRule type="duplicateValues" dxfId="63" priority="24831"/>
  </conditionalFormatting>
  <conditionalFormatting sqref="E2466:E2543 E2378:E2455 E1938:E2016 E2026:E2103 E1850:E1928 E1762:E1839 E1674:E1751 E1587:E1663 E1499:E1576 E1235:E1312 E1323:E1400 E883:E962 E795:E874 E707:E786 E619:E697 E531:E610 E443:E522 E355:E434 E267:E346 E179:E258 E91:E170 E3:E82 E971:E1050 E1059:E1137 E1147:E1224 E1411:E1488 E2114:E2191 E2202:E2279 E2290:E2368 E2554:E2609 E2617:E2624 E2629:E1048576">
    <cfRule type="duplicateValues" dxfId="62" priority="24863"/>
    <cfRule type="duplicateValues" dxfId="61" priority="24864"/>
  </conditionalFormatting>
  <conditionalFormatting sqref="F2466:F2543 F2378:F2455 F1938:F2016 F2026:F2103 F1850:F1928 F1762:F1839 F1674:F1751 F1587:F1663 F1499:F1576 F1235:F1312 F1323:F1400 F883:F962 F795:F874 F707:F786 F619:F697 F531:F610 F443:F522 F355:F434 F267:F346 F179:F258 F91:F170 F3:F82 F971:F1050 F1059:F1137 F1147:F1224 F1411:F1488 F2114:F2191 F2202:F2279 F2290:F2368 F2554:F2609 F2617:F1048576">
    <cfRule type="duplicateValues" dxfId="60" priority="24927"/>
    <cfRule type="duplicateValues" dxfId="59" priority="24928"/>
  </conditionalFormatting>
  <conditionalFormatting sqref="F2617:F1048576 F2220:F2247 F2179:F2191 F1970:F2016 F1866:F1928 F2060:F2103 F2255:F2279 F91:F165 F3:F82 F169:F170 F179:F258 F267:F346 F355:F434 F443:F522 F531:F610 F619:F697 F707:F786 F883:F962 F795:F874 F971:F1050 F1059:F1137 F1235:F1312 F1147:F1224 F1323:F1400 F1411:F1488 F1587:F1663 F1499:F1576 F1762:F1839 F1674:F1751 F1850:F1860 F1938:F1967 F2026:F2056 F2114:F2171 F2202:F2218 F2378:F2455 F2290:F2368 F2466:F2543">
    <cfRule type="duplicateValues" dxfId="58" priority="24991"/>
  </conditionalFormatting>
  <conditionalFormatting sqref="F2617:F1048576 F3:F82 F91:F170 F179:F258 F267:F346 F355:F434 F443:F522 F531:F610 F619:F697 F707:F786 F883:F962 F795:F874 F971:F1050 F1059:F1137 F1235:F1312 F1147:F1224 F1323:F1400 F1411:F1488 F1587:F1663 F1499:F1576 F1674:F1751 F1850:F1928 F1762:F1839 F1938:F2016 F2026:F2103 F2114:F2191 F2202:F2279 F2378:F2455 F2290:F2368 F2466:F2543">
    <cfRule type="duplicateValues" dxfId="57" priority="25029"/>
  </conditionalFormatting>
  <conditionalFormatting sqref="F2617:F1048576 F2179:F2191 F2060:F2103 F1970:F2016 F1866:F1928 F91:F165 F3:F82 F169:F170 F179:F258 F267:F346 F355:F434 F443:F522 F531:F610 F619:F697 F707:F786 F883:F962 F795:F874 F971:F1050 F1059:F1137 F1235:F1312 F1147:F1224 F1323:F1400 F1411:F1488 F1587:F1663 F1499:F1576 F1762:F1839 F1674:F1751 F1850:F1860 F1938:F1967 F2026:F2056 F2114:F2171 F2202:F2279 F2378:F2455 F2290:F2368 F2466:F2543">
    <cfRule type="duplicateValues" dxfId="56" priority="25060"/>
  </conditionalFormatting>
  <conditionalFormatting sqref="F2617:F1048576 F3:F82 F91:F170 F179:F258 F267:F346 F355:F434 F443:F522 F531:F610 F619:F697 F707:F786 F883:F962 F795:F874 F971:F1050 F1059:F1137 F1235:F1312 F1147:F1224 F1323:F1400 F1411:F1488 F1587:F1663 F1499:F1576 F1674:F1751 F1850:F1928 F1762:F1839 F1938:F2016 F2026:F2103 F2114:F2191 F2202:F2279 F2378:F2455 F2290:F2368 F2466:F2543 F2554:F2606">
    <cfRule type="duplicateValues" dxfId="55" priority="25096"/>
  </conditionalFormatting>
  <conditionalFormatting sqref="A2466:A2543 A2378:A2455 A1938:A2016 A2026:A2103 A1850:A1928 A1762:A1839 A1674:A1751 A1587:A1663 A1499:A1576 A1235:A1312 A1323:A1400 A883:A962 A795:A874 A707:A786 A619:A697 A531:A610 A443:A522 A355:A434 A267:A346 A179:A258 A91:A170 A3:A82 A971:A1050 A1059:A1137 A1147:A1224 A1411:A1488 A2114:A2191 A2202:A2279 A2290:A2368 A2554:A2609 A2617:A1048576">
    <cfRule type="duplicateValues" dxfId="54" priority="25128"/>
  </conditionalFormatting>
  <conditionalFormatting sqref="A2466:A2543 A2378:A2455 A1938:A2016 A2026:A2103 A1850:A1928 A1762:A1839 A1674:A1751 A1587:A1663 A1499:A1576 A1235:A1312 A1323:A1400 A883:A962 A795:A874 A707:A786 A619:A697 A531:A610 A443:A522 A355:A434 A267:A346 A179:A258 A91:A170 A3:A82 A971:A1050 A1059:A1137 A1147:A1224 A1411:A1488 A2114:A2191 A2202:A2279 A2290:A2368 A2554:A2609 A2617:A1048576">
    <cfRule type="duplicateValues" dxfId="53" priority="25160"/>
    <cfRule type="duplicateValues" dxfId="52" priority="25161"/>
  </conditionalFormatting>
  <conditionalFormatting sqref="A1664:A1671">
    <cfRule type="duplicateValues" dxfId="51" priority="25169"/>
  </conditionalFormatting>
  <conditionalFormatting sqref="E1665:E1671">
    <cfRule type="duplicateValues" dxfId="50" priority="25171"/>
  </conditionalFormatting>
  <conditionalFormatting sqref="A1752:A1759">
    <cfRule type="duplicateValues" dxfId="49" priority="25179"/>
  </conditionalFormatting>
  <conditionalFormatting sqref="E1753:E1759">
    <cfRule type="duplicateValues" dxfId="48" priority="25181"/>
  </conditionalFormatting>
  <conditionalFormatting sqref="A1840:A1847">
    <cfRule type="duplicateValues" dxfId="47" priority="25190"/>
  </conditionalFormatting>
  <conditionalFormatting sqref="E1841:E1847">
    <cfRule type="duplicateValues" dxfId="46" priority="25191"/>
  </conditionalFormatting>
  <conditionalFormatting sqref="A1929:A1935">
    <cfRule type="duplicateValues" dxfId="45" priority="25198"/>
  </conditionalFormatting>
  <conditionalFormatting sqref="E1930:E1935">
    <cfRule type="duplicateValues" dxfId="44" priority="25199"/>
  </conditionalFormatting>
  <conditionalFormatting sqref="A2017:A2023">
    <cfRule type="duplicateValues" dxfId="43" priority="25205"/>
  </conditionalFormatting>
  <conditionalFormatting sqref="E2018:E2023">
    <cfRule type="duplicateValues" dxfId="42" priority="25206"/>
  </conditionalFormatting>
  <conditionalFormatting sqref="A2369:A2375">
    <cfRule type="duplicateValues" dxfId="41" priority="25207"/>
  </conditionalFormatting>
  <conditionalFormatting sqref="E2370:E2375">
    <cfRule type="duplicateValues" dxfId="40" priority="25208"/>
  </conditionalFormatting>
  <conditionalFormatting sqref="E1:E2624 E2629:E1048576">
    <cfRule type="duplicateValues" dxfId="39" priority="40"/>
  </conditionalFormatting>
  <conditionalFormatting sqref="E2625">
    <cfRule type="duplicateValues" dxfId="38" priority="25"/>
  </conditionalFormatting>
  <conditionalFormatting sqref="E2625">
    <cfRule type="duplicateValues" dxfId="37" priority="26"/>
  </conditionalFormatting>
  <conditionalFormatting sqref="E2625">
    <cfRule type="duplicateValues" dxfId="36" priority="27"/>
  </conditionalFormatting>
  <conditionalFormatting sqref="E2625">
    <cfRule type="duplicateValues" dxfId="35" priority="28"/>
  </conditionalFormatting>
  <conditionalFormatting sqref="E2625">
    <cfRule type="duplicateValues" dxfId="34" priority="29"/>
  </conditionalFormatting>
  <conditionalFormatting sqref="E2625">
    <cfRule type="duplicateValues" dxfId="33" priority="30"/>
  </conditionalFormatting>
  <conditionalFormatting sqref="E2625">
    <cfRule type="duplicateValues" dxfId="32" priority="31"/>
    <cfRule type="duplicateValues" dxfId="31" priority="32"/>
  </conditionalFormatting>
  <conditionalFormatting sqref="E2625">
    <cfRule type="duplicateValues" dxfId="30" priority="33"/>
    <cfRule type="duplicateValues" dxfId="29" priority="34"/>
  </conditionalFormatting>
  <conditionalFormatting sqref="E2625">
    <cfRule type="duplicateValues" dxfId="28" priority="35"/>
    <cfRule type="duplicateValues" dxfId="27" priority="36"/>
    <cfRule type="duplicateValues" dxfId="26" priority="37"/>
    <cfRule type="duplicateValues" dxfId="25" priority="38"/>
  </conditionalFormatting>
  <conditionalFormatting sqref="E2625">
    <cfRule type="duplicateValues" dxfId="24" priority="39"/>
  </conditionalFormatting>
  <conditionalFormatting sqref="E2625">
    <cfRule type="duplicateValues" dxfId="23" priority="24"/>
  </conditionalFormatting>
  <conditionalFormatting sqref="E2625">
    <cfRule type="duplicateValues" dxfId="22" priority="23"/>
  </conditionalFormatting>
  <conditionalFormatting sqref="E1:E2625 E2628:E1048576">
    <cfRule type="duplicateValues" dxfId="21" priority="21"/>
    <cfRule type="duplicateValues" dxfId="20" priority="22"/>
  </conditionalFormatting>
  <conditionalFormatting sqref="E2626:E2627">
    <cfRule type="duplicateValues" dxfId="19" priority="6"/>
  </conditionalFormatting>
  <conditionalFormatting sqref="E2626:E2627">
    <cfRule type="duplicateValues" dxfId="18" priority="7"/>
  </conditionalFormatting>
  <conditionalFormatting sqref="E2626:E2627">
    <cfRule type="duplicateValues" dxfId="17" priority="8"/>
  </conditionalFormatting>
  <conditionalFormatting sqref="E2626:E2627">
    <cfRule type="duplicateValues" dxfId="16" priority="9"/>
  </conditionalFormatting>
  <conditionalFormatting sqref="E2626:E2627">
    <cfRule type="duplicateValues" dxfId="15" priority="10"/>
  </conditionalFormatting>
  <conditionalFormatting sqref="E2626:E2627">
    <cfRule type="duplicateValues" dxfId="14" priority="11"/>
  </conditionalFormatting>
  <conditionalFormatting sqref="E2626:E2627">
    <cfRule type="duplicateValues" dxfId="13" priority="12"/>
    <cfRule type="duplicateValues" dxfId="12" priority="13"/>
  </conditionalFormatting>
  <conditionalFormatting sqref="E2626:E2627">
    <cfRule type="duplicateValues" dxfId="11" priority="14"/>
    <cfRule type="duplicateValues" dxfId="10" priority="15"/>
  </conditionalFormatting>
  <conditionalFormatting sqref="E2626:E2627">
    <cfRule type="duplicateValues" dxfId="9" priority="16"/>
    <cfRule type="duplicateValues" dxfId="8" priority="17"/>
    <cfRule type="duplicateValues" dxfId="7" priority="18"/>
    <cfRule type="duplicateValues" dxfId="6" priority="19"/>
  </conditionalFormatting>
  <conditionalFormatting sqref="E2626:E2627">
    <cfRule type="duplicateValues" dxfId="5" priority="20"/>
  </conditionalFormatting>
  <conditionalFormatting sqref="E2626:E2627">
    <cfRule type="duplicateValues" dxfId="4" priority="5"/>
  </conditionalFormatting>
  <conditionalFormatting sqref="E2626:E2627">
    <cfRule type="duplicateValues" dxfId="3" priority="4"/>
  </conditionalFormatting>
  <conditionalFormatting sqref="E2626:E2627">
    <cfRule type="duplicateValues" dxfId="2" priority="3"/>
  </conditionalFormatting>
  <conditionalFormatting sqref="E1:E1048576">
    <cfRule type="duplicateValues" dxfId="1" priority="2"/>
    <cfRule type="duplicateValues" dxfId="0" priority="1"/>
  </conditionalFormatting>
  <pageMargins left="0.3" right="0" top="2.2000000000000002" bottom="0" header="0.3" footer="0.3"/>
  <pageSetup paperSize="9" scale="58" orientation="portrait" r:id="rId1"/>
  <ignoredErrors>
    <ignoredError sqref="A1787:A1789 A1791 A1793 A1795 A1797:A1808 A1810 A1812 A1814" emptyCellReference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Data!$H$2:$H$10</xm:f>
          </x14:formula1>
          <xm:sqref>D93:D94 D3:D82</xm:sqref>
        </x14:dataValidation>
        <x14:dataValidation type="list" allowBlank="1" showInputMessage="1" showErrorMessage="1" xr:uid="{00000000-0002-0000-0200-000001000000}">
          <x14:formula1>
            <xm:f>Data!$K$3:$K$53</xm:f>
          </x14:formula1>
          <xm:sqref>L3:L82 L91:L170 L179:L258 L267:L346 L355:L434 L443:L522 L531:L610 L619:L697 L707:L786 L795:L874 L883:L962 L971:L1050 L1235:L1312 L1323:L1400 L1411:L1488 L1499:L1576 L1587:L1663 L1674:L1751 L1762:L1839 L1850:L1928 L1938:L2016 L2026:L2103 L2114:L2191 L2202:L2279 L2290:L2368 L2378:L2455 L2466:L2543 L2554:L2609 L1059:L1137 L1147:L1224</xm:sqref>
        </x14:dataValidation>
        <x14:dataValidation type="list" allowBlank="1" showInputMessage="1" showErrorMessage="1" xr:uid="{00000000-0002-0000-0200-000002000000}">
          <x14:formula1>
            <xm:f>'H:\Pepsi\Pepsi-----------2019\Sevice\05 May 2019\[Final Sheet Sevice bill May 2019.xlsx]1'!#REF!</xm:f>
          </x14:formula1>
          <xm:sqref>M87:M88 M175:M176 M263:M264 M351:M352 M439:M440 M527:M528 M615:M616 M702:M704 M791:M792 M879:M880 M967:M968 M1055:M1056 M1142:M1144 M1230:M1232 M1318:M1320 M1406:M1408 M1494:M1496 M1582:M1584 M1669:M1671 M1757:M1759 M1846:M1847 M1934:M1935 M2022:M2023 M2109:M2111 M2197:M2199 M2285:M2287 M2374:M2375 M2461:M2463 M2549:M2551 M2615:M2616</xm:sqref>
        </x14:dataValidation>
        <x14:dataValidation type="list" allowBlank="1" showInputMessage="1" showErrorMessage="1" xr:uid="{00000000-0002-0000-0200-000003000000}">
          <x14:formula1>
            <xm:f>Data!$F$2:$F$6</xm:f>
          </x14:formula1>
          <xm:sqref>C3:C82</xm:sqref>
        </x14:dataValidation>
        <x14:dataValidation type="list" allowBlank="1" showInputMessage="1" showErrorMessage="1" xr:uid="{00000000-0002-0000-0200-000004000000}">
          <x14:formula1>
            <xm:f>'\\DESKTOP-AP37TVP\All-New Share Folder-2023\Pepsi-2023\Service File Bill-2023\01. January-2023\[01. January Upcity-23.xlsx]1'!#REF!</xm:f>
          </x14:formula1>
          <xm:sqref>L85:L86 L173:L174 L261:L262 L349:L350 L437:L438 L525:L526 L613:L614 L700:L701 L789:L790 L877:L878 L965:L966 L1053:L1054 L1140:L1141 L1227:L1229 L1315:L1317 L1403:L1405 L1491:L1493 L1579:L1581 L1754:L1756 L1842:L1845 L1931:L1933 L2019:L2021 L2106:L2108 L2194:L2196 L2282:L2284 L2371:L2373 L2458:L2460 L2546:L2548 L2612:L2614 L1666:L1668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N53"/>
  <sheetViews>
    <sheetView workbookViewId="0">
      <selection activeCell="D11" sqref="D11"/>
    </sheetView>
  </sheetViews>
  <sheetFormatPr defaultRowHeight="15" x14ac:dyDescent="0.25"/>
  <cols>
    <col min="1" max="1" width="1.28515625" customWidth="1"/>
    <col min="2" max="2" width="29.42578125" bestFit="1" customWidth="1"/>
    <col min="3" max="3" width="15" customWidth="1"/>
    <col min="4" max="4" width="10.85546875" bestFit="1" customWidth="1"/>
    <col min="5" max="5" width="7.5703125" customWidth="1"/>
    <col min="6" max="6" width="10.5703125" bestFit="1" customWidth="1"/>
    <col min="7" max="7" width="9.42578125" customWidth="1"/>
    <col min="8" max="8" width="9.7109375" bestFit="1" customWidth="1"/>
    <col min="9" max="9" width="9.28515625" customWidth="1"/>
    <col min="10" max="10" width="3.7109375" customWidth="1"/>
    <col min="11" max="11" width="20.85546875" bestFit="1" customWidth="1"/>
    <col min="12" max="12" width="6" bestFit="1" customWidth="1"/>
    <col min="13" max="13" width="8" bestFit="1" customWidth="1"/>
    <col min="14" max="14" width="15" bestFit="1" customWidth="1"/>
  </cols>
  <sheetData>
    <row r="2" spans="2:14" x14ac:dyDescent="0.25">
      <c r="B2" s="4" t="s">
        <v>152</v>
      </c>
      <c r="D2" t="s">
        <v>39</v>
      </c>
      <c r="F2" t="s">
        <v>51</v>
      </c>
      <c r="H2" s="7" t="s">
        <v>55</v>
      </c>
      <c r="J2" s="11" t="s">
        <v>23</v>
      </c>
      <c r="K2" s="12" t="s">
        <v>86</v>
      </c>
      <c r="L2" s="13" t="s">
        <v>87</v>
      </c>
      <c r="M2" s="13" t="s">
        <v>88</v>
      </c>
      <c r="N2" s="13" t="s">
        <v>5</v>
      </c>
    </row>
    <row r="3" spans="2:14" x14ac:dyDescent="0.25">
      <c r="B3" s="5" t="s">
        <v>153</v>
      </c>
      <c r="D3" t="s">
        <v>40</v>
      </c>
      <c r="F3" t="s">
        <v>52</v>
      </c>
      <c r="H3" s="7" t="s">
        <v>56</v>
      </c>
      <c r="J3" s="14">
        <v>1</v>
      </c>
      <c r="K3" s="17" t="s">
        <v>89</v>
      </c>
      <c r="L3" s="14" t="s">
        <v>90</v>
      </c>
      <c r="M3" s="15">
        <v>35</v>
      </c>
      <c r="N3" s="14"/>
    </row>
    <row r="4" spans="2:14" x14ac:dyDescent="0.25">
      <c r="B4" s="4" t="s">
        <v>154</v>
      </c>
      <c r="D4" t="s">
        <v>41</v>
      </c>
      <c r="F4" t="s">
        <v>53</v>
      </c>
      <c r="H4" s="7" t="s">
        <v>57</v>
      </c>
      <c r="J4" s="14">
        <v>2</v>
      </c>
      <c r="K4" s="17" t="s">
        <v>91</v>
      </c>
      <c r="L4" s="14" t="s">
        <v>92</v>
      </c>
      <c r="M4" s="15">
        <v>650</v>
      </c>
      <c r="N4" s="14"/>
    </row>
    <row r="5" spans="2:14" x14ac:dyDescent="0.25">
      <c r="B5" s="4" t="s">
        <v>155</v>
      </c>
      <c r="D5" t="s">
        <v>42</v>
      </c>
      <c r="F5" t="s">
        <v>54</v>
      </c>
      <c r="H5" s="7" t="s">
        <v>58</v>
      </c>
      <c r="J5" s="14">
        <v>3</v>
      </c>
      <c r="K5" s="17" t="s">
        <v>93</v>
      </c>
      <c r="L5" s="14" t="s">
        <v>92</v>
      </c>
      <c r="M5" s="15">
        <v>850</v>
      </c>
      <c r="N5" s="14"/>
    </row>
    <row r="6" spans="2:14" x14ac:dyDescent="0.25">
      <c r="B6" s="4" t="s">
        <v>156</v>
      </c>
      <c r="D6" t="s">
        <v>43</v>
      </c>
      <c r="F6" t="s">
        <v>8</v>
      </c>
      <c r="H6" s="7" t="s">
        <v>59</v>
      </c>
      <c r="J6" s="14">
        <v>4</v>
      </c>
      <c r="K6" s="17" t="s">
        <v>94</v>
      </c>
      <c r="L6" s="14" t="s">
        <v>92</v>
      </c>
      <c r="M6" s="14">
        <v>70</v>
      </c>
      <c r="N6" s="14"/>
    </row>
    <row r="7" spans="2:14" x14ac:dyDescent="0.25">
      <c r="B7" s="4" t="s">
        <v>3</v>
      </c>
      <c r="D7" t="s">
        <v>44</v>
      </c>
      <c r="H7" s="7" t="s">
        <v>77</v>
      </c>
      <c r="J7" s="14">
        <v>5</v>
      </c>
      <c r="K7" s="17" t="s">
        <v>95</v>
      </c>
      <c r="L7" s="14" t="s">
        <v>92</v>
      </c>
      <c r="M7" s="14">
        <v>80</v>
      </c>
      <c r="N7" s="14"/>
    </row>
    <row r="8" spans="2:14" x14ac:dyDescent="0.25">
      <c r="B8" s="4" t="s">
        <v>7</v>
      </c>
      <c r="D8" t="s">
        <v>45</v>
      </c>
      <c r="H8" s="7" t="s">
        <v>60</v>
      </c>
      <c r="J8" s="14">
        <v>6</v>
      </c>
      <c r="K8" s="17" t="s">
        <v>96</v>
      </c>
      <c r="L8" s="14" t="s">
        <v>92</v>
      </c>
      <c r="M8" s="14">
        <v>600</v>
      </c>
      <c r="N8" s="14"/>
    </row>
    <row r="9" spans="2:14" x14ac:dyDescent="0.25">
      <c r="B9" s="4" t="s">
        <v>9</v>
      </c>
      <c r="D9" t="s">
        <v>46</v>
      </c>
      <c r="H9" s="7" t="s">
        <v>61</v>
      </c>
      <c r="J9" s="14">
        <v>7</v>
      </c>
      <c r="K9" s="17" t="s">
        <v>97</v>
      </c>
      <c r="L9" s="14" t="s">
        <v>98</v>
      </c>
      <c r="M9" s="14">
        <v>600</v>
      </c>
      <c r="N9" s="14"/>
    </row>
    <row r="10" spans="2:14" x14ac:dyDescent="0.25">
      <c r="B10" s="4" t="s">
        <v>6</v>
      </c>
      <c r="D10" t="s">
        <v>47</v>
      </c>
      <c r="H10" s="7" t="s">
        <v>8</v>
      </c>
      <c r="J10" s="14">
        <v>8</v>
      </c>
      <c r="K10" s="17" t="s">
        <v>99</v>
      </c>
      <c r="L10" s="14" t="s">
        <v>92</v>
      </c>
      <c r="M10" s="14">
        <v>900</v>
      </c>
      <c r="N10" s="14"/>
    </row>
    <row r="11" spans="2:14" x14ac:dyDescent="0.25">
      <c r="B11" s="4" t="s">
        <v>150</v>
      </c>
      <c r="D11" t="s">
        <v>48</v>
      </c>
      <c r="J11" s="14">
        <v>9</v>
      </c>
      <c r="K11" s="17" t="s">
        <v>149</v>
      </c>
      <c r="L11" s="14" t="s">
        <v>92</v>
      </c>
      <c r="M11" s="14">
        <v>350</v>
      </c>
      <c r="N11" s="14" t="s">
        <v>158</v>
      </c>
    </row>
    <row r="12" spans="2:14" x14ac:dyDescent="0.25">
      <c r="B12" s="4" t="s">
        <v>157</v>
      </c>
      <c r="D12" t="s">
        <v>49</v>
      </c>
      <c r="J12" s="14">
        <v>10</v>
      </c>
      <c r="K12" s="18" t="s">
        <v>100</v>
      </c>
      <c r="L12" s="14" t="s">
        <v>92</v>
      </c>
      <c r="M12" s="14">
        <v>550</v>
      </c>
      <c r="N12" s="14"/>
    </row>
    <row r="13" spans="2:14" x14ac:dyDescent="0.25">
      <c r="B13" s="4" t="s">
        <v>151</v>
      </c>
      <c r="D13" t="s">
        <v>50</v>
      </c>
      <c r="J13" s="14">
        <v>11</v>
      </c>
      <c r="K13" s="17" t="s">
        <v>101</v>
      </c>
      <c r="L13" s="14" t="s">
        <v>92</v>
      </c>
      <c r="M13" s="14">
        <v>230</v>
      </c>
      <c r="N13" s="14" t="s">
        <v>102</v>
      </c>
    </row>
    <row r="14" spans="2:14" x14ac:dyDescent="0.25">
      <c r="B14" s="4" t="s">
        <v>8</v>
      </c>
      <c r="J14" s="14">
        <v>12</v>
      </c>
      <c r="K14" s="17" t="s">
        <v>103</v>
      </c>
      <c r="L14" s="14" t="s">
        <v>92</v>
      </c>
      <c r="M14" s="14">
        <v>550</v>
      </c>
      <c r="N14" s="14" t="s">
        <v>102</v>
      </c>
    </row>
    <row r="15" spans="2:14" x14ac:dyDescent="0.25">
      <c r="B15" s="4"/>
      <c r="J15" s="14">
        <v>13</v>
      </c>
      <c r="K15" s="17" t="s">
        <v>104</v>
      </c>
      <c r="L15" s="14" t="s">
        <v>90</v>
      </c>
      <c r="M15" s="14">
        <v>15</v>
      </c>
      <c r="N15" s="14"/>
    </row>
    <row r="16" spans="2:14" x14ac:dyDescent="0.25">
      <c r="B16" s="4"/>
      <c r="J16" s="14">
        <v>14</v>
      </c>
      <c r="K16" s="17" t="s">
        <v>105</v>
      </c>
      <c r="L16" s="14" t="s">
        <v>92</v>
      </c>
      <c r="M16" s="14">
        <v>1800</v>
      </c>
      <c r="N16" s="14"/>
    </row>
    <row r="17" spans="2:14" x14ac:dyDescent="0.25">
      <c r="B17" s="4"/>
      <c r="J17" s="14">
        <v>15</v>
      </c>
      <c r="K17" s="18" t="s">
        <v>106</v>
      </c>
      <c r="L17" s="14" t="s">
        <v>92</v>
      </c>
      <c r="M17" s="14">
        <v>300</v>
      </c>
      <c r="N17" s="14"/>
    </row>
    <row r="18" spans="2:14" x14ac:dyDescent="0.25">
      <c r="B18" s="4"/>
      <c r="J18" s="14">
        <v>16</v>
      </c>
      <c r="K18" s="18" t="s">
        <v>107</v>
      </c>
      <c r="L18" s="14" t="s">
        <v>92</v>
      </c>
      <c r="M18" s="14">
        <v>300</v>
      </c>
      <c r="N18" s="14"/>
    </row>
    <row r="19" spans="2:14" x14ac:dyDescent="0.25">
      <c r="B19" s="4"/>
      <c r="J19" s="14">
        <v>17</v>
      </c>
      <c r="K19" s="18" t="s">
        <v>108</v>
      </c>
      <c r="L19" s="14" t="s">
        <v>92</v>
      </c>
      <c r="M19" s="14">
        <v>60</v>
      </c>
      <c r="N19" s="14"/>
    </row>
    <row r="20" spans="2:14" x14ac:dyDescent="0.25">
      <c r="B20" s="5"/>
      <c r="J20" s="14">
        <v>18</v>
      </c>
      <c r="K20" s="17" t="s">
        <v>109</v>
      </c>
      <c r="L20" s="14" t="s">
        <v>92</v>
      </c>
      <c r="M20" s="14">
        <v>350</v>
      </c>
      <c r="N20" s="14"/>
    </row>
    <row r="21" spans="2:14" x14ac:dyDescent="0.25">
      <c r="B21" s="5"/>
      <c r="J21" s="14">
        <v>19</v>
      </c>
      <c r="K21" s="17" t="s">
        <v>110</v>
      </c>
      <c r="L21" s="14" t="s">
        <v>92</v>
      </c>
      <c r="M21" s="14">
        <v>200</v>
      </c>
      <c r="N21" s="14"/>
    </row>
    <row r="22" spans="2:14" x14ac:dyDescent="0.25">
      <c r="B22" s="4"/>
      <c r="J22" s="14">
        <v>20</v>
      </c>
      <c r="K22" s="17" t="s">
        <v>111</v>
      </c>
      <c r="L22" s="14" t="s">
        <v>92</v>
      </c>
      <c r="M22" s="14">
        <v>800</v>
      </c>
      <c r="N22" s="14"/>
    </row>
    <row r="23" spans="2:14" x14ac:dyDescent="0.25">
      <c r="B23" s="4"/>
      <c r="J23" s="14">
        <v>21</v>
      </c>
      <c r="K23" s="17" t="s">
        <v>112</v>
      </c>
      <c r="L23" s="14" t="s">
        <v>92</v>
      </c>
      <c r="M23" s="14">
        <v>650</v>
      </c>
      <c r="N23" s="14"/>
    </row>
    <row r="24" spans="2:14" x14ac:dyDescent="0.25">
      <c r="B24" s="4"/>
      <c r="J24" s="14">
        <v>22</v>
      </c>
      <c r="K24" s="17" t="s">
        <v>113</v>
      </c>
      <c r="L24" s="14" t="s">
        <v>92</v>
      </c>
      <c r="M24" s="14">
        <v>800</v>
      </c>
      <c r="N24" s="14"/>
    </row>
    <row r="25" spans="2:14" x14ac:dyDescent="0.25">
      <c r="B25" s="4"/>
      <c r="J25" s="14">
        <v>23</v>
      </c>
      <c r="K25" s="17" t="s">
        <v>114</v>
      </c>
      <c r="L25" s="14" t="s">
        <v>92</v>
      </c>
      <c r="M25" s="14">
        <v>300</v>
      </c>
      <c r="N25" s="14"/>
    </row>
    <row r="26" spans="2:14" x14ac:dyDescent="0.25">
      <c r="B26" s="4"/>
      <c r="J26" s="14">
        <v>24</v>
      </c>
      <c r="K26" s="17" t="s">
        <v>115</v>
      </c>
      <c r="L26" s="14" t="s">
        <v>92</v>
      </c>
      <c r="M26" s="14">
        <v>700</v>
      </c>
      <c r="N26" s="14"/>
    </row>
    <row r="27" spans="2:14" x14ac:dyDescent="0.25">
      <c r="B27" s="5"/>
      <c r="J27" s="14">
        <v>25</v>
      </c>
      <c r="K27" s="17" t="s">
        <v>116</v>
      </c>
      <c r="L27" s="14" t="s">
        <v>92</v>
      </c>
      <c r="M27" s="14">
        <v>100</v>
      </c>
      <c r="N27" s="14"/>
    </row>
    <row r="28" spans="2:14" x14ac:dyDescent="0.25">
      <c r="B28" s="5"/>
      <c r="J28" s="14">
        <v>26</v>
      </c>
      <c r="K28" s="17" t="s">
        <v>117</v>
      </c>
      <c r="L28" s="14" t="s">
        <v>92</v>
      </c>
      <c r="M28" s="16">
        <v>10</v>
      </c>
      <c r="N28" s="14"/>
    </row>
    <row r="29" spans="2:14" x14ac:dyDescent="0.25">
      <c r="B29" s="4"/>
      <c r="J29" s="14">
        <v>27</v>
      </c>
      <c r="K29" s="17" t="s">
        <v>118</v>
      </c>
      <c r="L29" s="14" t="s">
        <v>92</v>
      </c>
      <c r="M29" s="16">
        <v>550</v>
      </c>
      <c r="N29" s="14"/>
    </row>
    <row r="30" spans="2:14" x14ac:dyDescent="0.25">
      <c r="B30" s="4"/>
      <c r="J30" s="14">
        <v>28</v>
      </c>
      <c r="K30" s="17" t="s">
        <v>119</v>
      </c>
      <c r="L30" s="14" t="s">
        <v>92</v>
      </c>
      <c r="M30" s="16">
        <v>150</v>
      </c>
      <c r="N30" s="14"/>
    </row>
    <row r="31" spans="2:14" x14ac:dyDescent="0.25">
      <c r="B31" s="1"/>
      <c r="J31" s="14">
        <v>29</v>
      </c>
      <c r="K31" s="17" t="s">
        <v>120</v>
      </c>
      <c r="L31" s="14" t="s">
        <v>121</v>
      </c>
      <c r="M31" s="14">
        <v>85</v>
      </c>
      <c r="N31" s="14"/>
    </row>
    <row r="32" spans="2:14" x14ac:dyDescent="0.25">
      <c r="J32" s="14">
        <v>30</v>
      </c>
      <c r="K32" s="17" t="s">
        <v>122</v>
      </c>
      <c r="L32" s="14" t="s">
        <v>90</v>
      </c>
      <c r="M32" s="14">
        <v>25</v>
      </c>
      <c r="N32" s="14"/>
    </row>
    <row r="33" spans="10:14" x14ac:dyDescent="0.25">
      <c r="J33" s="14">
        <v>31</v>
      </c>
      <c r="K33" s="17" t="s">
        <v>123</v>
      </c>
      <c r="L33" s="14" t="s">
        <v>92</v>
      </c>
      <c r="M33" s="14">
        <v>450</v>
      </c>
      <c r="N33" s="14"/>
    </row>
    <row r="34" spans="10:14" x14ac:dyDescent="0.25">
      <c r="J34" s="14">
        <v>32</v>
      </c>
      <c r="K34" s="17" t="s">
        <v>66</v>
      </c>
      <c r="L34" s="14" t="s">
        <v>92</v>
      </c>
      <c r="M34" s="14">
        <v>1000</v>
      </c>
      <c r="N34" s="14"/>
    </row>
    <row r="35" spans="10:14" x14ac:dyDescent="0.25">
      <c r="J35" s="14">
        <v>33</v>
      </c>
      <c r="K35" s="17" t="s">
        <v>124</v>
      </c>
      <c r="L35" s="14" t="s">
        <v>92</v>
      </c>
      <c r="M35" s="14">
        <v>680</v>
      </c>
      <c r="N35" s="14"/>
    </row>
    <row r="36" spans="10:14" x14ac:dyDescent="0.25">
      <c r="J36" s="14">
        <v>34</v>
      </c>
      <c r="K36" s="17" t="s">
        <v>125</v>
      </c>
      <c r="L36" s="14" t="s">
        <v>127</v>
      </c>
      <c r="M36" s="14">
        <v>80</v>
      </c>
      <c r="N36" s="14"/>
    </row>
    <row r="37" spans="10:14" x14ac:dyDescent="0.25">
      <c r="J37" s="14">
        <v>35</v>
      </c>
      <c r="K37" s="17" t="s">
        <v>126</v>
      </c>
      <c r="L37" s="14" t="s">
        <v>127</v>
      </c>
      <c r="M37" s="14">
        <v>450</v>
      </c>
      <c r="N37" s="14" t="s">
        <v>128</v>
      </c>
    </row>
    <row r="38" spans="10:14" x14ac:dyDescent="0.25">
      <c r="J38" s="14">
        <v>36</v>
      </c>
      <c r="K38" s="17" t="s">
        <v>129</v>
      </c>
      <c r="L38" s="14" t="s">
        <v>92</v>
      </c>
      <c r="M38" s="14">
        <v>250</v>
      </c>
      <c r="N38" s="14" t="s">
        <v>130</v>
      </c>
    </row>
    <row r="39" spans="10:14" x14ac:dyDescent="0.25">
      <c r="J39" s="14">
        <v>37</v>
      </c>
      <c r="K39" s="17" t="s">
        <v>131</v>
      </c>
      <c r="L39" s="14" t="s">
        <v>92</v>
      </c>
      <c r="M39" s="14">
        <v>400</v>
      </c>
      <c r="N39" s="14" t="s">
        <v>130</v>
      </c>
    </row>
    <row r="40" spans="10:14" x14ac:dyDescent="0.25">
      <c r="J40" s="14">
        <v>38</v>
      </c>
      <c r="K40" s="18" t="s">
        <v>132</v>
      </c>
      <c r="L40" s="14" t="s">
        <v>92</v>
      </c>
      <c r="M40" s="14">
        <v>380</v>
      </c>
      <c r="N40" s="14"/>
    </row>
    <row r="41" spans="10:14" x14ac:dyDescent="0.25">
      <c r="J41" s="14">
        <v>39</v>
      </c>
      <c r="K41" s="17" t="s">
        <v>133</v>
      </c>
      <c r="L41" s="14" t="s">
        <v>92</v>
      </c>
      <c r="M41" s="14">
        <v>40</v>
      </c>
      <c r="N41" s="14"/>
    </row>
    <row r="42" spans="10:14" x14ac:dyDescent="0.25">
      <c r="J42" s="14">
        <v>40</v>
      </c>
      <c r="K42" s="17" t="s">
        <v>134</v>
      </c>
      <c r="L42" s="14" t="s">
        <v>90</v>
      </c>
      <c r="M42" s="14">
        <v>25</v>
      </c>
      <c r="N42" s="14"/>
    </row>
    <row r="43" spans="10:14" x14ac:dyDescent="0.25">
      <c r="J43" s="14">
        <v>41</v>
      </c>
      <c r="K43" s="17" t="s">
        <v>135</v>
      </c>
      <c r="L43" s="14" t="s">
        <v>90</v>
      </c>
      <c r="M43" s="14">
        <v>140</v>
      </c>
      <c r="N43" s="14"/>
    </row>
    <row r="44" spans="10:14" x14ac:dyDescent="0.25">
      <c r="J44" s="14">
        <v>42</v>
      </c>
      <c r="K44" s="17" t="s">
        <v>136</v>
      </c>
      <c r="L44" s="14" t="s">
        <v>92</v>
      </c>
      <c r="M44" s="14">
        <v>250</v>
      </c>
      <c r="N44" s="14" t="s">
        <v>102</v>
      </c>
    </row>
    <row r="45" spans="10:14" x14ac:dyDescent="0.25">
      <c r="J45" s="14">
        <v>43</v>
      </c>
      <c r="K45" s="18" t="s">
        <v>137</v>
      </c>
      <c r="L45" s="14" t="s">
        <v>92</v>
      </c>
      <c r="M45" s="14">
        <v>60</v>
      </c>
      <c r="N45" s="14"/>
    </row>
    <row r="46" spans="10:14" x14ac:dyDescent="0.25">
      <c r="J46" s="14">
        <v>44</v>
      </c>
      <c r="K46" s="17" t="s">
        <v>138</v>
      </c>
      <c r="L46" s="14" t="s">
        <v>92</v>
      </c>
      <c r="M46" s="14">
        <v>70</v>
      </c>
      <c r="N46" s="14" t="s">
        <v>102</v>
      </c>
    </row>
    <row r="47" spans="10:14" x14ac:dyDescent="0.25">
      <c r="J47" s="14">
        <v>45</v>
      </c>
      <c r="K47" s="17" t="s">
        <v>139</v>
      </c>
      <c r="L47" s="14" t="s">
        <v>92</v>
      </c>
      <c r="M47" s="14">
        <v>220</v>
      </c>
      <c r="N47" s="14" t="s">
        <v>140</v>
      </c>
    </row>
    <row r="48" spans="10:14" x14ac:dyDescent="0.25">
      <c r="J48" s="14">
        <v>46</v>
      </c>
      <c r="K48" s="17" t="s">
        <v>141</v>
      </c>
      <c r="L48" s="14" t="s">
        <v>92</v>
      </c>
      <c r="M48" s="14">
        <v>70</v>
      </c>
      <c r="N48" s="14"/>
    </row>
    <row r="49" spans="10:14" x14ac:dyDescent="0.25">
      <c r="J49" s="14">
        <v>47</v>
      </c>
      <c r="K49" s="17" t="s">
        <v>142</v>
      </c>
      <c r="L49" s="14" t="s">
        <v>92</v>
      </c>
      <c r="M49" s="14">
        <v>200</v>
      </c>
      <c r="N49" s="14"/>
    </row>
    <row r="50" spans="10:14" x14ac:dyDescent="0.25">
      <c r="J50" s="14">
        <v>48</v>
      </c>
      <c r="K50" s="17" t="s">
        <v>62</v>
      </c>
      <c r="L50" s="14" t="s">
        <v>143</v>
      </c>
      <c r="M50" s="14">
        <v>500</v>
      </c>
      <c r="N50" s="14"/>
    </row>
    <row r="51" spans="10:14" x14ac:dyDescent="0.25">
      <c r="J51" s="14">
        <v>49</v>
      </c>
      <c r="K51" s="17" t="s">
        <v>8</v>
      </c>
      <c r="L51" s="14" t="s">
        <v>144</v>
      </c>
      <c r="M51" s="14" t="s">
        <v>144</v>
      </c>
      <c r="N51" s="14"/>
    </row>
    <row r="52" spans="10:14" x14ac:dyDescent="0.25">
      <c r="J52" s="14">
        <v>50</v>
      </c>
      <c r="K52" s="17" t="s">
        <v>145</v>
      </c>
      <c r="L52" s="14" t="s">
        <v>143</v>
      </c>
      <c r="M52" s="14" t="s">
        <v>144</v>
      </c>
      <c r="N52" s="14" t="s">
        <v>146</v>
      </c>
    </row>
    <row r="53" spans="10:14" x14ac:dyDescent="0.25">
      <c r="J53" s="14">
        <v>51</v>
      </c>
      <c r="K53" s="17" t="s">
        <v>147</v>
      </c>
      <c r="L53" s="14" t="s">
        <v>143</v>
      </c>
      <c r="M53" s="14">
        <v>850</v>
      </c>
      <c r="N53" s="14"/>
    </row>
  </sheetData>
  <sheetProtection algorithmName="SHA-512" hashValue="WOC0xr+opUaJVPgakvI2uADy9VySd3Cd3eBqMyY8gXyojCLDFrEv3ukWafKdMwfK0AmTJd5+OLvhIPmV+g5aYQ==" saltValue="nr+Q+BZJExJPYISTOoaDfg==" spinCount="100000" sheet="1" objects="1" scenarios="1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Rate</vt:lpstr>
      <vt:lpstr>Top_Service-1</vt:lpstr>
      <vt:lpstr>Service Type sheet</vt:lpstr>
      <vt:lpstr>Data</vt:lpstr>
      <vt:lpstr>'Top_Service-1'!Print_Area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Shadesh Baishnab</dc:creator>
  <cp:lastModifiedBy>Razvi Hasan Yasin</cp:lastModifiedBy>
  <cp:lastPrinted>2023-07-06T07:51:18Z</cp:lastPrinted>
  <dcterms:created xsi:type="dcterms:W3CDTF">2022-01-04T03:58:07Z</dcterms:created>
  <dcterms:modified xsi:type="dcterms:W3CDTF">2023-08-01T16:25:57Z</dcterms:modified>
</cp:coreProperties>
</file>