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ihat_Desktop_Mydoc\Desktop\"/>
    </mc:Choice>
  </mc:AlternateContent>
  <bookViews>
    <workbookView xWindow="0" yWindow="0" windowWidth="20490" windowHeight="7755" activeTab="1"/>
  </bookViews>
  <sheets>
    <sheet name="Hasinur" sheetId="3" r:id="rId1"/>
    <sheet name="Engineer" sheetId="2" r:id="rId2"/>
    <sheet name="Sheet1" sheetId="1" r:id="rId3"/>
  </sheets>
  <definedNames>
    <definedName name="_xlnm.Print_Area" localSheetId="1">Engineer!$A$1:$G$61</definedName>
    <definedName name="_xlnm.Print_Area" localSheetId="0">Hasinur!$A$1:$G$58</definedName>
  </definedNames>
  <calcPr calcId="152511"/>
</workbook>
</file>

<file path=xl/calcChain.xml><?xml version="1.0" encoding="utf-8"?>
<calcChain xmlns="http://schemas.openxmlformats.org/spreadsheetml/2006/main">
  <c r="F53" i="2" l="1"/>
  <c r="F54" i="2"/>
  <c r="G51" i="2"/>
  <c r="G46" i="2"/>
  <c r="G44" i="2"/>
  <c r="G30" i="2"/>
  <c r="G31" i="2" s="1"/>
  <c r="G32" i="2" s="1"/>
  <c r="G23" i="2"/>
  <c r="F23" i="2"/>
  <c r="F19" i="2"/>
  <c r="E50" i="3"/>
  <c r="F48" i="3"/>
  <c r="F37" i="3"/>
  <c r="G37" i="3"/>
  <c r="G38" i="3" s="1"/>
  <c r="G40" i="3"/>
  <c r="G36" i="3"/>
  <c r="E37" i="3"/>
  <c r="G31" i="3"/>
  <c r="G32" i="3" s="1"/>
  <c r="F31" i="3"/>
  <c r="E31" i="3"/>
  <c r="E40" i="3"/>
  <c r="G23" i="3"/>
  <c r="F23" i="3"/>
  <c r="E23" i="3"/>
  <c r="G19" i="3"/>
  <c r="E19" i="3"/>
  <c r="G14" i="3"/>
  <c r="F14" i="3"/>
  <c r="E14" i="3"/>
  <c r="E24" i="3"/>
  <c r="E48" i="3"/>
  <c r="F43" i="2"/>
  <c r="E43" i="2"/>
  <c r="G37" i="2"/>
  <c r="F37" i="2"/>
  <c r="E37" i="2"/>
  <c r="E46" i="2"/>
  <c r="G29" i="2"/>
  <c r="E23" i="2"/>
  <c r="G19" i="2"/>
  <c r="E19" i="2"/>
  <c r="G14" i="2"/>
  <c r="F14" i="2"/>
  <c r="E14" i="2"/>
  <c r="E30" i="2"/>
  <c r="E53" i="2" s="1"/>
  <c r="G38" i="2" l="1"/>
  <c r="G39" i="2" s="1"/>
  <c r="G24" i="3"/>
  <c r="G25" i="3" s="1"/>
  <c r="G26" i="3" s="1"/>
</calcChain>
</file>

<file path=xl/sharedStrings.xml><?xml version="1.0" encoding="utf-8"?>
<sst xmlns="http://schemas.openxmlformats.org/spreadsheetml/2006/main" count="180" uniqueCount="67">
  <si>
    <t>ACI Motors Limited</t>
  </si>
  <si>
    <t>Monthly Key Performance Indicator- Engineer</t>
  </si>
  <si>
    <t>Business</t>
  </si>
  <si>
    <t>ACI Motors</t>
  </si>
  <si>
    <t>Location:</t>
  </si>
  <si>
    <t>Dinajpur</t>
  </si>
  <si>
    <t>Name</t>
  </si>
  <si>
    <t>Md. Eunus Ali</t>
  </si>
  <si>
    <t>Position:</t>
  </si>
  <si>
    <t>SE</t>
  </si>
  <si>
    <t>Supervisor</t>
  </si>
  <si>
    <t>Sales Manager</t>
  </si>
  <si>
    <t xml:space="preserve">Month:  </t>
  </si>
  <si>
    <t>September</t>
  </si>
  <si>
    <t>Department</t>
  </si>
  <si>
    <t>Motors</t>
  </si>
  <si>
    <t>Staff ID:</t>
  </si>
  <si>
    <t>SL</t>
  </si>
  <si>
    <t>Task</t>
  </si>
  <si>
    <t>Service Ratio</t>
  </si>
  <si>
    <t>Target</t>
  </si>
  <si>
    <t>Actual</t>
  </si>
  <si>
    <t>Weight</t>
  </si>
  <si>
    <t>Score</t>
  </si>
  <si>
    <t>F. Score</t>
  </si>
  <si>
    <t>Warranty Service</t>
  </si>
  <si>
    <t xml:space="preserve">Post warranty Customer Service </t>
  </si>
  <si>
    <t>Total</t>
  </si>
  <si>
    <t>Satisfaction Index</t>
  </si>
  <si>
    <t>Six Hour Service Ratio (Min-80%)</t>
  </si>
  <si>
    <t>Customer Satisfaction Index</t>
  </si>
  <si>
    <t>Service Income</t>
  </si>
  <si>
    <t>Service Revenue Against Budget</t>
  </si>
  <si>
    <t>Reporting &amp; Communication</t>
  </si>
  <si>
    <t>Monthly Report Submission</t>
  </si>
  <si>
    <t>Apps &amp; Dashboard Monitoring</t>
  </si>
  <si>
    <t>Team Co-ordination</t>
  </si>
  <si>
    <t>Total Mark Against Service</t>
  </si>
  <si>
    <t>Base Line Incentive Amount</t>
  </si>
  <si>
    <t xml:space="preserve">Total Incentive Amount against Service </t>
  </si>
  <si>
    <t>Spare parts Sales</t>
  </si>
  <si>
    <t>Tractor Spare Parts &amp; Lubricants</t>
  </si>
  <si>
    <t>Sales Budget Achievement</t>
  </si>
  <si>
    <t xml:space="preserve">Total </t>
  </si>
  <si>
    <t>Total Incentive Amount against Tractor Spare Parts Sales</t>
  </si>
  <si>
    <t>NM/PT Spare Parts &amp; Lubricants</t>
  </si>
  <si>
    <t>Total Mark Against Spare parts</t>
  </si>
  <si>
    <t>Total Incentive Amount against NM/PT Spare Parts Sales</t>
  </si>
  <si>
    <t>Performance Bonus Against KPI for up to Full Score</t>
  </si>
  <si>
    <t>Tractor</t>
  </si>
  <si>
    <t>NM/PT</t>
  </si>
  <si>
    <t>If Sales Achievement (101%-115%): Base Amount * Multiplication factor 0.20</t>
  </si>
  <si>
    <t>If Sales Achievement (116%-140%): Base Amount * Multiplication factor 0.50</t>
  </si>
  <si>
    <t>If Sales Achievement (141%-Above): Full Base Amount</t>
  </si>
  <si>
    <t>Total Incentive Amount against Spare Parts Sales</t>
  </si>
  <si>
    <t>Total KPI Mark</t>
  </si>
  <si>
    <t>Total Incentive Amount</t>
  </si>
  <si>
    <t>Prepared by</t>
  </si>
  <si>
    <t>Recommended by</t>
  </si>
  <si>
    <t>Checked by</t>
  </si>
  <si>
    <t xml:space="preserve">                                 TSA/ Sr. TSA/ TSO/ Sr. TSO</t>
  </si>
  <si>
    <t xml:space="preserve">     SE/ Sr. SE/TMS</t>
  </si>
  <si>
    <t>Sr. SCE/SCE</t>
  </si>
  <si>
    <t>Monthly Key Performance Indicator- TSO (Area)</t>
  </si>
  <si>
    <t xml:space="preserve">Md. Hasinur Rahman </t>
  </si>
  <si>
    <t>Sr.TSO</t>
  </si>
  <si>
    <t>Service 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</si>
</sst>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8">
    <xf numFmtId="0" fontId="0" fillId="0" borderId="0" xfId="0"/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2" fillId="0" borderId="9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6" fillId="0" borderId="10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8" fillId="0" borderId="1" xfId="1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9" fillId="0" borderId="1" xfId="1" applyNumberFormat="1" applyFont="1" applyBorder="1" applyAlignment="1">
      <alignment horizontal="center" vertical="center" wrapText="1"/>
    </xf>
    <xf numFmtId="43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7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9" fontId="6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43" fontId="0" fillId="0" borderId="1" xfId="0" applyNumberFormat="1" applyBorder="1"/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6" fillId="0" borderId="5" xfId="0" applyFont="1" applyFill="1" applyBorder="1" applyAlignment="1">
      <alignment vertical="center"/>
    </xf>
    <xf numFmtId="0" fontId="6" fillId="0" borderId="12" xfId="0" applyFont="1" applyFill="1" applyBorder="1" applyAlignment="1">
      <alignment vertical="center"/>
    </xf>
    <xf numFmtId="0" fontId="6" fillId="0" borderId="6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1" fontId="9" fillId="0" borderId="1" xfId="1" applyNumberFormat="1" applyFont="1" applyBorder="1" applyAlignment="1">
      <alignment horizontal="center" vertical="center"/>
    </xf>
    <xf numFmtId="1" fontId="10" fillId="0" borderId="1" xfId="1" applyNumberFormat="1" applyFont="1" applyBorder="1" applyAlignment="1">
      <alignment horizontal="center" vertical="center"/>
    </xf>
    <xf numFmtId="43" fontId="6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0" fillId="4" borderId="1" xfId="0" applyFill="1" applyBorder="1"/>
    <xf numFmtId="0" fontId="6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43" fontId="2" fillId="0" borderId="1" xfId="0" applyNumberFormat="1" applyFont="1" applyBorder="1" applyAlignment="1">
      <alignment horizontal="center" vertical="center"/>
    </xf>
    <xf numFmtId="0" fontId="0" fillId="0" borderId="0" xfId="0" applyBorder="1"/>
    <xf numFmtId="0" fontId="6" fillId="0" borderId="0" xfId="0" applyFont="1" applyFill="1" applyBorder="1" applyAlignment="1">
      <alignment horizontal="left"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11" fillId="5" borderId="13" xfId="0" applyNumberFormat="1" applyFont="1" applyFill="1" applyBorder="1" applyAlignment="1">
      <alignment horizontal="center" vertical="center"/>
    </xf>
    <xf numFmtId="1" fontId="12" fillId="5" borderId="14" xfId="0" applyNumberFormat="1" applyFont="1" applyFill="1" applyBorder="1" applyAlignment="1">
      <alignment vertical="center"/>
    </xf>
    <xf numFmtId="0" fontId="12" fillId="5" borderId="15" xfId="0" applyNumberFormat="1" applyFont="1" applyFill="1" applyBorder="1" applyAlignment="1">
      <alignment vertical="center"/>
    </xf>
    <xf numFmtId="0" fontId="13" fillId="3" borderId="0" xfId="0" applyFont="1" applyFill="1" applyBorder="1" applyAlignment="1">
      <alignment horizontal="center" vertical="center"/>
    </xf>
    <xf numFmtId="0" fontId="14" fillId="3" borderId="0" xfId="0" applyFont="1" applyFill="1"/>
    <xf numFmtId="0" fontId="15" fillId="3" borderId="0" xfId="0" applyFont="1" applyFill="1" applyAlignment="1"/>
    <xf numFmtId="0" fontId="0" fillId="0" borderId="0" xfId="0" applyAlignment="1">
      <alignment horizontal="center" vertical="center"/>
    </xf>
    <xf numFmtId="9" fontId="15" fillId="3" borderId="0" xfId="1" applyFont="1" applyFill="1" applyAlignment="1"/>
    <xf numFmtId="0" fontId="15" fillId="3" borderId="9" xfId="0" applyFont="1" applyFill="1" applyBorder="1" applyAlignment="1">
      <alignment horizontal="center"/>
    </xf>
    <xf numFmtId="0" fontId="15" fillId="3" borderId="9" xfId="0" applyFont="1" applyFill="1" applyBorder="1" applyAlignment="1"/>
    <xf numFmtId="0" fontId="0" fillId="0" borderId="0" xfId="0" applyAlignment="1">
      <alignment horizontal="center"/>
    </xf>
    <xf numFmtId="9" fontId="6" fillId="0" borderId="1" xfId="1" applyFont="1" applyBorder="1" applyAlignment="1">
      <alignment horizontal="center" vertical="center"/>
    </xf>
    <xf numFmtId="0" fontId="6" fillId="4" borderId="1" xfId="0" applyFont="1" applyFill="1" applyBorder="1" applyAlignment="1"/>
    <xf numFmtId="43" fontId="0" fillId="0" borderId="0" xfId="0" applyNumberFormat="1" applyBorder="1"/>
    <xf numFmtId="0" fontId="0" fillId="0" borderId="0" xfId="0" applyNumberFormat="1"/>
    <xf numFmtId="0" fontId="6" fillId="4" borderId="5" xfId="0" applyFont="1" applyFill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/>
    </xf>
    <xf numFmtId="0" fontId="6" fillId="4" borderId="12" xfId="0" applyFont="1" applyFill="1" applyBorder="1" applyAlignment="1">
      <alignment horizontal="center"/>
    </xf>
    <xf numFmtId="0" fontId="6" fillId="0" borderId="5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2" fillId="5" borderId="13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 vertical="center"/>
    </xf>
    <xf numFmtId="0" fontId="6" fillId="2" borderId="12" xfId="0" applyFont="1" applyFill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2" borderId="11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16" fontId="6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2" fontId="2" fillId="0" borderId="1" xfId="0" applyNumberFormat="1" applyFont="1" applyBorder="1" applyAlignment="1">
      <alignment horizontal="center" vertical="center"/>
    </xf>
    <xf numFmtId="2" fontId="0" fillId="0" borderId="1" xfId="0" applyNumberFormat="1" applyBorder="1"/>
    <xf numFmtId="10" fontId="1" fillId="0" borderId="1" xfId="1" applyNumberFormat="1" applyFont="1" applyBorder="1"/>
    <xf numFmtId="2" fontId="6" fillId="0" borderId="1" xfId="0" applyNumberFormat="1" applyFont="1" applyFill="1" applyBorder="1" applyAlignment="1">
      <alignment horizontal="center" vertical="center"/>
    </xf>
    <xf numFmtId="10" fontId="6" fillId="0" borderId="1" xfId="1" applyNumberFormat="1" applyFont="1" applyFill="1" applyBorder="1" applyAlignment="1">
      <alignment horizontal="right" vertical="center"/>
    </xf>
    <xf numFmtId="2" fontId="10" fillId="0" borderId="1" xfId="1" applyNumberFormat="1" applyFont="1" applyBorder="1" applyAlignment="1">
      <alignment horizontal="center" vertical="center"/>
    </xf>
    <xf numFmtId="2" fontId="10" fillId="0" borderId="1" xfId="1" applyNumberFormat="1" applyFont="1" applyBorder="1" applyAlignment="1">
      <alignment horizontal="right" vertical="center"/>
    </xf>
    <xf numFmtId="10" fontId="0" fillId="0" borderId="1" xfId="1" applyNumberFormat="1" applyFont="1" applyBorder="1"/>
    <xf numFmtId="0" fontId="6" fillId="0" borderId="1" xfId="0" applyFont="1" applyFill="1" applyBorder="1" applyAlignment="1">
      <alignment horizontal="right" vertical="center"/>
    </xf>
    <xf numFmtId="2" fontId="6" fillId="0" borderId="1" xfId="0" applyNumberFormat="1" applyFont="1" applyBorder="1" applyAlignment="1">
      <alignment horizontal="center" vertical="center"/>
    </xf>
    <xf numFmtId="43" fontId="12" fillId="5" borderId="15" xfId="0" applyNumberFormat="1" applyFont="1" applyFill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</xdr:rowOff>
    </xdr:from>
    <xdr:to>
      <xdr:col>0</xdr:col>
      <xdr:colOff>762000</xdr:colOff>
      <xdr:row>0</xdr:row>
      <xdr:rowOff>361950</xdr:rowOff>
    </xdr:to>
    <xdr:pic>
      <xdr:nvPicPr>
        <xdr:cNvPr id="2049" name="Picture 1" descr="1461129106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42" t="11972" r="7042" b="30283"/>
        <a:stretch>
          <a:fillRect/>
        </a:stretch>
      </xdr:blipFill>
      <xdr:spPr bwMode="auto">
        <a:xfrm>
          <a:off x="28575" y="9525"/>
          <a:ext cx="7334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9525</xdr:rowOff>
    </xdr:from>
    <xdr:to>
      <xdr:col>0</xdr:col>
      <xdr:colOff>762000</xdr:colOff>
      <xdr:row>0</xdr:row>
      <xdr:rowOff>361950</xdr:rowOff>
    </xdr:to>
    <xdr:pic>
      <xdr:nvPicPr>
        <xdr:cNvPr id="1025" name="Picture 1" descr="1461129106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042" t="11972" r="7042" b="30283"/>
        <a:stretch>
          <a:fillRect/>
        </a:stretch>
      </xdr:blipFill>
      <xdr:spPr bwMode="auto">
        <a:xfrm>
          <a:off x="28575" y="9525"/>
          <a:ext cx="73342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view="pageBreakPreview" topLeftCell="A26" zoomScale="84" zoomScaleSheetLayoutView="84" workbookViewId="0">
      <selection activeCell="E51" sqref="E51"/>
    </sheetView>
  </sheetViews>
  <sheetFormatPr defaultRowHeight="15" x14ac:dyDescent="0.25"/>
  <cols>
    <col min="1" max="1" width="12.140625" customWidth="1"/>
    <col min="2" max="2" width="36.28515625" customWidth="1"/>
    <col min="3" max="3" width="14.5703125" customWidth="1"/>
    <col min="4" max="4" width="11.28515625" style="66" customWidth="1"/>
    <col min="5" max="5" width="9.85546875" style="66" customWidth="1"/>
    <col min="6" max="6" width="13" style="66" customWidth="1"/>
    <col min="7" max="7" width="13" customWidth="1"/>
  </cols>
  <sheetData>
    <row r="1" spans="1:7" s="1" customFormat="1" ht="28.5" x14ac:dyDescent="0.25">
      <c r="A1" s="101" t="s">
        <v>0</v>
      </c>
      <c r="B1" s="101"/>
      <c r="C1" s="101"/>
      <c r="D1" s="101"/>
      <c r="E1" s="101"/>
      <c r="F1" s="101"/>
      <c r="G1" s="101"/>
    </row>
    <row r="2" spans="1:7" s="1" customFormat="1" ht="23.25" x14ac:dyDescent="0.25">
      <c r="A2" s="102" t="s">
        <v>63</v>
      </c>
      <c r="B2" s="102"/>
      <c r="C2" s="102"/>
      <c r="D2" s="102"/>
      <c r="E2" s="102"/>
      <c r="F2" s="102"/>
      <c r="G2" s="102"/>
    </row>
    <row r="3" spans="1:7" x14ac:dyDescent="0.25">
      <c r="A3" s="103"/>
      <c r="B3" s="103"/>
      <c r="C3" s="103"/>
      <c r="D3" s="103"/>
      <c r="E3" s="103"/>
      <c r="F3" s="103"/>
      <c r="G3" s="103"/>
    </row>
    <row r="4" spans="1:7" ht="15.75" x14ac:dyDescent="0.25">
      <c r="A4" s="2" t="s">
        <v>2</v>
      </c>
      <c r="B4" s="93" t="s">
        <v>3</v>
      </c>
      <c r="C4" s="93"/>
      <c r="D4" s="93" t="s">
        <v>4</v>
      </c>
      <c r="E4" s="93"/>
      <c r="F4" s="94" t="s">
        <v>5</v>
      </c>
      <c r="G4" s="95"/>
    </row>
    <row r="5" spans="1:7" ht="15.75" x14ac:dyDescent="0.25">
      <c r="A5" s="3" t="s">
        <v>6</v>
      </c>
      <c r="B5" s="98" t="s">
        <v>64</v>
      </c>
      <c r="C5" s="99"/>
      <c r="D5" s="93" t="s">
        <v>8</v>
      </c>
      <c r="E5" s="93"/>
      <c r="F5" s="94" t="s">
        <v>65</v>
      </c>
      <c r="G5" s="95"/>
    </row>
    <row r="6" spans="1:7" ht="15.75" x14ac:dyDescent="0.25">
      <c r="A6" s="3" t="s">
        <v>10</v>
      </c>
      <c r="B6" s="98" t="s">
        <v>66</v>
      </c>
      <c r="C6" s="99"/>
      <c r="D6" s="93" t="s">
        <v>12</v>
      </c>
      <c r="E6" s="93"/>
      <c r="F6" s="100" t="s">
        <v>13</v>
      </c>
      <c r="G6" s="95"/>
    </row>
    <row r="7" spans="1:7" ht="15.75" x14ac:dyDescent="0.25">
      <c r="A7" s="4" t="s">
        <v>14</v>
      </c>
      <c r="B7" s="93" t="s">
        <v>15</v>
      </c>
      <c r="C7" s="93"/>
      <c r="D7" s="93" t="s">
        <v>16</v>
      </c>
      <c r="E7" s="93"/>
      <c r="F7" s="94">
        <v>14484</v>
      </c>
      <c r="G7" s="95"/>
    </row>
    <row r="8" spans="1:7" x14ac:dyDescent="0.25">
      <c r="A8" s="5"/>
      <c r="B8" s="6"/>
      <c r="C8" s="7"/>
      <c r="D8" s="8"/>
      <c r="E8" s="8"/>
      <c r="F8" s="9"/>
      <c r="G8" s="9"/>
    </row>
    <row r="9" spans="1:7" x14ac:dyDescent="0.25">
      <c r="A9" s="10" t="s">
        <v>17</v>
      </c>
      <c r="B9" s="93" t="s">
        <v>18</v>
      </c>
      <c r="C9" s="93"/>
      <c r="D9" s="93"/>
      <c r="E9" s="93"/>
      <c r="F9" s="93"/>
      <c r="G9" s="93"/>
    </row>
    <row r="10" spans="1:7" ht="15.75" x14ac:dyDescent="0.25">
      <c r="A10" s="11">
        <v>1</v>
      </c>
      <c r="B10" s="96" t="s">
        <v>19</v>
      </c>
      <c r="C10" s="97"/>
      <c r="D10" s="97"/>
      <c r="E10" s="97"/>
      <c r="F10" s="97"/>
      <c r="G10" s="97"/>
    </row>
    <row r="11" spans="1:7" ht="15" customHeight="1" x14ac:dyDescent="0.25">
      <c r="A11" s="12"/>
      <c r="B11" s="13"/>
      <c r="C11" s="14" t="s">
        <v>20</v>
      </c>
      <c r="D11" s="14" t="s">
        <v>21</v>
      </c>
      <c r="E11" s="14" t="s">
        <v>22</v>
      </c>
      <c r="F11" s="14" t="s">
        <v>23</v>
      </c>
      <c r="G11" s="15" t="s">
        <v>24</v>
      </c>
    </row>
    <row r="12" spans="1:7" ht="15" customHeight="1" x14ac:dyDescent="0.25">
      <c r="A12" s="12"/>
      <c r="B12" s="13" t="s">
        <v>25</v>
      </c>
      <c r="C12" s="20">
        <v>97</v>
      </c>
      <c r="D12" s="20">
        <v>98</v>
      </c>
      <c r="E12" s="14">
        <v>20</v>
      </c>
      <c r="F12" s="107">
        <v>20.2</v>
      </c>
      <c r="G12" s="15">
        <v>20</v>
      </c>
    </row>
    <row r="13" spans="1:7" ht="15" customHeight="1" x14ac:dyDescent="0.25">
      <c r="A13" s="12"/>
      <c r="B13" s="13" t="s">
        <v>26</v>
      </c>
      <c r="C13" s="20">
        <v>79</v>
      </c>
      <c r="D13" s="24">
        <v>95</v>
      </c>
      <c r="E13" s="20">
        <v>10</v>
      </c>
      <c r="F13" s="107">
        <v>12.02</v>
      </c>
      <c r="G13" s="14">
        <v>10</v>
      </c>
    </row>
    <row r="14" spans="1:7" ht="15.75" x14ac:dyDescent="0.25">
      <c r="A14" s="21"/>
      <c r="B14" s="22" t="s">
        <v>27</v>
      </c>
      <c r="C14" s="21"/>
      <c r="D14" s="22"/>
      <c r="E14" s="21">
        <f>SUM(E12:E13)</f>
        <v>30</v>
      </c>
      <c r="F14" s="107">
        <f>F13+F12</f>
        <v>32.22</v>
      </c>
      <c r="G14" s="29">
        <f>G13+G12</f>
        <v>30</v>
      </c>
    </row>
    <row r="15" spans="1:7" ht="15.75" x14ac:dyDescent="0.25">
      <c r="A15" s="21">
        <v>2</v>
      </c>
      <c r="B15" s="87" t="s">
        <v>28</v>
      </c>
      <c r="C15" s="88"/>
      <c r="D15" s="88"/>
      <c r="E15" s="88"/>
      <c r="F15" s="88"/>
      <c r="G15" s="89"/>
    </row>
    <row r="16" spans="1:7" ht="15" customHeight="1" x14ac:dyDescent="0.25">
      <c r="A16" s="12"/>
      <c r="B16" s="13"/>
      <c r="C16" s="14" t="s">
        <v>20</v>
      </c>
      <c r="D16" s="14" t="s">
        <v>21</v>
      </c>
      <c r="E16" s="14" t="s">
        <v>22</v>
      </c>
      <c r="F16" s="14" t="s">
        <v>23</v>
      </c>
      <c r="G16" s="15" t="s">
        <v>24</v>
      </c>
    </row>
    <row r="17" spans="1:11" x14ac:dyDescent="0.25">
      <c r="A17" s="12"/>
      <c r="B17" s="13" t="s">
        <v>29</v>
      </c>
      <c r="C17" s="14">
        <v>100</v>
      </c>
      <c r="D17" s="14">
        <v>80</v>
      </c>
      <c r="E17" s="14">
        <v>10</v>
      </c>
      <c r="F17" s="14">
        <v>8</v>
      </c>
      <c r="G17" s="23">
        <v>8</v>
      </c>
    </row>
    <row r="18" spans="1:11" x14ac:dyDescent="0.25">
      <c r="A18" s="12"/>
      <c r="B18" s="13" t="s">
        <v>30</v>
      </c>
      <c r="C18" s="20">
        <v>100</v>
      </c>
      <c r="D18" s="24">
        <v>90</v>
      </c>
      <c r="E18" s="20">
        <v>10</v>
      </c>
      <c r="F18" s="18">
        <v>9</v>
      </c>
      <c r="G18" s="23">
        <v>9</v>
      </c>
    </row>
    <row r="19" spans="1:11" ht="15.75" x14ac:dyDescent="0.25">
      <c r="A19" s="21"/>
      <c r="B19" s="22" t="s">
        <v>27</v>
      </c>
      <c r="C19" s="21"/>
      <c r="D19" s="22"/>
      <c r="E19" s="21">
        <f>SUM(E17:E18)</f>
        <v>20</v>
      </c>
      <c r="F19" s="25"/>
      <c r="G19" s="23">
        <f>SUM(G17:G18)</f>
        <v>17</v>
      </c>
    </row>
    <row r="20" spans="1:11" s="27" customFormat="1" ht="15.75" x14ac:dyDescent="0.25">
      <c r="A20" s="26">
        <v>3</v>
      </c>
      <c r="B20" s="84" t="s">
        <v>31</v>
      </c>
      <c r="C20" s="85"/>
      <c r="D20" s="85"/>
      <c r="E20" s="85"/>
      <c r="F20" s="85"/>
      <c r="G20" s="86"/>
    </row>
    <row r="21" spans="1:11" x14ac:dyDescent="0.25">
      <c r="A21" s="28"/>
      <c r="B21" s="29"/>
      <c r="C21" s="14" t="s">
        <v>20</v>
      </c>
      <c r="D21" s="14" t="s">
        <v>21</v>
      </c>
      <c r="E21" s="14" t="s">
        <v>22</v>
      </c>
      <c r="F21" s="14" t="s">
        <v>23</v>
      </c>
      <c r="G21" s="15" t="s">
        <v>24</v>
      </c>
    </row>
    <row r="22" spans="1:11" x14ac:dyDescent="0.25">
      <c r="A22" s="28"/>
      <c r="B22" s="30" t="s">
        <v>32</v>
      </c>
      <c r="C22" s="20">
        <v>40000</v>
      </c>
      <c r="D22" s="20">
        <v>37250</v>
      </c>
      <c r="E22" s="20">
        <v>20</v>
      </c>
      <c r="F22" s="107">
        <v>18.62</v>
      </c>
      <c r="G22" s="107">
        <v>18.62</v>
      </c>
    </row>
    <row r="23" spans="1:11" ht="15.75" x14ac:dyDescent="0.25">
      <c r="A23" s="28"/>
      <c r="B23" s="22" t="s">
        <v>27</v>
      </c>
      <c r="C23" s="21"/>
      <c r="D23" s="22"/>
      <c r="E23" s="21">
        <f>SUM(E22:E22)</f>
        <v>20</v>
      </c>
      <c r="F23" s="107">
        <f>F22</f>
        <v>18.62</v>
      </c>
      <c r="G23" s="107">
        <f>G22</f>
        <v>18.62</v>
      </c>
    </row>
    <row r="24" spans="1:11" ht="15.75" x14ac:dyDescent="0.25">
      <c r="A24" s="21"/>
      <c r="B24" s="22" t="s">
        <v>37</v>
      </c>
      <c r="C24" s="21"/>
      <c r="D24" s="22"/>
      <c r="E24" s="21">
        <f>E14+E19+E23</f>
        <v>70</v>
      </c>
      <c r="F24" s="25"/>
      <c r="G24" s="108">
        <f>G23+G19+G14</f>
        <v>65.62</v>
      </c>
    </row>
    <row r="25" spans="1:11" ht="15.75" x14ac:dyDescent="0.25">
      <c r="A25" s="21"/>
      <c r="B25" s="22" t="s">
        <v>38</v>
      </c>
      <c r="C25" s="32"/>
      <c r="D25" s="22">
        <v>4900</v>
      </c>
      <c r="E25" s="32">
        <v>1</v>
      </c>
      <c r="F25" s="25"/>
      <c r="G25" s="109">
        <f>G24/E24</f>
        <v>0.9374285714285715</v>
      </c>
    </row>
    <row r="26" spans="1:11" ht="15.75" x14ac:dyDescent="0.25">
      <c r="A26" s="79" t="s">
        <v>39</v>
      </c>
      <c r="B26" s="80"/>
      <c r="C26" s="80"/>
      <c r="D26" s="80"/>
      <c r="E26" s="80"/>
      <c r="F26" s="81"/>
      <c r="G26" s="34">
        <f>D25*G25</f>
        <v>4593.4000000000005</v>
      </c>
      <c r="K26" s="70"/>
    </row>
    <row r="27" spans="1:11" ht="15.75" x14ac:dyDescent="0.25">
      <c r="A27" s="26">
        <v>4</v>
      </c>
      <c r="B27" s="87" t="s">
        <v>40</v>
      </c>
      <c r="C27" s="88"/>
      <c r="D27" s="88"/>
      <c r="E27" s="88"/>
      <c r="F27" s="88"/>
      <c r="G27" s="89"/>
    </row>
    <row r="28" spans="1:11" ht="15.75" x14ac:dyDescent="0.25">
      <c r="A28" s="26"/>
      <c r="B28" s="35" t="s">
        <v>41</v>
      </c>
      <c r="C28" s="35"/>
      <c r="D28" s="35"/>
      <c r="E28" s="35"/>
      <c r="F28" s="35"/>
      <c r="G28" s="35"/>
    </row>
    <row r="29" spans="1:11" ht="15.75" x14ac:dyDescent="0.25">
      <c r="A29" s="26"/>
      <c r="B29" s="35"/>
      <c r="C29" s="35" t="s">
        <v>20</v>
      </c>
      <c r="D29" s="35" t="s">
        <v>21</v>
      </c>
      <c r="E29" s="35" t="s">
        <v>22</v>
      </c>
      <c r="F29" s="14" t="s">
        <v>23</v>
      </c>
      <c r="G29" s="35" t="s">
        <v>24</v>
      </c>
    </row>
    <row r="30" spans="1:11" ht="15.75" x14ac:dyDescent="0.25">
      <c r="A30" s="26"/>
      <c r="B30" s="37" t="s">
        <v>42</v>
      </c>
      <c r="C30" s="38">
        <v>840000</v>
      </c>
      <c r="D30" s="38">
        <v>579249</v>
      </c>
      <c r="E30" s="39">
        <v>20</v>
      </c>
      <c r="F30" s="110">
        <v>13.79</v>
      </c>
      <c r="G30" s="110">
        <v>13.79</v>
      </c>
    </row>
    <row r="31" spans="1:11" ht="15.75" x14ac:dyDescent="0.25">
      <c r="A31" s="26"/>
      <c r="B31" s="35" t="s">
        <v>43</v>
      </c>
      <c r="C31" s="35"/>
      <c r="D31" s="35"/>
      <c r="E31" s="41">
        <f>SUM(E30)</f>
        <v>20</v>
      </c>
      <c r="F31" s="110">
        <f>F30</f>
        <v>13.79</v>
      </c>
      <c r="G31" s="110">
        <f>G30</f>
        <v>13.79</v>
      </c>
    </row>
    <row r="32" spans="1:11" ht="15.75" x14ac:dyDescent="0.25">
      <c r="A32" s="26"/>
      <c r="B32" s="35" t="s">
        <v>38</v>
      </c>
      <c r="C32" s="35"/>
      <c r="D32" s="35"/>
      <c r="E32" s="32">
        <v>1</v>
      </c>
      <c r="F32" s="40"/>
      <c r="G32" s="111">
        <f>G31/E31</f>
        <v>0.6895</v>
      </c>
    </row>
    <row r="33" spans="1:7" ht="15.75" x14ac:dyDescent="0.25">
      <c r="A33" s="26"/>
      <c r="B33" s="42" t="s">
        <v>44</v>
      </c>
      <c r="C33" s="43"/>
      <c r="D33" s="43"/>
      <c r="E33" s="43"/>
      <c r="F33" s="44"/>
      <c r="G33" s="36">
        <v>0</v>
      </c>
    </row>
    <row r="34" spans="1:7" ht="15.75" x14ac:dyDescent="0.25">
      <c r="A34" s="26"/>
      <c r="B34" s="45" t="s">
        <v>45</v>
      </c>
      <c r="C34" s="46"/>
      <c r="D34" s="46"/>
      <c r="E34" s="46"/>
      <c r="F34" s="46"/>
      <c r="G34" s="47"/>
    </row>
    <row r="35" spans="1:7" x14ac:dyDescent="0.25">
      <c r="A35" s="28"/>
      <c r="B35" s="12"/>
      <c r="C35" s="14" t="s">
        <v>20</v>
      </c>
      <c r="D35" s="14" t="s">
        <v>21</v>
      </c>
      <c r="E35" s="14" t="s">
        <v>22</v>
      </c>
      <c r="F35" s="14" t="s">
        <v>23</v>
      </c>
      <c r="G35" s="15" t="s">
        <v>24</v>
      </c>
    </row>
    <row r="36" spans="1:7" ht="15.75" x14ac:dyDescent="0.25">
      <c r="A36" s="28"/>
      <c r="B36" s="37" t="s">
        <v>42</v>
      </c>
      <c r="C36" s="20">
        <v>13000</v>
      </c>
      <c r="D36" s="24">
        <v>10000</v>
      </c>
      <c r="E36" s="48">
        <v>10</v>
      </c>
      <c r="F36" s="107">
        <v>7.69</v>
      </c>
      <c r="G36" s="108">
        <f>F36</f>
        <v>7.69</v>
      </c>
    </row>
    <row r="37" spans="1:7" ht="15.75" x14ac:dyDescent="0.25">
      <c r="A37" s="28"/>
      <c r="B37" s="22" t="s">
        <v>43</v>
      </c>
      <c r="C37" s="20"/>
      <c r="D37" s="24"/>
      <c r="E37" s="49">
        <f>SUM(E36:E36)</f>
        <v>10</v>
      </c>
      <c r="F37" s="107">
        <f>F36</f>
        <v>7.69</v>
      </c>
      <c r="G37" s="108">
        <f>G36</f>
        <v>7.69</v>
      </c>
    </row>
    <row r="38" spans="1:7" ht="15.75" x14ac:dyDescent="0.25">
      <c r="A38" s="21"/>
      <c r="B38" s="22" t="s">
        <v>38</v>
      </c>
      <c r="C38" s="22"/>
      <c r="D38" s="22">
        <v>650</v>
      </c>
      <c r="E38" s="32">
        <v>1</v>
      </c>
      <c r="F38" s="71"/>
      <c r="G38" s="114">
        <f>G37/E37</f>
        <v>0.76900000000000002</v>
      </c>
    </row>
    <row r="39" spans="1:7" ht="15.75" x14ac:dyDescent="0.25">
      <c r="A39" s="21"/>
      <c r="B39" s="90" t="s">
        <v>47</v>
      </c>
      <c r="C39" s="91"/>
      <c r="D39" s="91"/>
      <c r="E39" s="91"/>
      <c r="F39" s="92"/>
      <c r="G39" s="115">
        <v>0</v>
      </c>
    </row>
    <row r="40" spans="1:7" ht="15.75" x14ac:dyDescent="0.25">
      <c r="A40" s="28"/>
      <c r="B40" s="22" t="s">
        <v>46</v>
      </c>
      <c r="C40" s="20"/>
      <c r="D40" s="24"/>
      <c r="E40" s="49">
        <f>E31+E37</f>
        <v>30</v>
      </c>
      <c r="F40" s="49"/>
      <c r="G40" s="113">
        <f>G31+G36</f>
        <v>21.48</v>
      </c>
    </row>
    <row r="41" spans="1:7" ht="15.75" x14ac:dyDescent="0.25">
      <c r="A41" s="77" t="s">
        <v>48</v>
      </c>
      <c r="B41" s="78"/>
      <c r="C41" s="78"/>
      <c r="D41" s="78"/>
      <c r="E41" s="78"/>
      <c r="F41" s="72" t="s">
        <v>49</v>
      </c>
      <c r="G41" s="50" t="s">
        <v>50</v>
      </c>
    </row>
    <row r="42" spans="1:7" ht="15.75" x14ac:dyDescent="0.25">
      <c r="A42" s="75" t="s">
        <v>51</v>
      </c>
      <c r="B42" s="76"/>
      <c r="C42" s="76"/>
      <c r="D42" s="76"/>
      <c r="E42" s="76"/>
      <c r="F42" s="53"/>
      <c r="G42" s="52"/>
    </row>
    <row r="43" spans="1:7" ht="15.75" x14ac:dyDescent="0.25">
      <c r="A43" s="75" t="s">
        <v>52</v>
      </c>
      <c r="B43" s="76"/>
      <c r="C43" s="76"/>
      <c r="D43" s="76"/>
      <c r="E43" s="76"/>
      <c r="F43" s="51"/>
      <c r="G43" s="52"/>
    </row>
    <row r="44" spans="1:7" ht="15.75" x14ac:dyDescent="0.25">
      <c r="A44" s="77" t="s">
        <v>53</v>
      </c>
      <c r="B44" s="78"/>
      <c r="C44" s="78"/>
      <c r="D44" s="78"/>
      <c r="E44" s="78"/>
      <c r="F44" s="72"/>
      <c r="G44" s="52"/>
    </row>
    <row r="45" spans="1:7" ht="15.75" x14ac:dyDescent="0.25">
      <c r="A45" s="79" t="s">
        <v>54</v>
      </c>
      <c r="B45" s="80"/>
      <c r="C45" s="80"/>
      <c r="D45" s="80"/>
      <c r="E45" s="80"/>
      <c r="F45" s="81"/>
      <c r="G45" s="34"/>
    </row>
    <row r="46" spans="1:7" ht="15.75" x14ac:dyDescent="0.25">
      <c r="A46" s="56"/>
      <c r="B46" s="57"/>
      <c r="C46" s="57"/>
      <c r="D46" s="57"/>
      <c r="E46" s="57"/>
      <c r="F46" s="57"/>
      <c r="G46" s="73"/>
    </row>
    <row r="47" spans="1:7" ht="15.75" x14ac:dyDescent="0.25">
      <c r="A47" s="56"/>
      <c r="B47" s="57"/>
      <c r="C47" s="57"/>
      <c r="D47" s="57"/>
      <c r="E47" s="57"/>
      <c r="F47" s="57"/>
      <c r="G47" s="56"/>
    </row>
    <row r="48" spans="1:7" s="59" customFormat="1" ht="17.25" customHeight="1" x14ac:dyDescent="0.25">
      <c r="A48" s="21"/>
      <c r="B48" s="82" t="s">
        <v>55</v>
      </c>
      <c r="C48" s="82"/>
      <c r="D48" s="82"/>
      <c r="E48" s="58">
        <f>E24+E40</f>
        <v>100</v>
      </c>
      <c r="F48" s="116">
        <f>G40+G24</f>
        <v>87.100000000000009</v>
      </c>
    </row>
    <row r="50" spans="1:7" ht="18.75" x14ac:dyDescent="0.25">
      <c r="A50" s="60"/>
      <c r="B50" s="83" t="s">
        <v>56</v>
      </c>
      <c r="C50" s="83"/>
      <c r="D50" s="83"/>
      <c r="E50" s="61">
        <f>G39+G33+G26</f>
        <v>4593.4000000000005</v>
      </c>
      <c r="F50" s="62"/>
    </row>
    <row r="51" spans="1:7" ht="15.75" x14ac:dyDescent="0.25">
      <c r="A51" s="63"/>
      <c r="B51" s="63"/>
      <c r="C51" s="63"/>
      <c r="D51" s="63"/>
      <c r="E51" s="63"/>
      <c r="F51" s="64"/>
    </row>
    <row r="52" spans="1:7" ht="17.25" x14ac:dyDescent="0.3">
      <c r="A52" s="65" t="s">
        <v>57</v>
      </c>
      <c r="B52" s="64"/>
      <c r="C52" s="65" t="s">
        <v>58</v>
      </c>
      <c r="D52" s="64"/>
      <c r="F52" s="65" t="s">
        <v>59</v>
      </c>
    </row>
    <row r="53" spans="1:7" x14ac:dyDescent="0.25">
      <c r="A53" s="64"/>
      <c r="B53" s="64"/>
      <c r="C53" s="64"/>
      <c r="D53" s="64"/>
      <c r="F53" s="64"/>
    </row>
    <row r="54" spans="1:7" x14ac:dyDescent="0.25">
      <c r="A54" s="64"/>
      <c r="B54" s="64"/>
      <c r="C54" s="64"/>
      <c r="D54" s="64"/>
      <c r="F54" s="64"/>
      <c r="G54" s="74"/>
    </row>
    <row r="55" spans="1:7" ht="17.25" x14ac:dyDescent="0.3">
      <c r="A55" s="64"/>
      <c r="B55" s="64"/>
      <c r="C55" s="64"/>
      <c r="D55" s="65"/>
      <c r="F55" s="67"/>
    </row>
    <row r="56" spans="1:7" ht="17.25" x14ac:dyDescent="0.3">
      <c r="A56" s="64"/>
      <c r="B56" s="65"/>
      <c r="C56" s="64"/>
      <c r="D56" s="65"/>
      <c r="F56" s="64"/>
    </row>
    <row r="57" spans="1:7" ht="17.25" x14ac:dyDescent="0.3">
      <c r="A57" s="68" t="s">
        <v>60</v>
      </c>
      <c r="B57" s="65"/>
      <c r="C57" s="68" t="s">
        <v>61</v>
      </c>
      <c r="D57" s="65"/>
      <c r="F57" s="69" t="s">
        <v>62</v>
      </c>
    </row>
    <row r="58" spans="1:7" ht="17.25" x14ac:dyDescent="0.3">
      <c r="A58" s="65"/>
      <c r="B58" s="65"/>
      <c r="C58" s="65"/>
      <c r="D58" s="65"/>
      <c r="E58" s="65"/>
      <c r="F58" s="65"/>
    </row>
  </sheetData>
  <mergeCells count="29">
    <mergeCell ref="A1:G1"/>
    <mergeCell ref="A2:G2"/>
    <mergeCell ref="A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A42:E42"/>
    <mergeCell ref="B7:C7"/>
    <mergeCell ref="D7:E7"/>
    <mergeCell ref="F7:G7"/>
    <mergeCell ref="B9:G9"/>
    <mergeCell ref="B10:G10"/>
    <mergeCell ref="B15:G15"/>
    <mergeCell ref="A43:E43"/>
    <mergeCell ref="A44:E44"/>
    <mergeCell ref="A45:F45"/>
    <mergeCell ref="B48:D48"/>
    <mergeCell ref="B50:D50"/>
    <mergeCell ref="B20:G20"/>
    <mergeCell ref="A26:F26"/>
    <mergeCell ref="B27:G27"/>
    <mergeCell ref="B39:F39"/>
    <mergeCell ref="A41:E41"/>
  </mergeCells>
  <printOptions horizontalCentered="1"/>
  <pageMargins left="0.7" right="0.7" top="0.75" bottom="0.75" header="0.3" footer="0.3"/>
  <pageSetup paperSize="9" scale="7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view="pageBreakPreview" topLeftCell="A30" zoomScale="84" zoomScaleSheetLayoutView="84" workbookViewId="0">
      <selection activeCell="F54" sqref="F54"/>
    </sheetView>
  </sheetViews>
  <sheetFormatPr defaultRowHeight="15" x14ac:dyDescent="0.25"/>
  <cols>
    <col min="1" max="1" width="12.42578125" customWidth="1"/>
    <col min="2" max="2" width="37.42578125" customWidth="1"/>
    <col min="3" max="3" width="14.5703125" customWidth="1"/>
    <col min="4" max="4" width="11.28515625" style="66" customWidth="1"/>
    <col min="5" max="5" width="9.85546875" style="66" customWidth="1"/>
    <col min="6" max="6" width="13" style="66" customWidth="1"/>
    <col min="7" max="7" width="13" customWidth="1"/>
  </cols>
  <sheetData>
    <row r="1" spans="1:7" s="1" customFormat="1" ht="28.5" x14ac:dyDescent="0.25">
      <c r="A1" s="101" t="s">
        <v>0</v>
      </c>
      <c r="B1" s="101"/>
      <c r="C1" s="101"/>
      <c r="D1" s="101"/>
      <c r="E1" s="101"/>
      <c r="F1" s="101"/>
      <c r="G1" s="101"/>
    </row>
    <row r="2" spans="1:7" s="1" customFormat="1" ht="23.25" x14ac:dyDescent="0.25">
      <c r="A2" s="102" t="s">
        <v>1</v>
      </c>
      <c r="B2" s="102"/>
      <c r="C2" s="102"/>
      <c r="D2" s="102"/>
      <c r="E2" s="102"/>
      <c r="F2" s="102"/>
      <c r="G2" s="102"/>
    </row>
    <row r="3" spans="1:7" x14ac:dyDescent="0.25">
      <c r="A3" s="103"/>
      <c r="B3" s="103"/>
      <c r="C3" s="103"/>
      <c r="D3" s="103"/>
      <c r="E3" s="103"/>
      <c r="F3" s="103"/>
      <c r="G3" s="103"/>
    </row>
    <row r="4" spans="1:7" ht="15.75" x14ac:dyDescent="0.25">
      <c r="A4" s="2" t="s">
        <v>2</v>
      </c>
      <c r="B4" s="93" t="s">
        <v>3</v>
      </c>
      <c r="C4" s="93"/>
      <c r="D4" s="93" t="s">
        <v>4</v>
      </c>
      <c r="E4" s="93"/>
      <c r="F4" s="94" t="s">
        <v>5</v>
      </c>
      <c r="G4" s="95"/>
    </row>
    <row r="5" spans="1:7" ht="15.75" x14ac:dyDescent="0.25">
      <c r="A5" s="3" t="s">
        <v>6</v>
      </c>
      <c r="B5" s="105" t="s">
        <v>7</v>
      </c>
      <c r="C5" s="106"/>
      <c r="D5" s="93" t="s">
        <v>8</v>
      </c>
      <c r="E5" s="93"/>
      <c r="F5" s="94" t="s">
        <v>9</v>
      </c>
      <c r="G5" s="95"/>
    </row>
    <row r="6" spans="1:7" ht="15.75" x14ac:dyDescent="0.25">
      <c r="A6" s="3" t="s">
        <v>10</v>
      </c>
      <c r="B6" s="105" t="s">
        <v>11</v>
      </c>
      <c r="C6" s="106"/>
      <c r="D6" s="93" t="s">
        <v>12</v>
      </c>
      <c r="E6" s="93"/>
      <c r="F6" s="100" t="s">
        <v>13</v>
      </c>
      <c r="G6" s="95"/>
    </row>
    <row r="7" spans="1:7" ht="15.75" x14ac:dyDescent="0.25">
      <c r="A7" s="4" t="s">
        <v>14</v>
      </c>
      <c r="B7" s="93" t="s">
        <v>15</v>
      </c>
      <c r="C7" s="93"/>
      <c r="D7" s="93" t="s">
        <v>16</v>
      </c>
      <c r="E7" s="93"/>
      <c r="F7" s="94">
        <v>22771</v>
      </c>
      <c r="G7" s="95"/>
    </row>
    <row r="8" spans="1:7" ht="4.5" customHeight="1" x14ac:dyDescent="0.25">
      <c r="A8" s="5"/>
      <c r="B8" s="6"/>
      <c r="C8" s="7"/>
      <c r="D8" s="8"/>
      <c r="E8" s="8"/>
      <c r="F8" s="9"/>
      <c r="G8" s="9"/>
    </row>
    <row r="9" spans="1:7" x14ac:dyDescent="0.25">
      <c r="A9" s="10" t="s">
        <v>17</v>
      </c>
      <c r="B9" s="93" t="s">
        <v>18</v>
      </c>
      <c r="C9" s="93"/>
      <c r="D9" s="93"/>
      <c r="E9" s="93"/>
      <c r="F9" s="93"/>
      <c r="G9" s="93"/>
    </row>
    <row r="10" spans="1:7" ht="15.75" x14ac:dyDescent="0.25">
      <c r="A10" s="11">
        <v>1</v>
      </c>
      <c r="B10" s="96" t="s">
        <v>19</v>
      </c>
      <c r="C10" s="97"/>
      <c r="D10" s="97"/>
      <c r="E10" s="97"/>
      <c r="F10" s="97"/>
      <c r="G10" s="97"/>
    </row>
    <row r="11" spans="1:7" ht="15" customHeight="1" x14ac:dyDescent="0.25">
      <c r="A11" s="12"/>
      <c r="B11" s="13"/>
      <c r="C11" s="14" t="s">
        <v>20</v>
      </c>
      <c r="D11" s="14" t="s">
        <v>21</v>
      </c>
      <c r="E11" s="14" t="s">
        <v>22</v>
      </c>
      <c r="F11" s="14" t="s">
        <v>23</v>
      </c>
      <c r="G11" s="15" t="s">
        <v>24</v>
      </c>
    </row>
    <row r="12" spans="1:7" ht="15" customHeight="1" x14ac:dyDescent="0.25">
      <c r="A12" s="12"/>
      <c r="B12" s="13" t="s">
        <v>25</v>
      </c>
      <c r="C12" s="16">
        <v>160</v>
      </c>
      <c r="D12" s="17">
        <v>177</v>
      </c>
      <c r="E12" s="14">
        <v>20</v>
      </c>
      <c r="F12" s="107">
        <v>22.12</v>
      </c>
      <c r="G12" s="15">
        <v>20</v>
      </c>
    </row>
    <row r="13" spans="1:7" ht="15" customHeight="1" x14ac:dyDescent="0.25">
      <c r="A13" s="12"/>
      <c r="B13" s="13" t="s">
        <v>26</v>
      </c>
      <c r="C13" s="17">
        <v>140</v>
      </c>
      <c r="D13" s="19">
        <v>150</v>
      </c>
      <c r="E13" s="20">
        <v>10</v>
      </c>
      <c r="F13" s="107">
        <v>10.71</v>
      </c>
      <c r="G13" s="14">
        <v>10</v>
      </c>
    </row>
    <row r="14" spans="1:7" ht="15.75" x14ac:dyDescent="0.25">
      <c r="A14" s="21"/>
      <c r="B14" s="22" t="s">
        <v>27</v>
      </c>
      <c r="C14" s="21"/>
      <c r="D14" s="22"/>
      <c r="E14" s="21">
        <f>SUM(E12:E13)</f>
        <v>30</v>
      </c>
      <c r="F14" s="107">
        <f>F13+F12</f>
        <v>32.83</v>
      </c>
      <c r="G14" s="14">
        <f>G13+G12</f>
        <v>30</v>
      </c>
    </row>
    <row r="15" spans="1:7" ht="15.75" x14ac:dyDescent="0.25">
      <c r="A15" s="21">
        <v>2</v>
      </c>
      <c r="B15" s="87" t="s">
        <v>28</v>
      </c>
      <c r="C15" s="88"/>
      <c r="D15" s="88"/>
      <c r="E15" s="88"/>
      <c r="F15" s="88"/>
      <c r="G15" s="89"/>
    </row>
    <row r="16" spans="1:7" ht="15" customHeight="1" x14ac:dyDescent="0.25">
      <c r="A16" s="12"/>
      <c r="B16" s="13"/>
      <c r="C16" s="14" t="s">
        <v>20</v>
      </c>
      <c r="D16" s="14" t="s">
        <v>21</v>
      </c>
      <c r="E16" s="14" t="s">
        <v>22</v>
      </c>
      <c r="F16" s="14" t="s">
        <v>23</v>
      </c>
      <c r="G16" s="15" t="s">
        <v>24</v>
      </c>
    </row>
    <row r="17" spans="1:7" x14ac:dyDescent="0.25">
      <c r="A17" s="12"/>
      <c r="B17" s="13" t="s">
        <v>29</v>
      </c>
      <c r="C17" s="14">
        <v>100</v>
      </c>
      <c r="D17" s="14">
        <v>90</v>
      </c>
      <c r="E17" s="14">
        <v>10</v>
      </c>
      <c r="F17" s="14">
        <v>9</v>
      </c>
      <c r="G17" s="23">
        <v>9</v>
      </c>
    </row>
    <row r="18" spans="1:7" x14ac:dyDescent="0.25">
      <c r="A18" s="12"/>
      <c r="B18" s="13" t="s">
        <v>30</v>
      </c>
      <c r="C18" s="20">
        <v>100</v>
      </c>
      <c r="D18" s="24">
        <v>80</v>
      </c>
      <c r="E18" s="20">
        <v>10</v>
      </c>
      <c r="F18" s="18">
        <v>8</v>
      </c>
      <c r="G18" s="23">
        <v>8</v>
      </c>
    </row>
    <row r="19" spans="1:7" ht="15.75" x14ac:dyDescent="0.25">
      <c r="A19" s="21"/>
      <c r="B19" s="22" t="s">
        <v>27</v>
      </c>
      <c r="C19" s="21"/>
      <c r="D19" s="22"/>
      <c r="E19" s="21">
        <f>SUM(E17:E18)</f>
        <v>20</v>
      </c>
      <c r="F19" s="25">
        <f>SUM(F17:F18)</f>
        <v>17</v>
      </c>
      <c r="G19" s="23">
        <f>SUM(G17:G18)</f>
        <v>17</v>
      </c>
    </row>
    <row r="20" spans="1:7" s="27" customFormat="1" ht="15.75" x14ac:dyDescent="0.25">
      <c r="A20" s="26">
        <v>3</v>
      </c>
      <c r="B20" s="84" t="s">
        <v>31</v>
      </c>
      <c r="C20" s="85"/>
      <c r="D20" s="85"/>
      <c r="E20" s="85"/>
      <c r="F20" s="85"/>
      <c r="G20" s="86"/>
    </row>
    <row r="21" spans="1:7" x14ac:dyDescent="0.25">
      <c r="A21" s="28"/>
      <c r="B21" s="29"/>
      <c r="C21" s="14" t="s">
        <v>20</v>
      </c>
      <c r="D21" s="14" t="s">
        <v>21</v>
      </c>
      <c r="E21" s="14" t="s">
        <v>22</v>
      </c>
      <c r="F21" s="14" t="s">
        <v>23</v>
      </c>
      <c r="G21" s="15" t="s">
        <v>24</v>
      </c>
    </row>
    <row r="22" spans="1:7" x14ac:dyDescent="0.25">
      <c r="A22" s="28"/>
      <c r="B22" s="30" t="s">
        <v>32</v>
      </c>
      <c r="C22" s="20">
        <v>70000</v>
      </c>
      <c r="D22" s="20">
        <v>60400</v>
      </c>
      <c r="E22" s="20">
        <v>10</v>
      </c>
      <c r="F22" s="107">
        <v>8.6199999999999992</v>
      </c>
      <c r="G22" s="107">
        <v>8.6199999999999992</v>
      </c>
    </row>
    <row r="23" spans="1:7" ht="15.75" x14ac:dyDescent="0.25">
      <c r="A23" s="28"/>
      <c r="B23" s="22" t="s">
        <v>27</v>
      </c>
      <c r="C23" s="21"/>
      <c r="D23" s="22"/>
      <c r="E23" s="21">
        <f>SUM(E22:E22)</f>
        <v>10</v>
      </c>
      <c r="F23" s="107">
        <f>F22</f>
        <v>8.6199999999999992</v>
      </c>
      <c r="G23" s="108">
        <f>G22</f>
        <v>8.6199999999999992</v>
      </c>
    </row>
    <row r="24" spans="1:7" x14ac:dyDescent="0.25">
      <c r="A24" s="28">
        <v>4</v>
      </c>
      <c r="B24" s="84" t="s">
        <v>33</v>
      </c>
      <c r="C24" s="85"/>
      <c r="D24" s="85"/>
      <c r="E24" s="85"/>
      <c r="F24" s="85"/>
      <c r="G24" s="86"/>
    </row>
    <row r="25" spans="1:7" ht="15.75" x14ac:dyDescent="0.25">
      <c r="A25" s="28"/>
      <c r="B25" s="22"/>
      <c r="C25" s="21" t="s">
        <v>20</v>
      </c>
      <c r="D25" s="22" t="s">
        <v>21</v>
      </c>
      <c r="E25" s="21" t="s">
        <v>22</v>
      </c>
      <c r="F25" s="14" t="s">
        <v>23</v>
      </c>
      <c r="G25" s="23" t="s">
        <v>24</v>
      </c>
    </row>
    <row r="26" spans="1:7" ht="15.75" x14ac:dyDescent="0.25">
      <c r="A26" s="28"/>
      <c r="B26" s="31" t="s">
        <v>34</v>
      </c>
      <c r="C26" s="21"/>
      <c r="D26" s="22"/>
      <c r="E26" s="21">
        <v>2</v>
      </c>
      <c r="F26" s="14"/>
      <c r="G26" s="23">
        <v>2</v>
      </c>
    </row>
    <row r="27" spans="1:7" ht="15.75" x14ac:dyDescent="0.25">
      <c r="A27" s="28"/>
      <c r="B27" s="31" t="s">
        <v>35</v>
      </c>
      <c r="C27" s="21"/>
      <c r="D27" s="22"/>
      <c r="E27" s="21">
        <v>5</v>
      </c>
      <c r="F27" s="14"/>
      <c r="G27" s="23">
        <v>4</v>
      </c>
    </row>
    <row r="28" spans="1:7" ht="15.75" x14ac:dyDescent="0.25">
      <c r="A28" s="28"/>
      <c r="B28" s="31" t="s">
        <v>36</v>
      </c>
      <c r="C28" s="21"/>
      <c r="D28" s="22"/>
      <c r="E28" s="21">
        <v>3</v>
      </c>
      <c r="F28" s="14"/>
      <c r="G28" s="23">
        <v>2</v>
      </c>
    </row>
    <row r="29" spans="1:7" ht="15.75" x14ac:dyDescent="0.25">
      <c r="A29" s="28"/>
      <c r="B29" s="22" t="s">
        <v>27</v>
      </c>
      <c r="C29" s="21"/>
      <c r="D29" s="22"/>
      <c r="E29" s="21">
        <v>10</v>
      </c>
      <c r="F29" s="14"/>
      <c r="G29" s="23">
        <f>SUM(G26:G28)</f>
        <v>8</v>
      </c>
    </row>
    <row r="30" spans="1:7" ht="15.75" x14ac:dyDescent="0.25">
      <c r="A30" s="21"/>
      <c r="B30" s="22" t="s">
        <v>37</v>
      </c>
      <c r="C30" s="21"/>
      <c r="D30" s="22"/>
      <c r="E30" s="21">
        <f>E14+E19+E23+E29</f>
        <v>70</v>
      </c>
      <c r="F30" s="25"/>
      <c r="G30" s="108">
        <f>G29+G23+G19+G14</f>
        <v>63.62</v>
      </c>
    </row>
    <row r="31" spans="1:7" ht="15.75" x14ac:dyDescent="0.25">
      <c r="A31" s="21"/>
      <c r="B31" s="22" t="s">
        <v>38</v>
      </c>
      <c r="C31" s="32"/>
      <c r="D31" s="22">
        <v>5600</v>
      </c>
      <c r="E31" s="32">
        <v>1</v>
      </c>
      <c r="F31" s="25"/>
      <c r="G31" s="109">
        <f>G30/E30</f>
        <v>0.90885714285714281</v>
      </c>
    </row>
    <row r="32" spans="1:7" ht="15.75" x14ac:dyDescent="0.25">
      <c r="A32" s="33"/>
      <c r="B32" s="91" t="s">
        <v>39</v>
      </c>
      <c r="C32" s="91"/>
      <c r="D32" s="91"/>
      <c r="E32" s="91"/>
      <c r="F32" s="92"/>
      <c r="G32" s="34">
        <f>D31*G31</f>
        <v>5089.5999999999995</v>
      </c>
    </row>
    <row r="33" spans="1:7" ht="15.75" x14ac:dyDescent="0.25">
      <c r="A33" s="26">
        <v>4</v>
      </c>
      <c r="B33" s="87" t="s">
        <v>40</v>
      </c>
      <c r="C33" s="88"/>
      <c r="D33" s="88"/>
      <c r="E33" s="88"/>
      <c r="F33" s="88"/>
      <c r="G33" s="89"/>
    </row>
    <row r="34" spans="1:7" ht="15.75" x14ac:dyDescent="0.25">
      <c r="A34" s="26"/>
      <c r="B34" s="35" t="s">
        <v>41</v>
      </c>
      <c r="C34" s="35"/>
      <c r="D34" s="35"/>
      <c r="E34" s="35"/>
      <c r="F34" s="35"/>
      <c r="G34" s="35"/>
    </row>
    <row r="35" spans="1:7" ht="15.75" x14ac:dyDescent="0.25">
      <c r="A35" s="26"/>
      <c r="B35" s="35"/>
      <c r="C35" s="36" t="s">
        <v>20</v>
      </c>
      <c r="D35" s="35" t="s">
        <v>21</v>
      </c>
      <c r="E35" s="35" t="s">
        <v>22</v>
      </c>
      <c r="F35" s="14" t="s">
        <v>23</v>
      </c>
      <c r="G35" s="35" t="s">
        <v>24</v>
      </c>
    </row>
    <row r="36" spans="1:7" ht="15.75" x14ac:dyDescent="0.25">
      <c r="A36" s="26"/>
      <c r="B36" s="37" t="s">
        <v>42</v>
      </c>
      <c r="C36" s="38">
        <v>1370000</v>
      </c>
      <c r="D36" s="38">
        <v>1256820</v>
      </c>
      <c r="E36" s="39">
        <v>20</v>
      </c>
      <c r="F36" s="110">
        <v>18.34</v>
      </c>
      <c r="G36" s="110">
        <v>18.34</v>
      </c>
    </row>
    <row r="37" spans="1:7" ht="15.75" x14ac:dyDescent="0.25">
      <c r="A37" s="26"/>
      <c r="B37" s="35" t="s">
        <v>43</v>
      </c>
      <c r="C37" s="35"/>
      <c r="D37" s="35"/>
      <c r="E37" s="41">
        <f>SUM(E36)</f>
        <v>20</v>
      </c>
      <c r="F37" s="110">
        <f>F36</f>
        <v>18.34</v>
      </c>
      <c r="G37" s="110">
        <f>G36</f>
        <v>18.34</v>
      </c>
    </row>
    <row r="38" spans="1:7" ht="15.75" x14ac:dyDescent="0.25">
      <c r="A38" s="26"/>
      <c r="B38" s="35" t="s">
        <v>38</v>
      </c>
      <c r="C38" s="35"/>
      <c r="D38" s="35">
        <v>1650</v>
      </c>
      <c r="E38" s="32">
        <v>1</v>
      </c>
      <c r="F38" s="40"/>
      <c r="G38" s="111">
        <f>G37/E37</f>
        <v>0.91700000000000004</v>
      </c>
    </row>
    <row r="39" spans="1:7" ht="15.75" x14ac:dyDescent="0.25">
      <c r="A39" s="26"/>
      <c r="B39" s="42" t="s">
        <v>44</v>
      </c>
      <c r="C39" s="43"/>
      <c r="D39" s="43"/>
      <c r="E39" s="43"/>
      <c r="F39" s="44"/>
      <c r="G39" s="36">
        <f>D38*G38</f>
        <v>1513.05</v>
      </c>
    </row>
    <row r="40" spans="1:7" ht="15.75" x14ac:dyDescent="0.25">
      <c r="A40" s="26"/>
      <c r="B40" s="45" t="s">
        <v>45</v>
      </c>
      <c r="C40" s="46"/>
      <c r="D40" s="46"/>
      <c r="E40" s="46"/>
      <c r="F40" s="46"/>
      <c r="G40" s="47"/>
    </row>
    <row r="41" spans="1:7" x14ac:dyDescent="0.25">
      <c r="A41" s="28"/>
      <c r="B41" s="12"/>
      <c r="C41" s="14" t="s">
        <v>20</v>
      </c>
      <c r="D41" s="14" t="s">
        <v>21</v>
      </c>
      <c r="E41" s="14" t="s">
        <v>22</v>
      </c>
      <c r="F41" s="14" t="s">
        <v>23</v>
      </c>
      <c r="G41" s="15" t="s">
        <v>24</v>
      </c>
    </row>
    <row r="42" spans="1:7" ht="15.75" x14ac:dyDescent="0.25">
      <c r="A42" s="28"/>
      <c r="B42" s="37" t="s">
        <v>42</v>
      </c>
      <c r="C42" s="20">
        <v>41000</v>
      </c>
      <c r="D42" s="24">
        <v>62460</v>
      </c>
      <c r="E42" s="48">
        <v>10</v>
      </c>
      <c r="F42" s="107">
        <v>15.23</v>
      </c>
      <c r="G42" s="107">
        <v>10</v>
      </c>
    </row>
    <row r="43" spans="1:7" ht="15.75" x14ac:dyDescent="0.25">
      <c r="A43" s="28"/>
      <c r="B43" s="22" t="s">
        <v>43</v>
      </c>
      <c r="C43" s="20"/>
      <c r="D43" s="24"/>
      <c r="E43" s="49">
        <f>SUM(E42:E42)</f>
        <v>10</v>
      </c>
      <c r="F43" s="107">
        <f>F42</f>
        <v>15.23</v>
      </c>
      <c r="G43" s="107">
        <v>10</v>
      </c>
    </row>
    <row r="44" spans="1:7" ht="15.75" x14ac:dyDescent="0.25">
      <c r="A44" s="21"/>
      <c r="B44" s="22" t="s">
        <v>38</v>
      </c>
      <c r="C44" s="22"/>
      <c r="D44" s="22">
        <v>750</v>
      </c>
      <c r="E44" s="32">
        <v>1</v>
      </c>
      <c r="F44" s="49"/>
      <c r="G44" s="114">
        <f>F43/E43</f>
        <v>1.5230000000000001</v>
      </c>
    </row>
    <row r="45" spans="1:7" ht="15.75" x14ac:dyDescent="0.25">
      <c r="A45" s="21"/>
      <c r="B45" s="90" t="s">
        <v>47</v>
      </c>
      <c r="C45" s="91"/>
      <c r="D45" s="91"/>
      <c r="E45" s="91"/>
      <c r="F45" s="92"/>
      <c r="G45" s="36">
        <v>750</v>
      </c>
    </row>
    <row r="46" spans="1:7" ht="15.75" x14ac:dyDescent="0.25">
      <c r="A46" s="21"/>
      <c r="B46" s="22" t="s">
        <v>46</v>
      </c>
      <c r="C46" s="20"/>
      <c r="D46" s="24"/>
      <c r="E46" s="49">
        <f>E37+E43</f>
        <v>30</v>
      </c>
      <c r="F46" s="49">
        <v>150</v>
      </c>
      <c r="G46" s="112">
        <f>G43+G37</f>
        <v>28.34</v>
      </c>
    </row>
    <row r="47" spans="1:7" ht="15.75" x14ac:dyDescent="0.25">
      <c r="A47" s="77" t="s">
        <v>48</v>
      </c>
      <c r="B47" s="78"/>
      <c r="C47" s="78"/>
      <c r="D47" s="78"/>
      <c r="E47" s="104"/>
      <c r="F47" s="50" t="s">
        <v>49</v>
      </c>
      <c r="G47" s="50" t="s">
        <v>50</v>
      </c>
    </row>
    <row r="48" spans="1:7" ht="15.75" x14ac:dyDescent="0.25">
      <c r="A48" s="77" t="s">
        <v>51</v>
      </c>
      <c r="B48" s="78"/>
      <c r="C48" s="78"/>
      <c r="D48" s="78"/>
      <c r="E48" s="104"/>
      <c r="F48" s="51"/>
      <c r="G48" s="52"/>
    </row>
    <row r="49" spans="1:7" ht="15.75" x14ac:dyDescent="0.25">
      <c r="A49" s="77" t="s">
        <v>52</v>
      </c>
      <c r="B49" s="78"/>
      <c r="C49" s="78"/>
      <c r="D49" s="78"/>
      <c r="E49" s="104"/>
      <c r="F49" s="53"/>
      <c r="G49" s="52"/>
    </row>
    <row r="50" spans="1:7" ht="15.75" x14ac:dyDescent="0.25">
      <c r="A50" s="77" t="s">
        <v>53</v>
      </c>
      <c r="B50" s="78"/>
      <c r="C50" s="78"/>
      <c r="D50" s="78"/>
      <c r="E50" s="104"/>
      <c r="F50" s="51"/>
      <c r="G50" s="54">
        <v>750</v>
      </c>
    </row>
    <row r="51" spans="1:7" ht="15.75" x14ac:dyDescent="0.25">
      <c r="A51" s="79" t="s">
        <v>54</v>
      </c>
      <c r="B51" s="80"/>
      <c r="C51" s="80"/>
      <c r="D51" s="80"/>
      <c r="E51" s="80"/>
      <c r="F51" s="81"/>
      <c r="G51" s="55">
        <f>G50+G45+G39</f>
        <v>3013.05</v>
      </c>
    </row>
    <row r="52" spans="1:7" ht="15.75" x14ac:dyDescent="0.25">
      <c r="A52" s="56"/>
      <c r="B52" s="57"/>
      <c r="C52" s="57"/>
      <c r="D52" s="57"/>
      <c r="E52" s="57"/>
      <c r="F52" s="57"/>
      <c r="G52" s="56"/>
    </row>
    <row r="53" spans="1:7" s="59" customFormat="1" ht="17.25" customHeight="1" x14ac:dyDescent="0.25">
      <c r="A53" s="21"/>
      <c r="B53" s="82" t="s">
        <v>55</v>
      </c>
      <c r="C53" s="82"/>
      <c r="D53" s="82"/>
      <c r="E53" s="58">
        <f>E30+E37+E43</f>
        <v>100</v>
      </c>
      <c r="F53" s="25">
        <f>G46+G30</f>
        <v>91.96</v>
      </c>
    </row>
    <row r="54" spans="1:7" ht="18.75" x14ac:dyDescent="0.25">
      <c r="A54" s="60"/>
      <c r="B54" s="83" t="s">
        <v>56</v>
      </c>
      <c r="C54" s="83"/>
      <c r="D54" s="83"/>
      <c r="E54" s="61"/>
      <c r="F54" s="117">
        <f>G51+G32</f>
        <v>8102.65</v>
      </c>
    </row>
    <row r="55" spans="1:7" ht="15.75" x14ac:dyDescent="0.25">
      <c r="A55" s="63"/>
      <c r="B55" s="63"/>
      <c r="C55" s="63"/>
      <c r="D55" s="63"/>
      <c r="E55" s="63"/>
      <c r="F55" s="64"/>
    </row>
    <row r="56" spans="1:7" ht="17.25" x14ac:dyDescent="0.3">
      <c r="A56" s="65" t="s">
        <v>57</v>
      </c>
      <c r="B56" s="64"/>
      <c r="C56" s="65" t="s">
        <v>58</v>
      </c>
      <c r="D56" s="64"/>
      <c r="F56" s="65" t="s">
        <v>59</v>
      </c>
    </row>
    <row r="57" spans="1:7" ht="17.25" x14ac:dyDescent="0.3">
      <c r="A57" s="65"/>
      <c r="B57" s="64"/>
      <c r="C57" s="65"/>
      <c r="D57" s="64"/>
      <c r="F57" s="65"/>
    </row>
    <row r="58" spans="1:7" ht="17.25" x14ac:dyDescent="0.3">
      <c r="A58" s="64"/>
      <c r="B58" s="64"/>
      <c r="C58" s="64"/>
      <c r="D58" s="65"/>
      <c r="F58" s="67"/>
    </row>
    <row r="59" spans="1:7" ht="17.25" x14ac:dyDescent="0.3">
      <c r="A59" s="64"/>
      <c r="B59" s="65"/>
      <c r="C59" s="64"/>
      <c r="D59" s="65"/>
      <c r="F59" s="64"/>
    </row>
    <row r="60" spans="1:7" ht="17.25" x14ac:dyDescent="0.3">
      <c r="A60" s="68" t="s">
        <v>60</v>
      </c>
      <c r="B60" s="65"/>
      <c r="C60" s="68" t="s">
        <v>61</v>
      </c>
      <c r="D60" s="65"/>
      <c r="F60" s="69" t="s">
        <v>62</v>
      </c>
    </row>
    <row r="61" spans="1:7" ht="17.25" x14ac:dyDescent="0.3">
      <c r="A61" s="65"/>
      <c r="B61" s="65"/>
      <c r="C61" s="65"/>
      <c r="D61" s="65"/>
      <c r="E61" s="65"/>
      <c r="F61" s="65"/>
    </row>
  </sheetData>
  <mergeCells count="30">
    <mergeCell ref="A1:G1"/>
    <mergeCell ref="A2:G2"/>
    <mergeCell ref="A3:G3"/>
    <mergeCell ref="B4:C4"/>
    <mergeCell ref="D4:E4"/>
    <mergeCell ref="F4:G4"/>
    <mergeCell ref="B5:C5"/>
    <mergeCell ref="D5:E5"/>
    <mergeCell ref="F5:G5"/>
    <mergeCell ref="B6:C6"/>
    <mergeCell ref="D6:E6"/>
    <mergeCell ref="F6:G6"/>
    <mergeCell ref="B7:C7"/>
    <mergeCell ref="D7:E7"/>
    <mergeCell ref="F7:G7"/>
    <mergeCell ref="B9:G9"/>
    <mergeCell ref="B10:G10"/>
    <mergeCell ref="B15:G15"/>
    <mergeCell ref="B20:G20"/>
    <mergeCell ref="B24:G24"/>
    <mergeCell ref="B32:F32"/>
    <mergeCell ref="B33:G33"/>
    <mergeCell ref="B45:F45"/>
    <mergeCell ref="A47:E47"/>
    <mergeCell ref="A48:E48"/>
    <mergeCell ref="A49:E49"/>
    <mergeCell ref="A50:E50"/>
    <mergeCell ref="A51:F51"/>
    <mergeCell ref="B53:D53"/>
    <mergeCell ref="B54:D54"/>
  </mergeCells>
  <printOptions horizontalCentered="1"/>
  <pageMargins left="0.7" right="0.7" top="0.75" bottom="0.75" header="0.3" footer="0.3"/>
  <pageSetup paperSize="9" scale="77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Hasinur</vt:lpstr>
      <vt:lpstr>Engineer</vt:lpstr>
      <vt:lpstr>Sheet1</vt:lpstr>
      <vt:lpstr>Engineer!Print_Area</vt:lpstr>
      <vt:lpstr>Hasinur!Print_Area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Motor-Executive(CO&amp;F)-Rihat Rezwan</dc:creator>
  <cp:lastModifiedBy>Motor-Executive(CO&amp;F)-Rihat Rezwan</cp:lastModifiedBy>
  <dcterms:created xsi:type="dcterms:W3CDTF">2020-11-17T10:11:15Z</dcterms:created>
  <dcterms:modified xsi:type="dcterms:W3CDTF">2020-11-17T10:56:48Z</dcterms:modified>
</cp:coreProperties>
</file>