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SMA" sheetId="3" r:id="rId1"/>
    <sheet name="SMA-BC" sheetId="4" r:id="rId2"/>
    <sheet name="WMA-BC" sheetId="5" r:id="rId3"/>
    <sheet name="DMA-BC" sheetId="6" r:id="rId4"/>
    <sheet name="CMA-BC" sheetId="7" r:id="rId5"/>
    <sheet name="Forecast with SMA" sheetId="8" r:id="rId6"/>
    <sheet name="ALL" sheetId="1" r:id="rId7"/>
    <sheet name="Other" sheetId="2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8" l="1"/>
  <c r="F44" i="8"/>
  <c r="C46" i="8" s="1"/>
  <c r="H43" i="8"/>
  <c r="G43" i="8"/>
  <c r="D46" i="8" s="1"/>
  <c r="F43" i="8"/>
  <c r="C45" i="8" s="1"/>
  <c r="H42" i="8"/>
  <c r="G42" i="8"/>
  <c r="D45" i="8" s="1"/>
  <c r="F42" i="8"/>
  <c r="C44" i="8" s="1"/>
  <c r="H41" i="8"/>
  <c r="G41" i="8"/>
  <c r="D44" i="8" s="1"/>
  <c r="F41" i="8"/>
  <c r="C43" i="8" s="1"/>
  <c r="H40" i="8"/>
  <c r="G40" i="8"/>
  <c r="D43" i="8" s="1"/>
  <c r="F40" i="8"/>
  <c r="C42" i="8" s="1"/>
  <c r="C40" i="8"/>
  <c r="H39" i="8"/>
  <c r="G39" i="8"/>
  <c r="D42" i="8" s="1"/>
  <c r="F39" i="8"/>
  <c r="C41" i="8" s="1"/>
  <c r="H38" i="8"/>
  <c r="G38" i="8"/>
  <c r="D41" i="8" s="1"/>
  <c r="F38" i="8"/>
  <c r="H37" i="8"/>
  <c r="G37" i="8"/>
  <c r="D40" i="8" s="1"/>
  <c r="F37" i="8"/>
  <c r="C39" i="8" s="1"/>
  <c r="F36" i="8"/>
  <c r="C38" i="8" s="1"/>
  <c r="C16" i="8"/>
  <c r="E18" i="8" s="1"/>
  <c r="D15" i="8"/>
  <c r="F18" i="8" s="1"/>
  <c r="C15" i="8"/>
  <c r="E17" i="8" s="1"/>
  <c r="D14" i="8"/>
  <c r="F17" i="8" s="1"/>
  <c r="C14" i="8"/>
  <c r="E16" i="8" s="1"/>
  <c r="D13" i="8"/>
  <c r="F16" i="8" s="1"/>
  <c r="C13" i="8"/>
  <c r="E15" i="8" s="1"/>
  <c r="D12" i="8"/>
  <c r="F15" i="8" s="1"/>
  <c r="C12" i="8"/>
  <c r="E14" i="8" s="1"/>
  <c r="D11" i="8"/>
  <c r="F14" i="8" s="1"/>
  <c r="C11" i="8"/>
  <c r="E13" i="8" s="1"/>
  <c r="D10" i="8"/>
  <c r="F13" i="8" s="1"/>
  <c r="C10" i="8"/>
  <c r="E12" i="8" s="1"/>
  <c r="D9" i="8"/>
  <c r="F12" i="8" s="1"/>
  <c r="C9" i="8"/>
  <c r="E11" i="8" s="1"/>
  <c r="D8" i="8"/>
  <c r="F11" i="8" s="1"/>
  <c r="C8" i="8"/>
  <c r="E10" i="8" s="1"/>
  <c r="D7" i="8"/>
  <c r="F10" i="8" s="1"/>
  <c r="C7" i="8"/>
  <c r="E9" i="8" s="1"/>
  <c r="D6" i="8"/>
  <c r="F9" i="8" s="1"/>
  <c r="C6" i="8"/>
  <c r="E8" i="8" s="1"/>
  <c r="D5" i="8"/>
  <c r="F8" i="8" s="1"/>
  <c r="C5" i="8"/>
  <c r="E7" i="8" s="1"/>
  <c r="D4" i="8"/>
  <c r="F7" i="8" s="1"/>
  <c r="C4" i="8"/>
  <c r="E6" i="8" s="1"/>
  <c r="C3" i="8"/>
  <c r="E5" i="8" s="1"/>
  <c r="E19" i="7"/>
  <c r="D19" i="7"/>
  <c r="E18" i="7"/>
  <c r="D18" i="7"/>
  <c r="E17" i="7"/>
  <c r="D17" i="7"/>
  <c r="C17" i="7" s="1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C6" i="7" s="1"/>
  <c r="E5" i="7"/>
  <c r="D5" i="7"/>
  <c r="E4" i="7"/>
  <c r="D4" i="7"/>
  <c r="C20" i="6"/>
  <c r="C19" i="6"/>
  <c r="C18" i="6"/>
  <c r="C17" i="6"/>
  <c r="D18" i="6" s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C3" i="3"/>
  <c r="K63" i="2"/>
  <c r="L63" i="2" s="1"/>
  <c r="H63" i="2"/>
  <c r="F63" i="2"/>
  <c r="E63" i="2"/>
  <c r="L62" i="2"/>
  <c r="K62" i="2"/>
  <c r="H62" i="2"/>
  <c r="I62" i="2" s="1"/>
  <c r="E62" i="2"/>
  <c r="L61" i="2"/>
  <c r="K61" i="2"/>
  <c r="I61" i="2"/>
  <c r="H61" i="2"/>
  <c r="I63" i="2" s="1"/>
  <c r="E61" i="2"/>
  <c r="F62" i="2" s="1"/>
  <c r="K60" i="2"/>
  <c r="I60" i="2"/>
  <c r="H60" i="2"/>
  <c r="F60" i="2"/>
  <c r="E60" i="2"/>
  <c r="F61" i="2" s="1"/>
  <c r="K59" i="2"/>
  <c r="H59" i="2"/>
  <c r="F59" i="2"/>
  <c r="E59" i="2"/>
  <c r="L58" i="2"/>
  <c r="K58" i="2"/>
  <c r="H58" i="2"/>
  <c r="E58" i="2"/>
  <c r="L57" i="2"/>
  <c r="K57" i="2"/>
  <c r="L60" i="2" s="1"/>
  <c r="I57" i="2"/>
  <c r="H57" i="2"/>
  <c r="I59" i="2" s="1"/>
  <c r="E57" i="2"/>
  <c r="F58" i="2" s="1"/>
  <c r="K56" i="2"/>
  <c r="L59" i="2" s="1"/>
  <c r="I56" i="2"/>
  <c r="H56" i="2"/>
  <c r="I58" i="2" s="1"/>
  <c r="F56" i="2"/>
  <c r="E56" i="2"/>
  <c r="F57" i="2" s="1"/>
  <c r="K55" i="2"/>
  <c r="H55" i="2"/>
  <c r="F55" i="2"/>
  <c r="E55" i="2"/>
  <c r="L54" i="2"/>
  <c r="K54" i="2"/>
  <c r="H54" i="2"/>
  <c r="E54" i="2"/>
  <c r="L53" i="2"/>
  <c r="K53" i="2"/>
  <c r="L56" i="2" s="1"/>
  <c r="I53" i="2"/>
  <c r="H53" i="2"/>
  <c r="I55" i="2" s="1"/>
  <c r="E53" i="2"/>
  <c r="F54" i="2" s="1"/>
  <c r="K52" i="2"/>
  <c r="L55" i="2" s="1"/>
  <c r="I52" i="2"/>
  <c r="H52" i="2"/>
  <c r="I54" i="2" s="1"/>
  <c r="F52" i="2"/>
  <c r="E52" i="2"/>
  <c r="F53" i="2" s="1"/>
  <c r="K51" i="2"/>
  <c r="H51" i="2"/>
  <c r="F51" i="2"/>
  <c r="E51" i="2"/>
  <c r="L50" i="2"/>
  <c r="K50" i="2"/>
  <c r="H50" i="2"/>
  <c r="E50" i="2"/>
  <c r="L49" i="2"/>
  <c r="K49" i="2"/>
  <c r="L52" i="2" s="1"/>
  <c r="I49" i="2"/>
  <c r="H49" i="2"/>
  <c r="I51" i="2" s="1"/>
  <c r="E49" i="2"/>
  <c r="F50" i="2" s="1"/>
  <c r="K48" i="2"/>
  <c r="L51" i="2" s="1"/>
  <c r="I48" i="2"/>
  <c r="H48" i="2"/>
  <c r="I50" i="2" s="1"/>
  <c r="F48" i="2"/>
  <c r="E48" i="2"/>
  <c r="F49" i="2" s="1"/>
  <c r="K47" i="2"/>
  <c r="H47" i="2"/>
  <c r="F47" i="2"/>
  <c r="E47" i="2"/>
  <c r="L46" i="2"/>
  <c r="K46" i="2"/>
  <c r="H46" i="2"/>
  <c r="E46" i="2"/>
  <c r="L45" i="2"/>
  <c r="K45" i="2"/>
  <c r="L48" i="2" s="1"/>
  <c r="I45" i="2"/>
  <c r="H45" i="2"/>
  <c r="I47" i="2" s="1"/>
  <c r="E45" i="2"/>
  <c r="F46" i="2" s="1"/>
  <c r="K44" i="2"/>
  <c r="L47" i="2" s="1"/>
  <c r="I44" i="2"/>
  <c r="H44" i="2"/>
  <c r="I46" i="2" s="1"/>
  <c r="F44" i="2"/>
  <c r="E44" i="2"/>
  <c r="F45" i="2" s="1"/>
  <c r="K43" i="2"/>
  <c r="H43" i="2"/>
  <c r="F43" i="2"/>
  <c r="E43" i="2"/>
  <c r="L42" i="2"/>
  <c r="K42" i="2"/>
  <c r="H42" i="2"/>
  <c r="E42" i="2"/>
  <c r="L41" i="2"/>
  <c r="K41" i="2"/>
  <c r="L44" i="2" s="1"/>
  <c r="I41" i="2"/>
  <c r="H41" i="2"/>
  <c r="I43" i="2" s="1"/>
  <c r="E41" i="2"/>
  <c r="F42" i="2" s="1"/>
  <c r="K40" i="2"/>
  <c r="L43" i="2" s="1"/>
  <c r="I40" i="2"/>
  <c r="H40" i="2"/>
  <c r="I42" i="2" s="1"/>
  <c r="F40" i="2"/>
  <c r="E40" i="2"/>
  <c r="F41" i="2" s="1"/>
  <c r="K39" i="2"/>
  <c r="H39" i="2"/>
  <c r="F39" i="2"/>
  <c r="E39" i="2"/>
  <c r="L38" i="2"/>
  <c r="K38" i="2"/>
  <c r="H38" i="2"/>
  <c r="E38" i="2"/>
  <c r="L37" i="2"/>
  <c r="K37" i="2"/>
  <c r="L40" i="2" s="1"/>
  <c r="I37" i="2"/>
  <c r="H37" i="2"/>
  <c r="I39" i="2" s="1"/>
  <c r="E37" i="2"/>
  <c r="F38" i="2" s="1"/>
  <c r="K36" i="2"/>
  <c r="L39" i="2" s="1"/>
  <c r="I36" i="2"/>
  <c r="H36" i="2"/>
  <c r="I38" i="2" s="1"/>
  <c r="F36" i="2"/>
  <c r="E36" i="2"/>
  <c r="F37" i="2" s="1"/>
  <c r="K35" i="2"/>
  <c r="H35" i="2"/>
  <c r="F35" i="2"/>
  <c r="E35" i="2"/>
  <c r="L34" i="2"/>
  <c r="K34" i="2"/>
  <c r="H34" i="2"/>
  <c r="E34" i="2"/>
  <c r="L33" i="2"/>
  <c r="K33" i="2"/>
  <c r="L36" i="2" s="1"/>
  <c r="I33" i="2"/>
  <c r="H33" i="2"/>
  <c r="I35" i="2" s="1"/>
  <c r="E33" i="2"/>
  <c r="F34" i="2" s="1"/>
  <c r="K32" i="2"/>
  <c r="L35" i="2" s="1"/>
  <c r="I32" i="2"/>
  <c r="H32" i="2"/>
  <c r="I34" i="2" s="1"/>
  <c r="F32" i="2"/>
  <c r="E32" i="2"/>
  <c r="F33" i="2" s="1"/>
  <c r="K31" i="2"/>
  <c r="H31" i="2"/>
  <c r="F31" i="2"/>
  <c r="E31" i="2"/>
  <c r="L30" i="2"/>
  <c r="K30" i="2"/>
  <c r="H30" i="2"/>
  <c r="E30" i="2"/>
  <c r="L29" i="2"/>
  <c r="K29" i="2"/>
  <c r="L32" i="2" s="1"/>
  <c r="I29" i="2"/>
  <c r="H29" i="2"/>
  <c r="I31" i="2" s="1"/>
  <c r="E29" i="2"/>
  <c r="F30" i="2" s="1"/>
  <c r="K28" i="2"/>
  <c r="L31" i="2" s="1"/>
  <c r="I28" i="2"/>
  <c r="H28" i="2"/>
  <c r="I30" i="2" s="1"/>
  <c r="F28" i="2"/>
  <c r="E28" i="2"/>
  <c r="F29" i="2" s="1"/>
  <c r="K27" i="2"/>
  <c r="H27" i="2"/>
  <c r="F27" i="2"/>
  <c r="E27" i="2"/>
  <c r="L26" i="2"/>
  <c r="K26" i="2"/>
  <c r="H26" i="2"/>
  <c r="E26" i="2"/>
  <c r="L25" i="2"/>
  <c r="K25" i="2"/>
  <c r="L28" i="2" s="1"/>
  <c r="I25" i="2"/>
  <c r="H25" i="2"/>
  <c r="I27" i="2" s="1"/>
  <c r="E25" i="2"/>
  <c r="F26" i="2" s="1"/>
  <c r="K24" i="2"/>
  <c r="L27" i="2" s="1"/>
  <c r="I24" i="2"/>
  <c r="H24" i="2"/>
  <c r="I26" i="2" s="1"/>
  <c r="F24" i="2"/>
  <c r="E24" i="2"/>
  <c r="F25" i="2" s="1"/>
  <c r="K23" i="2"/>
  <c r="H23" i="2"/>
  <c r="F23" i="2"/>
  <c r="E23" i="2"/>
  <c r="L22" i="2"/>
  <c r="K22" i="2"/>
  <c r="H22" i="2"/>
  <c r="E22" i="2"/>
  <c r="L21" i="2"/>
  <c r="K21" i="2"/>
  <c r="L24" i="2" s="1"/>
  <c r="I21" i="2"/>
  <c r="H21" i="2"/>
  <c r="I23" i="2" s="1"/>
  <c r="E21" i="2"/>
  <c r="F22" i="2" s="1"/>
  <c r="K20" i="2"/>
  <c r="L23" i="2" s="1"/>
  <c r="I20" i="2"/>
  <c r="H20" i="2"/>
  <c r="I22" i="2" s="1"/>
  <c r="F20" i="2"/>
  <c r="E20" i="2"/>
  <c r="F21" i="2" s="1"/>
  <c r="K19" i="2"/>
  <c r="H19" i="2"/>
  <c r="F19" i="2"/>
  <c r="E19" i="2"/>
  <c r="L18" i="2"/>
  <c r="K18" i="2"/>
  <c r="H18" i="2"/>
  <c r="E18" i="2"/>
  <c r="L17" i="2"/>
  <c r="K17" i="2"/>
  <c r="L20" i="2" s="1"/>
  <c r="I17" i="2"/>
  <c r="H17" i="2"/>
  <c r="I19" i="2" s="1"/>
  <c r="E17" i="2"/>
  <c r="F18" i="2" s="1"/>
  <c r="K16" i="2"/>
  <c r="L19" i="2" s="1"/>
  <c r="I16" i="2"/>
  <c r="H16" i="2"/>
  <c r="I18" i="2" s="1"/>
  <c r="F16" i="2"/>
  <c r="E16" i="2"/>
  <c r="F17" i="2" s="1"/>
  <c r="K15" i="2"/>
  <c r="H15" i="2"/>
  <c r="F15" i="2"/>
  <c r="E15" i="2"/>
  <c r="L14" i="2"/>
  <c r="K14" i="2"/>
  <c r="H14" i="2"/>
  <c r="E14" i="2"/>
  <c r="L13" i="2"/>
  <c r="K13" i="2"/>
  <c r="L16" i="2" s="1"/>
  <c r="I13" i="2"/>
  <c r="H13" i="2"/>
  <c r="I15" i="2" s="1"/>
  <c r="E13" i="2"/>
  <c r="F14" i="2" s="1"/>
  <c r="K12" i="2"/>
  <c r="L15" i="2" s="1"/>
  <c r="I12" i="2"/>
  <c r="H12" i="2"/>
  <c r="I14" i="2" s="1"/>
  <c r="F12" i="2"/>
  <c r="E12" i="2"/>
  <c r="F13" i="2" s="1"/>
  <c r="K11" i="2"/>
  <c r="H11" i="2"/>
  <c r="F11" i="2"/>
  <c r="E11" i="2"/>
  <c r="L10" i="2"/>
  <c r="K10" i="2"/>
  <c r="H10" i="2"/>
  <c r="E10" i="2"/>
  <c r="L9" i="2"/>
  <c r="K9" i="2"/>
  <c r="L12" i="2" s="1"/>
  <c r="I9" i="2"/>
  <c r="H9" i="2"/>
  <c r="I11" i="2" s="1"/>
  <c r="E9" i="2"/>
  <c r="F10" i="2" s="1"/>
  <c r="K8" i="2"/>
  <c r="L11" i="2" s="1"/>
  <c r="I8" i="2"/>
  <c r="H8" i="2"/>
  <c r="I10" i="2" s="1"/>
  <c r="F8" i="2"/>
  <c r="E8" i="2"/>
  <c r="F9" i="2" s="1"/>
  <c r="K7" i="2"/>
  <c r="H7" i="2"/>
  <c r="F7" i="2"/>
  <c r="E7" i="2"/>
  <c r="L6" i="2"/>
  <c r="K6" i="2"/>
  <c r="H6" i="2"/>
  <c r="E6" i="2"/>
  <c r="L5" i="2"/>
  <c r="K5" i="2"/>
  <c r="L8" i="2" s="1"/>
  <c r="I5" i="2"/>
  <c r="H5" i="2"/>
  <c r="I7" i="2" s="1"/>
  <c r="E5" i="2"/>
  <c r="F6" i="2" s="1"/>
  <c r="K4" i="2"/>
  <c r="L7" i="2" s="1"/>
  <c r="I4" i="2"/>
  <c r="H4" i="2"/>
  <c r="I6" i="2" s="1"/>
  <c r="F4" i="2"/>
  <c r="E4" i="2"/>
  <c r="F5" i="2" s="1"/>
  <c r="H140" i="1"/>
  <c r="F140" i="1"/>
  <c r="C142" i="1" s="1"/>
  <c r="D140" i="1"/>
  <c r="H139" i="1"/>
  <c r="G139" i="1"/>
  <c r="D142" i="1" s="1"/>
  <c r="F139" i="1"/>
  <c r="C141" i="1" s="1"/>
  <c r="H138" i="1"/>
  <c r="G138" i="1"/>
  <c r="D141" i="1" s="1"/>
  <c r="F138" i="1"/>
  <c r="C140" i="1" s="1"/>
  <c r="H137" i="1"/>
  <c r="G137" i="1"/>
  <c r="F137" i="1"/>
  <c r="C139" i="1" s="1"/>
  <c r="D137" i="1"/>
  <c r="H136" i="1"/>
  <c r="G136" i="1"/>
  <c r="D139" i="1" s="1"/>
  <c r="F136" i="1"/>
  <c r="C138" i="1" s="1"/>
  <c r="H135" i="1"/>
  <c r="G135" i="1"/>
  <c r="D138" i="1" s="1"/>
  <c r="F135" i="1"/>
  <c r="C137" i="1" s="1"/>
  <c r="H134" i="1"/>
  <c r="G134" i="1"/>
  <c r="F134" i="1"/>
  <c r="C136" i="1" s="1"/>
  <c r="H133" i="1"/>
  <c r="G133" i="1"/>
  <c r="D136" i="1" s="1"/>
  <c r="F133" i="1"/>
  <c r="C135" i="1" s="1"/>
  <c r="F132" i="1"/>
  <c r="C134" i="1" s="1"/>
  <c r="F123" i="1"/>
  <c r="C123" i="1"/>
  <c r="E125" i="1" s="1"/>
  <c r="D122" i="1"/>
  <c r="F125" i="1" s="1"/>
  <c r="C122" i="1"/>
  <c r="E124" i="1" s="1"/>
  <c r="D121" i="1"/>
  <c r="F124" i="1" s="1"/>
  <c r="C121" i="1"/>
  <c r="E123" i="1" s="1"/>
  <c r="D120" i="1"/>
  <c r="C120" i="1"/>
  <c r="E122" i="1" s="1"/>
  <c r="D119" i="1"/>
  <c r="F122" i="1" s="1"/>
  <c r="C119" i="1"/>
  <c r="E121" i="1" s="1"/>
  <c r="D118" i="1"/>
  <c r="F121" i="1" s="1"/>
  <c r="C118" i="1"/>
  <c r="E120" i="1" s="1"/>
  <c r="D117" i="1"/>
  <c r="F120" i="1" s="1"/>
  <c r="C117" i="1"/>
  <c r="E119" i="1" s="1"/>
  <c r="D116" i="1"/>
  <c r="F119" i="1" s="1"/>
  <c r="C116" i="1"/>
  <c r="E118" i="1" s="1"/>
  <c r="E115" i="1"/>
  <c r="D115" i="1"/>
  <c r="F118" i="1" s="1"/>
  <c r="C115" i="1"/>
  <c r="E117" i="1" s="1"/>
  <c r="D114" i="1"/>
  <c r="F117" i="1" s="1"/>
  <c r="C114" i="1"/>
  <c r="E116" i="1" s="1"/>
  <c r="D113" i="1"/>
  <c r="F116" i="1" s="1"/>
  <c r="C113" i="1"/>
  <c r="E112" i="1"/>
  <c r="D112" i="1"/>
  <c r="F115" i="1" s="1"/>
  <c r="C112" i="1"/>
  <c r="E114" i="1" s="1"/>
  <c r="D111" i="1"/>
  <c r="F114" i="1" s="1"/>
  <c r="C111" i="1"/>
  <c r="E113" i="1" s="1"/>
  <c r="C110" i="1"/>
  <c r="E101" i="1"/>
  <c r="D101" i="1"/>
  <c r="C101" i="1"/>
  <c r="E100" i="1"/>
  <c r="C100" i="1" s="1"/>
  <c r="D100" i="1"/>
  <c r="E99" i="1"/>
  <c r="D99" i="1"/>
  <c r="C99" i="1"/>
  <c r="E98" i="1"/>
  <c r="D98" i="1"/>
  <c r="C98" i="1" s="1"/>
  <c r="E97" i="1"/>
  <c r="D97" i="1"/>
  <c r="C97" i="1" s="1"/>
  <c r="E96" i="1"/>
  <c r="D96" i="1"/>
  <c r="C96" i="1" s="1"/>
  <c r="E95" i="1"/>
  <c r="D95" i="1"/>
  <c r="C95" i="1" s="1"/>
  <c r="E94" i="1"/>
  <c r="D94" i="1"/>
  <c r="C94" i="1" s="1"/>
  <c r="X93" i="1"/>
  <c r="W93" i="1"/>
  <c r="V93" i="1"/>
  <c r="E93" i="1"/>
  <c r="C93" i="1" s="1"/>
  <c r="D93" i="1"/>
  <c r="X92" i="1"/>
  <c r="W92" i="1"/>
  <c r="V92" i="1"/>
  <c r="E92" i="1"/>
  <c r="D92" i="1"/>
  <c r="C92" i="1" s="1"/>
  <c r="X91" i="1"/>
  <c r="W91" i="1"/>
  <c r="V91" i="1" s="1"/>
  <c r="E91" i="1"/>
  <c r="D91" i="1"/>
  <c r="C91" i="1" s="1"/>
  <c r="X90" i="1"/>
  <c r="W90" i="1"/>
  <c r="V90" i="1" s="1"/>
  <c r="E90" i="1"/>
  <c r="D90" i="1"/>
  <c r="C90" i="1" s="1"/>
  <c r="X89" i="1"/>
  <c r="W89" i="1"/>
  <c r="V89" i="1"/>
  <c r="E89" i="1"/>
  <c r="D89" i="1"/>
  <c r="C89" i="1"/>
  <c r="X88" i="1"/>
  <c r="W88" i="1"/>
  <c r="V88" i="1"/>
  <c r="E88" i="1"/>
  <c r="D88" i="1"/>
  <c r="C88" i="1" s="1"/>
  <c r="X87" i="1"/>
  <c r="W87" i="1"/>
  <c r="V87" i="1" s="1"/>
  <c r="E87" i="1"/>
  <c r="D87" i="1"/>
  <c r="C87" i="1" s="1"/>
  <c r="X86" i="1"/>
  <c r="V86" i="1" s="1"/>
  <c r="W86" i="1"/>
  <c r="E86" i="1"/>
  <c r="D86" i="1"/>
  <c r="C86" i="1" s="1"/>
  <c r="X85" i="1"/>
  <c r="W85" i="1"/>
  <c r="V85" i="1"/>
  <c r="X84" i="1"/>
  <c r="W84" i="1"/>
  <c r="V84" i="1"/>
  <c r="X83" i="1"/>
  <c r="W83" i="1"/>
  <c r="V83" i="1"/>
  <c r="C76" i="1"/>
  <c r="D75" i="1"/>
  <c r="C75" i="1"/>
  <c r="C74" i="1"/>
  <c r="C73" i="1"/>
  <c r="D74" i="1" s="1"/>
  <c r="D72" i="1"/>
  <c r="C72" i="1"/>
  <c r="D73" i="1" s="1"/>
  <c r="D71" i="1"/>
  <c r="C71" i="1"/>
  <c r="V70" i="1"/>
  <c r="C70" i="1"/>
  <c r="V69" i="1"/>
  <c r="C69" i="1"/>
  <c r="D70" i="1" s="1"/>
  <c r="V68" i="1"/>
  <c r="C68" i="1"/>
  <c r="V67" i="1"/>
  <c r="W69" i="1" s="1"/>
  <c r="C67" i="1"/>
  <c r="D68" i="1" s="1"/>
  <c r="V66" i="1"/>
  <c r="W68" i="1" s="1"/>
  <c r="C66" i="1"/>
  <c r="V65" i="1"/>
  <c r="W67" i="1" s="1"/>
  <c r="C65" i="1"/>
  <c r="D66" i="1" s="1"/>
  <c r="V64" i="1"/>
  <c r="W66" i="1" s="1"/>
  <c r="C64" i="1"/>
  <c r="V63" i="1"/>
  <c r="W65" i="1" s="1"/>
  <c r="C63" i="1"/>
  <c r="D64" i="1" s="1"/>
  <c r="V62" i="1"/>
  <c r="W64" i="1" s="1"/>
  <c r="C62" i="1"/>
  <c r="V61" i="1"/>
  <c r="W63" i="1" s="1"/>
  <c r="C61" i="1"/>
  <c r="D62" i="1" s="1"/>
  <c r="V60" i="1"/>
  <c r="W62" i="1" s="1"/>
  <c r="C60" i="1"/>
  <c r="V59" i="1"/>
  <c r="W61" i="1" s="1"/>
  <c r="C59" i="1"/>
  <c r="D60" i="1" s="1"/>
  <c r="V58" i="1"/>
  <c r="W60" i="1" s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U19" i="1"/>
  <c r="T19" i="1"/>
  <c r="U18" i="1"/>
  <c r="T18" i="1"/>
  <c r="U17" i="1"/>
  <c r="T17" i="1"/>
  <c r="U16" i="1"/>
  <c r="T16" i="1"/>
  <c r="C16" i="1"/>
  <c r="U15" i="1"/>
  <c r="T15" i="1"/>
  <c r="D15" i="1"/>
  <c r="C15" i="1"/>
  <c r="U14" i="1"/>
  <c r="T14" i="1"/>
  <c r="D14" i="1"/>
  <c r="C14" i="1"/>
  <c r="U13" i="1"/>
  <c r="T13" i="1"/>
  <c r="D13" i="1"/>
  <c r="C13" i="1"/>
  <c r="U12" i="1"/>
  <c r="T12" i="1"/>
  <c r="D12" i="1"/>
  <c r="C12" i="1"/>
  <c r="U11" i="1"/>
  <c r="T11" i="1"/>
  <c r="D11" i="1"/>
  <c r="C11" i="1"/>
  <c r="U10" i="1"/>
  <c r="T10" i="1"/>
  <c r="D10" i="1"/>
  <c r="C10" i="1"/>
  <c r="U9" i="1"/>
  <c r="T9" i="1"/>
  <c r="D9" i="1"/>
  <c r="C9" i="1"/>
  <c r="U8" i="1"/>
  <c r="T8" i="1"/>
  <c r="D8" i="1"/>
  <c r="C8" i="1"/>
  <c r="U7" i="1"/>
  <c r="T7" i="1"/>
  <c r="D7" i="1"/>
  <c r="C7" i="1"/>
  <c r="U6" i="1"/>
  <c r="T6" i="1"/>
  <c r="D6" i="1"/>
  <c r="C6" i="1"/>
  <c r="U5" i="1"/>
  <c r="T5" i="1"/>
  <c r="D5" i="1"/>
  <c r="C5" i="1"/>
  <c r="U4" i="1"/>
  <c r="T4" i="1"/>
  <c r="D4" i="1"/>
  <c r="C4" i="1"/>
  <c r="C3" i="1"/>
  <c r="C9" i="7" l="1"/>
  <c r="C10" i="7"/>
  <c r="C4" i="7"/>
  <c r="C12" i="7"/>
  <c r="C16" i="7"/>
  <c r="C14" i="7"/>
  <c r="C15" i="7"/>
  <c r="C19" i="7"/>
  <c r="C11" i="7"/>
  <c r="C5" i="7"/>
  <c r="C8" i="7"/>
  <c r="C7" i="7"/>
  <c r="C18" i="7"/>
  <c r="C13" i="7"/>
  <c r="D12" i="6"/>
  <c r="D7" i="6"/>
  <c r="D17" i="6"/>
  <c r="D6" i="6"/>
  <c r="D4" i="6"/>
  <c r="D15" i="6"/>
  <c r="D10" i="6"/>
  <c r="D14" i="6"/>
  <c r="D19" i="6"/>
  <c r="D9" i="6"/>
  <c r="D13" i="6"/>
  <c r="D16" i="6"/>
  <c r="D5" i="6"/>
  <c r="D11" i="6"/>
  <c r="D8" i="6"/>
  <c r="D61" i="1"/>
  <c r="D63" i="1"/>
  <c r="D65" i="1"/>
  <c r="D67" i="1"/>
  <c r="D69" i="1"/>
  <c r="L4" i="2"/>
</calcChain>
</file>

<file path=xl/sharedStrings.xml><?xml version="1.0" encoding="utf-8"?>
<sst xmlns="http://schemas.openxmlformats.org/spreadsheetml/2006/main" count="67" uniqueCount="24">
  <si>
    <t>Y(t)</t>
  </si>
  <si>
    <t>KMO(3)</t>
  </si>
  <si>
    <t>KMO(5)</t>
  </si>
  <si>
    <t>SMA(3)</t>
  </si>
  <si>
    <t>SMA(5)</t>
  </si>
  <si>
    <t>WMA(3)</t>
  </si>
  <si>
    <t>WMA(5)</t>
  </si>
  <si>
    <t>SMA(4)</t>
  </si>
  <si>
    <t>DMA(3*3)</t>
  </si>
  <si>
    <t>CMA(4)</t>
  </si>
  <si>
    <t>part1</t>
  </si>
  <si>
    <t>part2</t>
  </si>
  <si>
    <t>F-SMA(3)</t>
  </si>
  <si>
    <t>F-SMA(5)</t>
  </si>
  <si>
    <t>Forecasts SMA(3)</t>
  </si>
  <si>
    <t>Forecasts SMA(5)</t>
  </si>
  <si>
    <t>KMO(4)</t>
  </si>
  <si>
    <t>Y'(t)</t>
  </si>
  <si>
    <t>MA3</t>
  </si>
  <si>
    <t>CMA3X3</t>
  </si>
  <si>
    <t>MA5</t>
  </si>
  <si>
    <t>CMA5X5</t>
  </si>
  <si>
    <t>MA7</t>
  </si>
  <si>
    <t>CMA7X7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</si>
</sst>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00000000"/>
    <numFmt numFmtId="166" formatCode="#,##0.0"/>
  </numFmts>
  <fonts count="6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3" tint="0.3999755851924192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2" fillId="0" borderId="0" xfId="0" applyFont="1"/>
    <xf numFmtId="0" fontId="3" fillId="0" borderId="0" xfId="0" applyFont="1"/>
    <xf numFmtId="2" fontId="0" fillId="0" borderId="1" xfId="0" applyNumberFormat="1" applyBorder="1"/>
    <xf numFmtId="2" fontId="4" fillId="0" borderId="0" xfId="0" applyNumberFormat="1" applyFont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5" fillId="3" borderId="1" xfId="0" applyFont="1" applyFill="1" applyBorder="1"/>
    <xf numFmtId="165" fontId="0" fillId="0" borderId="0" xfId="0" applyNumberFormat="1"/>
    <xf numFmtId="17" fontId="0" fillId="0" borderId="1" xfId="0" applyNumberFormat="1" applyBorder="1" applyAlignment="1">
      <alignment horizontal="center"/>
    </xf>
    <xf numFmtId="166" fontId="0" fillId="0" borderId="1" xfId="0" applyNumberFormat="1" applyBorder="1"/>
    <xf numFmtId="166" fontId="0" fillId="0" borderId="0" xfId="0" applyNumberForma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2" fontId="4" fillId="0" borderId="1" xfId="0" applyNumberFormat="1" applyFont="1" applyBorder="1"/>
    <xf numFmtId="2" fontId="1" fillId="0" borderId="1" xfId="0" applyNumberFormat="1" applyFont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Simple Moving Average</a:t>
            </a:r>
          </a:p>
        </c:rich>
      </c:tx>
      <c:layout>
        <c:manualLayout>
          <c:xMode val="edge"/>
          <c:yMode val="edge"/>
          <c:x val="5.2924791086350974E-2"/>
          <c:y val="8.6580086580086892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SMA!$B$1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SMA!$A$2:$A$17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SMA!$B$2:$B$17</c:f>
              <c:numCache>
                <c:formatCode>0.0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SMA!$C$1</c:f>
              <c:strCache>
                <c:ptCount val="1"/>
                <c:pt idx="0">
                  <c:v>KMO(3)</c:v>
                </c:pt>
              </c:strCache>
            </c:strRef>
          </c:tx>
          <c:marker>
            <c:symbol val="none"/>
          </c:marker>
          <c:cat>
            <c:numRef>
              <c:f>SMA!$A$2:$A$17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SMA!$C$2:$C$17</c:f>
              <c:numCache>
                <c:formatCode>0.00</c:formatCode>
                <c:ptCount val="16"/>
                <c:pt idx="1">
                  <c:v>36.666666666666664</c:v>
                </c:pt>
                <c:pt idx="2">
                  <c:v>44.666666666666664</c:v>
                </c:pt>
                <c:pt idx="3">
                  <c:v>41.333333333333336</c:v>
                </c:pt>
                <c:pt idx="4">
                  <c:v>32.666666666666664</c:v>
                </c:pt>
                <c:pt idx="5">
                  <c:v>38</c:v>
                </c:pt>
                <c:pt idx="6">
                  <c:v>43</c:v>
                </c:pt>
                <c:pt idx="7">
                  <c:v>38.666666666666664</c:v>
                </c:pt>
                <c:pt idx="8">
                  <c:v>30.333333333333332</c:v>
                </c:pt>
                <c:pt idx="9">
                  <c:v>35.333333333333336</c:v>
                </c:pt>
                <c:pt idx="10">
                  <c:v>45.666666666666664</c:v>
                </c:pt>
                <c:pt idx="11">
                  <c:v>42</c:v>
                </c:pt>
                <c:pt idx="12">
                  <c:v>33.666666666666664</c:v>
                </c:pt>
                <c:pt idx="13">
                  <c:v>37</c:v>
                </c:pt>
                <c:pt idx="14">
                  <c:v>42.666666666666664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SMA!$D$1</c:f>
              <c:strCache>
                <c:ptCount val="1"/>
                <c:pt idx="0">
                  <c:v>KMO(5)</c:v>
                </c:pt>
              </c:strCache>
            </c:strRef>
          </c:tx>
          <c:marker>
            <c:symbol val="none"/>
          </c:marker>
          <c:cat>
            <c:numRef>
              <c:f>SMA!$A$2:$A$17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SMA!$D$2:$D$17</c:f>
              <c:numCache>
                <c:formatCode>General</c:formatCode>
                <c:ptCount val="16"/>
                <c:pt idx="2" formatCode="0.00">
                  <c:v>35.6</c:v>
                </c:pt>
                <c:pt idx="3" formatCode="0.00">
                  <c:v>37.4</c:v>
                </c:pt>
                <c:pt idx="4" formatCode="0.00">
                  <c:v>43</c:v>
                </c:pt>
                <c:pt idx="5" formatCode="0.00">
                  <c:v>39.4</c:v>
                </c:pt>
                <c:pt idx="6" formatCode="0.00">
                  <c:v>33.799999999999997</c:v>
                </c:pt>
                <c:pt idx="7" formatCode="0.00">
                  <c:v>36.4</c:v>
                </c:pt>
                <c:pt idx="8" formatCode="0.00">
                  <c:v>41</c:v>
                </c:pt>
                <c:pt idx="9" formatCode="0.00">
                  <c:v>38.4</c:v>
                </c:pt>
                <c:pt idx="10" formatCode="0.00">
                  <c:v>35.799999999999997</c:v>
                </c:pt>
                <c:pt idx="11" formatCode="0.00">
                  <c:v>38</c:v>
                </c:pt>
                <c:pt idx="12" formatCode="0.00">
                  <c:v>42.4</c:v>
                </c:pt>
                <c:pt idx="13" formatCode="0.00">
                  <c:v>40.200000000000003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30144"/>
        <c:axId val="728030536"/>
      </c:lineChart>
      <c:catAx>
        <c:axId val="7280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8030536"/>
        <c:crosses val="autoZero"/>
        <c:auto val="1"/>
        <c:lblAlgn val="ctr"/>
        <c:lblOffset val="100"/>
        <c:noMultiLvlLbl val="0"/>
      </c:catAx>
      <c:valAx>
        <c:axId val="728030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28030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2494885910849165"/>
          <c:y val="3.0303030303030311E-2"/>
          <c:w val="0.33264638577559508"/>
          <c:h val="7.828101032825440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Double Moving Average</a:t>
            </a:r>
            <a:r>
              <a:rPr lang="en-US" baseline="0"/>
              <a:t> / Backcasting</a:t>
            </a:r>
            <a:endParaRPr lang="en-US"/>
          </a:p>
        </c:rich>
      </c:tx>
      <c:layout>
        <c:manualLayout>
          <c:xMode val="edge"/>
          <c:yMode val="edge"/>
          <c:x val="2.5138057742782147E-2"/>
          <c:y val="2.298850574712643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ALL!$B$57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ALL!$A$60:$A$75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ALL!$B$60:$B$75</c:f>
              <c:numCache>
                <c:formatCode>General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ALL!$C$57</c:f>
              <c:strCache>
                <c:ptCount val="1"/>
                <c:pt idx="0">
                  <c:v>SMA(3)</c:v>
                </c:pt>
              </c:strCache>
            </c:strRef>
          </c:tx>
          <c:marker>
            <c:symbol val="none"/>
          </c:marker>
          <c:cat>
            <c:numRef>
              <c:f>ALL!$A$60:$A$75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ALL!$C$60:$C$75</c:f>
              <c:numCache>
                <c:formatCode>0.00</c:formatCode>
                <c:ptCount val="16"/>
                <c:pt idx="0">
                  <c:v>25</c:v>
                </c:pt>
                <c:pt idx="1">
                  <c:v>36.666666666666664</c:v>
                </c:pt>
                <c:pt idx="2">
                  <c:v>44.666666666666664</c:v>
                </c:pt>
                <c:pt idx="3">
                  <c:v>41.333333333333336</c:v>
                </c:pt>
                <c:pt idx="4">
                  <c:v>32.666666666666664</c:v>
                </c:pt>
                <c:pt idx="5">
                  <c:v>38</c:v>
                </c:pt>
                <c:pt idx="6">
                  <c:v>43</c:v>
                </c:pt>
                <c:pt idx="7">
                  <c:v>38.666666666666664</c:v>
                </c:pt>
                <c:pt idx="8">
                  <c:v>30.333333333333332</c:v>
                </c:pt>
                <c:pt idx="9">
                  <c:v>35.333333333333336</c:v>
                </c:pt>
                <c:pt idx="10">
                  <c:v>45.666666666666664</c:v>
                </c:pt>
                <c:pt idx="11">
                  <c:v>42</c:v>
                </c:pt>
                <c:pt idx="12">
                  <c:v>33.666666666666664</c:v>
                </c:pt>
                <c:pt idx="13">
                  <c:v>37</c:v>
                </c:pt>
                <c:pt idx="14">
                  <c:v>42.666666666666664</c:v>
                </c:pt>
                <c:pt idx="15">
                  <c:v>47.333333333333336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ALL!$D$57</c:f>
              <c:strCache>
                <c:ptCount val="1"/>
                <c:pt idx="0">
                  <c:v>DMA(3*3)</c:v>
                </c:pt>
              </c:strCache>
            </c:strRef>
          </c:tx>
          <c:marker>
            <c:symbol val="none"/>
          </c:marker>
          <c:cat>
            <c:numRef>
              <c:f>ALL!$A$60:$A$75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ALL!$D$60:$D$75</c:f>
              <c:numCache>
                <c:formatCode>0.00</c:formatCode>
                <c:ptCount val="16"/>
                <c:pt idx="0">
                  <c:v>27.555555555555554</c:v>
                </c:pt>
                <c:pt idx="1">
                  <c:v>35.444444444444443</c:v>
                </c:pt>
                <c:pt idx="2">
                  <c:v>40.888888888888886</c:v>
                </c:pt>
                <c:pt idx="3">
                  <c:v>39.55555555555555</c:v>
                </c:pt>
                <c:pt idx="4">
                  <c:v>37.333333333333336</c:v>
                </c:pt>
                <c:pt idx="5">
                  <c:v>37.888888888888886</c:v>
                </c:pt>
                <c:pt idx="6">
                  <c:v>39.888888888888886</c:v>
                </c:pt>
                <c:pt idx="7">
                  <c:v>37.333333333333329</c:v>
                </c:pt>
                <c:pt idx="8">
                  <c:v>34.777777777777779</c:v>
                </c:pt>
                <c:pt idx="9">
                  <c:v>37.111111111111114</c:v>
                </c:pt>
                <c:pt idx="10">
                  <c:v>41</c:v>
                </c:pt>
                <c:pt idx="11">
                  <c:v>40.444444444444436</c:v>
                </c:pt>
                <c:pt idx="12">
                  <c:v>37.55555555555555</c:v>
                </c:pt>
                <c:pt idx="13">
                  <c:v>37.777777777777771</c:v>
                </c:pt>
                <c:pt idx="14">
                  <c:v>42.333333333333336</c:v>
                </c:pt>
                <c:pt idx="1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08168"/>
        <c:axId val="714308560"/>
      </c:lineChart>
      <c:catAx>
        <c:axId val="71430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308560"/>
        <c:crosses val="autoZero"/>
        <c:auto val="1"/>
        <c:lblAlgn val="ctr"/>
        <c:lblOffset val="100"/>
        <c:noMultiLvlLbl val="0"/>
      </c:catAx>
      <c:valAx>
        <c:axId val="71430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3081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8417892763404577"/>
          <c:y val="2.6819923371647552E-2"/>
          <c:w val="0.36116580427446693"/>
          <c:h val="6.928319304914483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Centered Moving Average</a:t>
            </a:r>
          </a:p>
        </c:rich>
      </c:tx>
      <c:layout>
        <c:manualLayout>
          <c:xMode val="edge"/>
          <c:yMode val="edge"/>
          <c:x val="5.6022914800320844E-2"/>
          <c:y val="2.739726027397261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ALL!$B$83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ALL!$A$86:$A$101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ALL!$B$86:$B$101</c:f>
              <c:numCache>
                <c:formatCode>General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ALL!$C$83</c:f>
              <c:strCache>
                <c:ptCount val="1"/>
                <c:pt idx="0">
                  <c:v>CMA(4)</c:v>
                </c:pt>
              </c:strCache>
            </c:strRef>
          </c:tx>
          <c:marker>
            <c:symbol val="none"/>
          </c:marker>
          <c:cat>
            <c:numRef>
              <c:f>ALL!$A$86:$A$101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ALL!$C$86:$C$101</c:f>
              <c:numCache>
                <c:formatCode>0.00</c:formatCode>
                <c:ptCount val="16"/>
                <c:pt idx="0">
                  <c:v>28.375</c:v>
                </c:pt>
                <c:pt idx="1">
                  <c:v>35.75</c:v>
                </c:pt>
                <c:pt idx="2">
                  <c:v>39</c:v>
                </c:pt>
                <c:pt idx="3">
                  <c:v>38.875</c:v>
                </c:pt>
                <c:pt idx="4">
                  <c:v>39.125</c:v>
                </c:pt>
                <c:pt idx="5">
                  <c:v>38.875</c:v>
                </c:pt>
                <c:pt idx="6">
                  <c:v>37.25</c:v>
                </c:pt>
                <c:pt idx="7">
                  <c:v>37.25</c:v>
                </c:pt>
                <c:pt idx="8">
                  <c:v>37</c:v>
                </c:pt>
                <c:pt idx="9">
                  <c:v>37.25</c:v>
                </c:pt>
                <c:pt idx="10">
                  <c:v>39.5</c:v>
                </c:pt>
                <c:pt idx="11">
                  <c:v>39.5</c:v>
                </c:pt>
                <c:pt idx="12">
                  <c:v>39.125</c:v>
                </c:pt>
                <c:pt idx="13">
                  <c:v>39</c:v>
                </c:pt>
                <c:pt idx="14">
                  <c:v>40.375</c:v>
                </c:pt>
                <c:pt idx="15">
                  <c:v>44.25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09344"/>
        <c:axId val="714309736"/>
      </c:lineChart>
      <c:catAx>
        <c:axId val="7143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309736"/>
        <c:crosses val="autoZero"/>
        <c:auto val="1"/>
        <c:lblAlgn val="ctr"/>
        <c:lblOffset val="100"/>
        <c:noMultiLvlLbl val="0"/>
      </c:catAx>
      <c:valAx>
        <c:axId val="71430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3093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9790812076634057"/>
          <c:y val="4.1095890410958895E-2"/>
          <c:w val="0.20946284668003048"/>
          <c:h val="6.60563046057598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 with SMA</a:t>
            </a:r>
          </a:p>
        </c:rich>
      </c:tx>
      <c:layout>
        <c:manualLayout>
          <c:xMode val="edge"/>
          <c:yMode val="edge"/>
          <c:x val="7.9793427230047398E-2"/>
          <c:y val="2.116402116402116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ALL!$B$108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ALL!$A$109:$A$125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ALL!$B$109:$B$125</c:f>
              <c:numCache>
                <c:formatCode>General</c:formatCode>
                <c:ptCount val="17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ALL!$E$108</c:f>
              <c:strCache>
                <c:ptCount val="1"/>
                <c:pt idx="0">
                  <c:v>F-SMA(3)</c:v>
                </c:pt>
              </c:strCache>
            </c:strRef>
          </c:tx>
          <c:marker>
            <c:symbol val="none"/>
          </c:marker>
          <c:cat>
            <c:numRef>
              <c:f>ALL!$A$109:$A$125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ALL!$E$109:$E$125</c:f>
              <c:numCache>
                <c:formatCode>General</c:formatCode>
                <c:ptCount val="17"/>
                <c:pt idx="3" formatCode="0.00">
                  <c:v>36.666666666666664</c:v>
                </c:pt>
                <c:pt idx="4" formatCode="0.00">
                  <c:v>44.666666666666664</c:v>
                </c:pt>
                <c:pt idx="5" formatCode="0.00">
                  <c:v>41.333333333333336</c:v>
                </c:pt>
                <c:pt idx="6" formatCode="0.00">
                  <c:v>32.666666666666664</c:v>
                </c:pt>
                <c:pt idx="7" formatCode="0.00">
                  <c:v>38</c:v>
                </c:pt>
                <c:pt idx="8" formatCode="0.00">
                  <c:v>43</c:v>
                </c:pt>
                <c:pt idx="9" formatCode="0.00">
                  <c:v>38.666666666666664</c:v>
                </c:pt>
                <c:pt idx="10" formatCode="0.00">
                  <c:v>30.333333333333332</c:v>
                </c:pt>
                <c:pt idx="11" formatCode="0.00">
                  <c:v>35.333333333333336</c:v>
                </c:pt>
                <c:pt idx="12" formatCode="0.00">
                  <c:v>45.666666666666664</c:v>
                </c:pt>
                <c:pt idx="13" formatCode="0.00">
                  <c:v>42</c:v>
                </c:pt>
                <c:pt idx="14" formatCode="0.00">
                  <c:v>33.666666666666664</c:v>
                </c:pt>
                <c:pt idx="15" formatCode="0.00">
                  <c:v>37</c:v>
                </c:pt>
                <c:pt idx="16" formatCode="0.00">
                  <c:v>42.666666666666664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ALL!$F$108</c:f>
              <c:strCache>
                <c:ptCount val="1"/>
                <c:pt idx="0">
                  <c:v>F-SMA(5)</c:v>
                </c:pt>
              </c:strCache>
            </c:strRef>
          </c:tx>
          <c:marker>
            <c:symbol val="none"/>
          </c:marker>
          <c:cat>
            <c:numRef>
              <c:f>ALL!$A$109:$A$125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ALL!$F$109:$F$125</c:f>
              <c:numCache>
                <c:formatCode>General</c:formatCode>
                <c:ptCount val="17"/>
                <c:pt idx="5" formatCode="0.00">
                  <c:v>35.6</c:v>
                </c:pt>
                <c:pt idx="6" formatCode="0.00">
                  <c:v>37.4</c:v>
                </c:pt>
                <c:pt idx="7" formatCode="0.00">
                  <c:v>43</c:v>
                </c:pt>
                <c:pt idx="8" formatCode="0.00">
                  <c:v>39.4</c:v>
                </c:pt>
                <c:pt idx="9" formatCode="0.00">
                  <c:v>33.799999999999997</c:v>
                </c:pt>
                <c:pt idx="10" formatCode="0.00">
                  <c:v>36.4</c:v>
                </c:pt>
                <c:pt idx="11" formatCode="0.00">
                  <c:v>41</c:v>
                </c:pt>
                <c:pt idx="12" formatCode="0.00">
                  <c:v>38.4</c:v>
                </c:pt>
                <c:pt idx="13" formatCode="0.00">
                  <c:v>35.799999999999997</c:v>
                </c:pt>
                <c:pt idx="14" formatCode="0.00">
                  <c:v>38</c:v>
                </c:pt>
                <c:pt idx="15" formatCode="0.00">
                  <c:v>42.4</c:v>
                </c:pt>
                <c:pt idx="16" formatCode="0.00">
                  <c:v>40.200000000000003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10520"/>
        <c:axId val="714310912"/>
      </c:lineChart>
      <c:catAx>
        <c:axId val="71431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310912"/>
        <c:crosses val="autoZero"/>
        <c:auto val="1"/>
        <c:lblAlgn val="ctr"/>
        <c:lblOffset val="100"/>
        <c:noMultiLvlLbl val="0"/>
      </c:catAx>
      <c:valAx>
        <c:axId val="7143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3105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722243170307936"/>
          <c:y val="2.4691358024691412E-2"/>
          <c:w val="0.53717826508799749"/>
          <c:h val="6.378452693413351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Simple Moving Average / Backcasting</a:t>
            </a:r>
          </a:p>
        </c:rich>
      </c:tx>
      <c:layout>
        <c:manualLayout>
          <c:xMode val="edge"/>
          <c:yMode val="edge"/>
          <c:x val="5.2924791086350974E-2"/>
          <c:y val="8.6580086580086944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ALL!$S$1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ALL!$R$4:$R$19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ALL!$S$4:$S$19</c:f>
              <c:numCache>
                <c:formatCode>General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ALL!$T$1</c:f>
              <c:strCache>
                <c:ptCount val="1"/>
                <c:pt idx="0">
                  <c:v>SMA(3)</c:v>
                </c:pt>
              </c:strCache>
            </c:strRef>
          </c:tx>
          <c:marker>
            <c:symbol val="none"/>
          </c:marker>
          <c:cat>
            <c:numRef>
              <c:f>ALL!$R$4:$R$19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ALL!$T$4:$T$19</c:f>
              <c:numCache>
                <c:formatCode>0.00</c:formatCode>
                <c:ptCount val="16"/>
                <c:pt idx="0">
                  <c:v>25</c:v>
                </c:pt>
                <c:pt idx="1">
                  <c:v>36.666666666666664</c:v>
                </c:pt>
                <c:pt idx="2">
                  <c:v>44.666666666666664</c:v>
                </c:pt>
                <c:pt idx="3">
                  <c:v>41.333333333333336</c:v>
                </c:pt>
                <c:pt idx="4">
                  <c:v>32.666666666666664</c:v>
                </c:pt>
                <c:pt idx="5">
                  <c:v>38</c:v>
                </c:pt>
                <c:pt idx="6">
                  <c:v>43</c:v>
                </c:pt>
                <c:pt idx="7">
                  <c:v>38.666666666666664</c:v>
                </c:pt>
                <c:pt idx="8">
                  <c:v>30.333333333333332</c:v>
                </c:pt>
                <c:pt idx="9">
                  <c:v>35.333333333333336</c:v>
                </c:pt>
                <c:pt idx="10">
                  <c:v>45.666666666666664</c:v>
                </c:pt>
                <c:pt idx="11">
                  <c:v>42</c:v>
                </c:pt>
                <c:pt idx="12">
                  <c:v>33.666666666666664</c:v>
                </c:pt>
                <c:pt idx="13">
                  <c:v>37</c:v>
                </c:pt>
                <c:pt idx="14">
                  <c:v>42.666666666666664</c:v>
                </c:pt>
                <c:pt idx="15">
                  <c:v>47.333333333333336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ALL!$U$1</c:f>
              <c:strCache>
                <c:ptCount val="1"/>
                <c:pt idx="0">
                  <c:v>SMA(5)</c:v>
                </c:pt>
              </c:strCache>
            </c:strRef>
          </c:tx>
          <c:marker>
            <c:symbol val="none"/>
          </c:marker>
          <c:cat>
            <c:numRef>
              <c:f>ALL!$R$4:$R$19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ALL!$U$4:$U$19</c:f>
              <c:numCache>
                <c:formatCode>0.00</c:formatCode>
                <c:ptCount val="16"/>
                <c:pt idx="0">
                  <c:v>30.4</c:v>
                </c:pt>
                <c:pt idx="1">
                  <c:v>35.200000000000003</c:v>
                </c:pt>
                <c:pt idx="2">
                  <c:v>35.6</c:v>
                </c:pt>
                <c:pt idx="3">
                  <c:v>37.4</c:v>
                </c:pt>
                <c:pt idx="4">
                  <c:v>43</c:v>
                </c:pt>
                <c:pt idx="5">
                  <c:v>39.4</c:v>
                </c:pt>
                <c:pt idx="6">
                  <c:v>33.799999999999997</c:v>
                </c:pt>
                <c:pt idx="7">
                  <c:v>36.4</c:v>
                </c:pt>
                <c:pt idx="8">
                  <c:v>41</c:v>
                </c:pt>
                <c:pt idx="9">
                  <c:v>38.4</c:v>
                </c:pt>
                <c:pt idx="10">
                  <c:v>35.799999999999997</c:v>
                </c:pt>
                <c:pt idx="11">
                  <c:v>38</c:v>
                </c:pt>
                <c:pt idx="12">
                  <c:v>42.4</c:v>
                </c:pt>
                <c:pt idx="13">
                  <c:v>40.200000000000003</c:v>
                </c:pt>
                <c:pt idx="14">
                  <c:v>39</c:v>
                </c:pt>
                <c:pt idx="15">
                  <c:v>42.4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11696"/>
        <c:axId val="714312088"/>
      </c:lineChart>
      <c:catAx>
        <c:axId val="7143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312088"/>
        <c:crosses val="autoZero"/>
        <c:auto val="1"/>
        <c:lblAlgn val="ctr"/>
        <c:lblOffset val="100"/>
        <c:noMultiLvlLbl val="0"/>
      </c:catAx>
      <c:valAx>
        <c:axId val="71431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3116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3822648213541699"/>
          <c:y val="3.896103896103896E-2"/>
          <c:w val="0.3262506671345764"/>
          <c:h val="7.828101032825440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 with SMA</a:t>
            </a:r>
          </a:p>
        </c:rich>
      </c:tx>
      <c:layout>
        <c:manualLayout>
          <c:xMode val="edge"/>
          <c:yMode val="edge"/>
          <c:x val="8.4353343094192693E-2"/>
          <c:y val="1.523809523809524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ALL!$B$130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ALL!$A$131:$A$142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ALL!$B$131:$B$142</c:f>
              <c:numCache>
                <c:formatCode>0.0</c:formatCode>
                <c:ptCount val="12"/>
                <c:pt idx="0">
                  <c:v>106.5</c:v>
                </c:pt>
                <c:pt idx="1">
                  <c:v>109.2</c:v>
                </c:pt>
                <c:pt idx="2">
                  <c:v>117.8</c:v>
                </c:pt>
                <c:pt idx="3">
                  <c:v>117.2</c:v>
                </c:pt>
                <c:pt idx="4">
                  <c:v>116.9</c:v>
                </c:pt>
                <c:pt idx="5">
                  <c:v>118.7</c:v>
                </c:pt>
                <c:pt idx="6">
                  <c:v>115.6</c:v>
                </c:pt>
                <c:pt idx="7">
                  <c:v>119</c:v>
                </c:pt>
                <c:pt idx="8">
                  <c:v>134.69999999999999</c:v>
                </c:pt>
                <c:pt idx="9">
                  <c:v>130.4</c:v>
                </c:pt>
                <c:pt idx="10">
                  <c:v>126.2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ALL!$C$130</c:f>
              <c:strCache>
                <c:ptCount val="1"/>
                <c:pt idx="0">
                  <c:v>Forecasts SMA(3)</c:v>
                </c:pt>
              </c:strCache>
            </c:strRef>
          </c:tx>
          <c:marker>
            <c:symbol val="none"/>
          </c:marker>
          <c:cat>
            <c:numRef>
              <c:f>ALL!$A$131:$A$142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ALL!$C$131:$C$142</c:f>
              <c:numCache>
                <c:formatCode>General</c:formatCode>
                <c:ptCount val="12"/>
                <c:pt idx="3" formatCode="0.00">
                  <c:v>111.16666666666667</c:v>
                </c:pt>
                <c:pt idx="4" formatCode="0.00">
                  <c:v>114.73333333333333</c:v>
                </c:pt>
                <c:pt idx="5" formatCode="0.00">
                  <c:v>117.3</c:v>
                </c:pt>
                <c:pt idx="6" formatCode="0.00">
                  <c:v>117.60000000000001</c:v>
                </c:pt>
                <c:pt idx="7" formatCode="0.00">
                  <c:v>117.06666666666668</c:v>
                </c:pt>
                <c:pt idx="8" formatCode="0.00">
                  <c:v>117.76666666666667</c:v>
                </c:pt>
                <c:pt idx="9" formatCode="0.00">
                  <c:v>123.09999999999998</c:v>
                </c:pt>
                <c:pt idx="10" formatCode="0.00">
                  <c:v>128.03333333333333</c:v>
                </c:pt>
                <c:pt idx="11" formatCode="0.00">
                  <c:v>130.43333333333334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ALL!$D$130</c:f>
              <c:strCache>
                <c:ptCount val="1"/>
                <c:pt idx="0">
                  <c:v>Forecasts SMA(5)</c:v>
                </c:pt>
              </c:strCache>
            </c:strRef>
          </c:tx>
          <c:marker>
            <c:symbol val="none"/>
          </c:marker>
          <c:cat>
            <c:numRef>
              <c:f>ALL!$A$131:$A$142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ALL!$D$131:$D$142</c:f>
              <c:numCache>
                <c:formatCode>General</c:formatCode>
                <c:ptCount val="12"/>
                <c:pt idx="5" formatCode="0.00">
                  <c:v>113.52000000000001</c:v>
                </c:pt>
                <c:pt idx="6" formatCode="0.00">
                  <c:v>115.96000000000001</c:v>
                </c:pt>
                <c:pt idx="7" formatCode="0.00">
                  <c:v>117.23999999999998</c:v>
                </c:pt>
                <c:pt idx="8" formatCode="0.00">
                  <c:v>117.47999999999999</c:v>
                </c:pt>
                <c:pt idx="9" formatCode="0.00">
                  <c:v>120.98000000000002</c:v>
                </c:pt>
                <c:pt idx="10" formatCode="0.00">
                  <c:v>123.67999999999999</c:v>
                </c:pt>
                <c:pt idx="11" formatCode="0.00">
                  <c:v>125.17999999999999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12872"/>
        <c:axId val="714313264"/>
      </c:lineChart>
      <c:catAx>
        <c:axId val="71431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313264"/>
        <c:crosses val="autoZero"/>
        <c:auto val="1"/>
        <c:lblAlgn val="ctr"/>
        <c:lblOffset val="100"/>
        <c:noMultiLvlLbl val="0"/>
      </c:catAx>
      <c:valAx>
        <c:axId val="714313264"/>
        <c:scaling>
          <c:orientation val="minMax"/>
          <c:min val="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14312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210538653385788"/>
          <c:y val="3.4285714285714398E-2"/>
          <c:w val="0.53403227232027961"/>
          <c:h val="6.888728908886389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Simple Moving Average / Backcasting</a:t>
            </a:r>
          </a:p>
        </c:rich>
      </c:tx>
      <c:layout>
        <c:manualLayout>
          <c:xMode val="edge"/>
          <c:yMode val="edge"/>
          <c:x val="5.2924791086350974E-2"/>
          <c:y val="8.6580086580086944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'SMA-BC'!$B$1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'SMA-BC'!$A$4:$A$19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'SMA-BC'!$B$4:$B$19</c:f>
              <c:numCache>
                <c:formatCode>General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'SMA-BC'!$C$1</c:f>
              <c:strCache>
                <c:ptCount val="1"/>
                <c:pt idx="0">
                  <c:v>SMA(3)</c:v>
                </c:pt>
              </c:strCache>
            </c:strRef>
          </c:tx>
          <c:marker>
            <c:symbol val="none"/>
          </c:marker>
          <c:cat>
            <c:numRef>
              <c:f>'SMA-BC'!$A$4:$A$19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'SMA-BC'!$C$4:$C$19</c:f>
              <c:numCache>
                <c:formatCode>0.00</c:formatCode>
                <c:ptCount val="16"/>
                <c:pt idx="0">
                  <c:v>25</c:v>
                </c:pt>
                <c:pt idx="1">
                  <c:v>36.666666666666664</c:v>
                </c:pt>
                <c:pt idx="2">
                  <c:v>44.666666666666664</c:v>
                </c:pt>
                <c:pt idx="3">
                  <c:v>41.333333333333336</c:v>
                </c:pt>
                <c:pt idx="4">
                  <c:v>32.666666666666664</c:v>
                </c:pt>
                <c:pt idx="5">
                  <c:v>38</c:v>
                </c:pt>
                <c:pt idx="6">
                  <c:v>43</c:v>
                </c:pt>
                <c:pt idx="7">
                  <c:v>38.666666666666664</c:v>
                </c:pt>
                <c:pt idx="8">
                  <c:v>30.333333333333332</c:v>
                </c:pt>
                <c:pt idx="9">
                  <c:v>35.333333333333336</c:v>
                </c:pt>
                <c:pt idx="10">
                  <c:v>45.666666666666664</c:v>
                </c:pt>
                <c:pt idx="11">
                  <c:v>42</c:v>
                </c:pt>
                <c:pt idx="12">
                  <c:v>33.666666666666664</c:v>
                </c:pt>
                <c:pt idx="13">
                  <c:v>37</c:v>
                </c:pt>
                <c:pt idx="14">
                  <c:v>42.666666666666664</c:v>
                </c:pt>
                <c:pt idx="15">
                  <c:v>47.333333333333336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'SMA-BC'!$D$1</c:f>
              <c:strCache>
                <c:ptCount val="1"/>
                <c:pt idx="0">
                  <c:v>SMA(5)</c:v>
                </c:pt>
              </c:strCache>
            </c:strRef>
          </c:tx>
          <c:marker>
            <c:symbol val="none"/>
          </c:marker>
          <c:cat>
            <c:numRef>
              <c:f>'SMA-BC'!$A$4:$A$19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'SMA-BC'!$D$4:$D$19</c:f>
              <c:numCache>
                <c:formatCode>0.00</c:formatCode>
                <c:ptCount val="16"/>
                <c:pt idx="0">
                  <c:v>30.4</c:v>
                </c:pt>
                <c:pt idx="1">
                  <c:v>35.200000000000003</c:v>
                </c:pt>
                <c:pt idx="2">
                  <c:v>35.6</c:v>
                </c:pt>
                <c:pt idx="3">
                  <c:v>37.4</c:v>
                </c:pt>
                <c:pt idx="4">
                  <c:v>43</c:v>
                </c:pt>
                <c:pt idx="5">
                  <c:v>39.4</c:v>
                </c:pt>
                <c:pt idx="6">
                  <c:v>33.799999999999997</c:v>
                </c:pt>
                <c:pt idx="7">
                  <c:v>36.4</c:v>
                </c:pt>
                <c:pt idx="8">
                  <c:v>41</c:v>
                </c:pt>
                <c:pt idx="9">
                  <c:v>38.4</c:v>
                </c:pt>
                <c:pt idx="10">
                  <c:v>35.799999999999997</c:v>
                </c:pt>
                <c:pt idx="11">
                  <c:v>38</c:v>
                </c:pt>
                <c:pt idx="12">
                  <c:v>42.4</c:v>
                </c:pt>
                <c:pt idx="13">
                  <c:v>40.200000000000003</c:v>
                </c:pt>
                <c:pt idx="14">
                  <c:v>39</c:v>
                </c:pt>
                <c:pt idx="15">
                  <c:v>42.4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56016"/>
        <c:axId val="728056408"/>
      </c:lineChart>
      <c:catAx>
        <c:axId val="72805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8056408"/>
        <c:crosses val="autoZero"/>
        <c:auto val="1"/>
        <c:lblAlgn val="ctr"/>
        <c:lblOffset val="100"/>
        <c:noMultiLvlLbl val="0"/>
      </c:catAx>
      <c:valAx>
        <c:axId val="72805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0560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3822648213541699"/>
          <c:y val="3.896103896103896E-2"/>
          <c:w val="0.3262506671345764"/>
          <c:h val="7.828101032825440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Weighted Moving Average / Backcasting</a:t>
            </a:r>
          </a:p>
        </c:rich>
      </c:tx>
      <c:layout>
        <c:manualLayout>
          <c:xMode val="edge"/>
          <c:yMode val="edge"/>
          <c:x val="4.9609028617492945E-2"/>
          <c:y val="2.173913043478261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'WMA-BC'!$B$1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'WMA-BC'!$A$4:$A$19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'WMA-BC'!$B$4:$B$19</c:f>
              <c:numCache>
                <c:formatCode>General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'WMA-BC'!$C$1</c:f>
              <c:strCache>
                <c:ptCount val="1"/>
                <c:pt idx="0">
                  <c:v>WMA(3)</c:v>
                </c:pt>
              </c:strCache>
            </c:strRef>
          </c:tx>
          <c:marker>
            <c:symbol val="none"/>
          </c:marker>
          <c:cat>
            <c:numRef>
              <c:f>'WMA-BC'!$A$4:$A$19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'WMA-BC'!$C$4:$C$19</c:f>
              <c:numCache>
                <c:formatCode>0.00</c:formatCode>
                <c:ptCount val="16"/>
                <c:pt idx="0">
                  <c:v>24</c:v>
                </c:pt>
                <c:pt idx="1">
                  <c:v>35.75</c:v>
                </c:pt>
                <c:pt idx="2">
                  <c:v>47.5</c:v>
                </c:pt>
                <c:pt idx="3">
                  <c:v>42.25</c:v>
                </c:pt>
                <c:pt idx="4">
                  <c:v>30.25</c:v>
                </c:pt>
                <c:pt idx="5">
                  <c:v>36</c:v>
                </c:pt>
                <c:pt idx="6">
                  <c:v>47.5</c:v>
                </c:pt>
                <c:pt idx="7">
                  <c:v>38.5</c:v>
                </c:pt>
                <c:pt idx="8">
                  <c:v>27</c:v>
                </c:pt>
                <c:pt idx="9">
                  <c:v>35.5</c:v>
                </c:pt>
                <c:pt idx="10">
                  <c:v>47.5</c:v>
                </c:pt>
                <c:pt idx="11">
                  <c:v>43.5</c:v>
                </c:pt>
                <c:pt idx="12">
                  <c:v>31.5</c:v>
                </c:pt>
                <c:pt idx="13">
                  <c:v>34.75</c:v>
                </c:pt>
                <c:pt idx="14">
                  <c:v>46.5</c:v>
                </c:pt>
                <c:pt idx="15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'WMA-BC'!$D$1</c:f>
              <c:strCache>
                <c:ptCount val="1"/>
                <c:pt idx="0">
                  <c:v>WMA(5)</c:v>
                </c:pt>
              </c:strCache>
            </c:strRef>
          </c:tx>
          <c:marker>
            <c:symbol val="none"/>
          </c:marker>
          <c:cat>
            <c:numRef>
              <c:f>'WMA-BC'!$A$4:$A$19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'WMA-BC'!$D$4:$D$19</c:f>
              <c:numCache>
                <c:formatCode>0.00</c:formatCode>
                <c:ptCount val="16"/>
                <c:pt idx="0">
                  <c:v>26.900000000000006</c:v>
                </c:pt>
                <c:pt idx="1">
                  <c:v>35.200000000000003</c:v>
                </c:pt>
                <c:pt idx="2">
                  <c:v>42.4</c:v>
                </c:pt>
                <c:pt idx="3">
                  <c:v>40.1</c:v>
                </c:pt>
                <c:pt idx="4">
                  <c:v>35.900000000000006</c:v>
                </c:pt>
                <c:pt idx="5">
                  <c:v>37.1</c:v>
                </c:pt>
                <c:pt idx="6">
                  <c:v>42</c:v>
                </c:pt>
                <c:pt idx="7">
                  <c:v>37.400000000000006</c:v>
                </c:pt>
                <c:pt idx="8">
                  <c:v>33</c:v>
                </c:pt>
                <c:pt idx="9">
                  <c:v>37</c:v>
                </c:pt>
                <c:pt idx="10">
                  <c:v>42.2</c:v>
                </c:pt>
                <c:pt idx="11">
                  <c:v>41.2</c:v>
                </c:pt>
                <c:pt idx="12">
                  <c:v>36.300000000000004</c:v>
                </c:pt>
                <c:pt idx="13">
                  <c:v>36.800000000000011</c:v>
                </c:pt>
                <c:pt idx="14">
                  <c:v>43.900000000000006</c:v>
                </c:pt>
                <c:pt idx="15">
                  <c:v>43.800000000000004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268320"/>
        <c:axId val="764268712"/>
      </c:lineChart>
      <c:catAx>
        <c:axId val="7642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4268712"/>
        <c:crosses val="autoZero"/>
        <c:auto val="1"/>
        <c:lblAlgn val="ctr"/>
        <c:lblOffset val="100"/>
        <c:noMultiLvlLbl val="0"/>
      </c:catAx>
      <c:valAx>
        <c:axId val="76426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268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2780405476043999"/>
          <c:y val="3.6231884057971016E-2"/>
          <c:w val="0.34783722648566717"/>
          <c:h val="6.551780212256076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Double Moving Average</a:t>
            </a:r>
            <a:r>
              <a:rPr lang="en-US" baseline="0"/>
              <a:t> / Backcasting</a:t>
            </a:r>
            <a:endParaRPr lang="en-US"/>
          </a:p>
        </c:rich>
      </c:tx>
      <c:layout>
        <c:manualLayout>
          <c:xMode val="edge"/>
          <c:yMode val="edge"/>
          <c:x val="2.5138057742782147E-2"/>
          <c:y val="2.298850574712643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'DMA-BC'!$B$1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'DMA-BC'!$A$4:$A$19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'DMA-BC'!$B$4:$B$19</c:f>
              <c:numCache>
                <c:formatCode>General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'DMA-BC'!$C$1</c:f>
              <c:strCache>
                <c:ptCount val="1"/>
                <c:pt idx="0">
                  <c:v>SMA(3)</c:v>
                </c:pt>
              </c:strCache>
            </c:strRef>
          </c:tx>
          <c:marker>
            <c:symbol val="none"/>
          </c:marker>
          <c:cat>
            <c:numRef>
              <c:f>'DMA-BC'!$A$4:$A$19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'DMA-BC'!$C$4:$C$19</c:f>
              <c:numCache>
                <c:formatCode>0.00</c:formatCode>
                <c:ptCount val="16"/>
                <c:pt idx="0">
                  <c:v>25</c:v>
                </c:pt>
                <c:pt idx="1">
                  <c:v>36.666666666666664</c:v>
                </c:pt>
                <c:pt idx="2">
                  <c:v>44.666666666666664</c:v>
                </c:pt>
                <c:pt idx="3">
                  <c:v>41.333333333333336</c:v>
                </c:pt>
                <c:pt idx="4">
                  <c:v>32.666666666666664</c:v>
                </c:pt>
                <c:pt idx="5">
                  <c:v>38</c:v>
                </c:pt>
                <c:pt idx="6">
                  <c:v>43</c:v>
                </c:pt>
                <c:pt idx="7">
                  <c:v>38.666666666666664</c:v>
                </c:pt>
                <c:pt idx="8">
                  <c:v>30.333333333333332</c:v>
                </c:pt>
                <c:pt idx="9">
                  <c:v>35.333333333333336</c:v>
                </c:pt>
                <c:pt idx="10">
                  <c:v>45.666666666666664</c:v>
                </c:pt>
                <c:pt idx="11">
                  <c:v>42</c:v>
                </c:pt>
                <c:pt idx="12">
                  <c:v>33.666666666666664</c:v>
                </c:pt>
                <c:pt idx="13">
                  <c:v>37</c:v>
                </c:pt>
                <c:pt idx="14">
                  <c:v>42.666666666666664</c:v>
                </c:pt>
                <c:pt idx="15">
                  <c:v>47.333333333333336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'DMA-BC'!$D$1</c:f>
              <c:strCache>
                <c:ptCount val="1"/>
                <c:pt idx="0">
                  <c:v>DMA(3*3)</c:v>
                </c:pt>
              </c:strCache>
            </c:strRef>
          </c:tx>
          <c:marker>
            <c:symbol val="none"/>
          </c:marker>
          <c:cat>
            <c:numRef>
              <c:f>'DMA-BC'!$A$4:$A$19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'DMA-BC'!$D$4:$D$19</c:f>
              <c:numCache>
                <c:formatCode>0.00</c:formatCode>
                <c:ptCount val="16"/>
                <c:pt idx="0">
                  <c:v>27.555555555555554</c:v>
                </c:pt>
                <c:pt idx="1">
                  <c:v>35.444444444444443</c:v>
                </c:pt>
                <c:pt idx="2">
                  <c:v>40.888888888888886</c:v>
                </c:pt>
                <c:pt idx="3">
                  <c:v>39.55555555555555</c:v>
                </c:pt>
                <c:pt idx="4">
                  <c:v>37.333333333333336</c:v>
                </c:pt>
                <c:pt idx="5">
                  <c:v>37.888888888888886</c:v>
                </c:pt>
                <c:pt idx="6">
                  <c:v>39.888888888888886</c:v>
                </c:pt>
                <c:pt idx="7">
                  <c:v>37.333333333333329</c:v>
                </c:pt>
                <c:pt idx="8">
                  <c:v>34.777777777777779</c:v>
                </c:pt>
                <c:pt idx="9">
                  <c:v>37.111111111111114</c:v>
                </c:pt>
                <c:pt idx="10">
                  <c:v>41</c:v>
                </c:pt>
                <c:pt idx="11">
                  <c:v>40.444444444444436</c:v>
                </c:pt>
                <c:pt idx="12">
                  <c:v>37.55555555555555</c:v>
                </c:pt>
                <c:pt idx="13">
                  <c:v>37.777777777777771</c:v>
                </c:pt>
                <c:pt idx="14">
                  <c:v>42.333333333333336</c:v>
                </c:pt>
                <c:pt idx="1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96976"/>
        <c:axId val="714200840"/>
      </c:lineChart>
      <c:catAx>
        <c:axId val="71189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200840"/>
        <c:crosses val="autoZero"/>
        <c:auto val="1"/>
        <c:lblAlgn val="ctr"/>
        <c:lblOffset val="100"/>
        <c:noMultiLvlLbl val="0"/>
      </c:catAx>
      <c:valAx>
        <c:axId val="71420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896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8417892763404577"/>
          <c:y val="2.6819923371647552E-2"/>
          <c:w val="0.36116580427446693"/>
          <c:h val="6.928319304914483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Centered Moving Average</a:t>
            </a:r>
          </a:p>
        </c:rich>
      </c:tx>
      <c:layout>
        <c:manualLayout>
          <c:xMode val="edge"/>
          <c:yMode val="edge"/>
          <c:x val="5.6022914800320844E-2"/>
          <c:y val="2.739726027397261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'CMA-BC'!$B$1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'CMA-BC'!$A$4:$A$19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'CMA-BC'!$B$4:$B$19</c:f>
              <c:numCache>
                <c:formatCode>General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'CMA-BC'!$C$1</c:f>
              <c:strCache>
                <c:ptCount val="1"/>
                <c:pt idx="0">
                  <c:v>CMA(4)</c:v>
                </c:pt>
              </c:strCache>
            </c:strRef>
          </c:tx>
          <c:marker>
            <c:symbol val="none"/>
          </c:marker>
          <c:cat>
            <c:numRef>
              <c:f>'CMA-BC'!$A$4:$A$19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'CMA-BC'!$C$4:$C$19</c:f>
              <c:numCache>
                <c:formatCode>0.00</c:formatCode>
                <c:ptCount val="16"/>
                <c:pt idx="0">
                  <c:v>28.375</c:v>
                </c:pt>
                <c:pt idx="1">
                  <c:v>35.75</c:v>
                </c:pt>
                <c:pt idx="2">
                  <c:v>39</c:v>
                </c:pt>
                <c:pt idx="3">
                  <c:v>38.875</c:v>
                </c:pt>
                <c:pt idx="4">
                  <c:v>39.125</c:v>
                </c:pt>
                <c:pt idx="5">
                  <c:v>38.875</c:v>
                </c:pt>
                <c:pt idx="6">
                  <c:v>37.25</c:v>
                </c:pt>
                <c:pt idx="7">
                  <c:v>37.25</c:v>
                </c:pt>
                <c:pt idx="8">
                  <c:v>37</c:v>
                </c:pt>
                <c:pt idx="9">
                  <c:v>37.25</c:v>
                </c:pt>
                <c:pt idx="10">
                  <c:v>39.5</c:v>
                </c:pt>
                <c:pt idx="11">
                  <c:v>39.5</c:v>
                </c:pt>
                <c:pt idx="12">
                  <c:v>39.125</c:v>
                </c:pt>
                <c:pt idx="13">
                  <c:v>39</c:v>
                </c:pt>
                <c:pt idx="14">
                  <c:v>40.375</c:v>
                </c:pt>
                <c:pt idx="15">
                  <c:v>44.25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725344"/>
        <c:axId val="723725736"/>
      </c:lineChart>
      <c:catAx>
        <c:axId val="7237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725736"/>
        <c:crosses val="autoZero"/>
        <c:auto val="1"/>
        <c:lblAlgn val="ctr"/>
        <c:lblOffset val="100"/>
        <c:noMultiLvlLbl val="0"/>
      </c:catAx>
      <c:valAx>
        <c:axId val="72372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7253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9790812076634057"/>
          <c:y val="4.1095890410958895E-2"/>
          <c:w val="0.20946284668003048"/>
          <c:h val="6.60563046057598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 with SMA</a:t>
            </a:r>
          </a:p>
        </c:rich>
      </c:tx>
      <c:layout>
        <c:manualLayout>
          <c:xMode val="edge"/>
          <c:yMode val="edge"/>
          <c:x val="7.9793427230047398E-2"/>
          <c:y val="2.116402116402116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with SMA'!$B$1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'Forecast with SMA'!$A$2:$A$18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'Forecast with SMA'!$B$2:$B$18</c:f>
              <c:numCache>
                <c:formatCode>General</c:formatCode>
                <c:ptCount val="17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'Forecast with SMA'!$E$1</c:f>
              <c:strCache>
                <c:ptCount val="1"/>
                <c:pt idx="0">
                  <c:v>F-SMA(3)</c:v>
                </c:pt>
              </c:strCache>
            </c:strRef>
          </c:tx>
          <c:marker>
            <c:symbol val="none"/>
          </c:marker>
          <c:cat>
            <c:numRef>
              <c:f>'Forecast with SMA'!$A$2:$A$18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'Forecast with SMA'!$E$2:$E$18</c:f>
              <c:numCache>
                <c:formatCode>General</c:formatCode>
                <c:ptCount val="17"/>
                <c:pt idx="3" formatCode="0.00">
                  <c:v>36.666666666666664</c:v>
                </c:pt>
                <c:pt idx="4" formatCode="0.00">
                  <c:v>44.666666666666664</c:v>
                </c:pt>
                <c:pt idx="5" formatCode="0.00">
                  <c:v>41.333333333333336</c:v>
                </c:pt>
                <c:pt idx="6" formatCode="0.00">
                  <c:v>32.666666666666664</c:v>
                </c:pt>
                <c:pt idx="7" formatCode="0.00">
                  <c:v>38</c:v>
                </c:pt>
                <c:pt idx="8" formatCode="0.00">
                  <c:v>43</c:v>
                </c:pt>
                <c:pt idx="9" formatCode="0.00">
                  <c:v>38.666666666666664</c:v>
                </c:pt>
                <c:pt idx="10" formatCode="0.00">
                  <c:v>30.333333333333332</c:v>
                </c:pt>
                <c:pt idx="11" formatCode="0.00">
                  <c:v>35.333333333333336</c:v>
                </c:pt>
                <c:pt idx="12" formatCode="0.00">
                  <c:v>45.666666666666664</c:v>
                </c:pt>
                <c:pt idx="13" formatCode="0.00">
                  <c:v>42</c:v>
                </c:pt>
                <c:pt idx="14" formatCode="0.00">
                  <c:v>33.666666666666664</c:v>
                </c:pt>
                <c:pt idx="15" formatCode="0.00">
                  <c:v>37</c:v>
                </c:pt>
                <c:pt idx="16" formatCode="0.00">
                  <c:v>42.666666666666664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'Forecast with SMA'!$F$1</c:f>
              <c:strCache>
                <c:ptCount val="1"/>
                <c:pt idx="0">
                  <c:v>F-SMA(5)</c:v>
                </c:pt>
              </c:strCache>
            </c:strRef>
          </c:tx>
          <c:marker>
            <c:symbol val="none"/>
          </c:marker>
          <c:cat>
            <c:numRef>
              <c:f>'Forecast with SMA'!$A$2:$A$18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'Forecast with SMA'!$F$2:$F$18</c:f>
              <c:numCache>
                <c:formatCode>General</c:formatCode>
                <c:ptCount val="17"/>
                <c:pt idx="5" formatCode="0.00">
                  <c:v>35.6</c:v>
                </c:pt>
                <c:pt idx="6" formatCode="0.00">
                  <c:v>37.4</c:v>
                </c:pt>
                <c:pt idx="7" formatCode="0.00">
                  <c:v>43</c:v>
                </c:pt>
                <c:pt idx="8" formatCode="0.00">
                  <c:v>39.4</c:v>
                </c:pt>
                <c:pt idx="9" formatCode="0.00">
                  <c:v>33.799999999999997</c:v>
                </c:pt>
                <c:pt idx="10" formatCode="0.00">
                  <c:v>36.4</c:v>
                </c:pt>
                <c:pt idx="11" formatCode="0.00">
                  <c:v>41</c:v>
                </c:pt>
                <c:pt idx="12" formatCode="0.00">
                  <c:v>38.4</c:v>
                </c:pt>
                <c:pt idx="13" formatCode="0.00">
                  <c:v>35.799999999999997</c:v>
                </c:pt>
                <c:pt idx="14" formatCode="0.00">
                  <c:v>38</c:v>
                </c:pt>
                <c:pt idx="15" formatCode="0.00">
                  <c:v>42.4</c:v>
                </c:pt>
                <c:pt idx="16" formatCode="0.00">
                  <c:v>40.200000000000003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49048"/>
        <c:axId val="527649440"/>
      </c:lineChart>
      <c:catAx>
        <c:axId val="5276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649440"/>
        <c:crosses val="autoZero"/>
        <c:auto val="1"/>
        <c:lblAlgn val="ctr"/>
        <c:lblOffset val="100"/>
        <c:noMultiLvlLbl val="0"/>
      </c:catAx>
      <c:valAx>
        <c:axId val="5276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649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722243170307936"/>
          <c:y val="2.4691358024691412E-2"/>
          <c:w val="0.53717826508799749"/>
          <c:h val="6.378452693413351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 with SMA</a:t>
            </a:r>
          </a:p>
        </c:rich>
      </c:tx>
      <c:layout>
        <c:manualLayout>
          <c:xMode val="edge"/>
          <c:yMode val="edge"/>
          <c:x val="8.4353343094192693E-2"/>
          <c:y val="1.523809523809524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with SMA'!$B$34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'Forecast with SMA'!$A$35:$A$46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'Forecast with SMA'!$B$35:$B$46</c:f>
              <c:numCache>
                <c:formatCode>0.0</c:formatCode>
                <c:ptCount val="12"/>
                <c:pt idx="0">
                  <c:v>106.5</c:v>
                </c:pt>
                <c:pt idx="1">
                  <c:v>109.2</c:v>
                </c:pt>
                <c:pt idx="2">
                  <c:v>117.8</c:v>
                </c:pt>
                <c:pt idx="3">
                  <c:v>117.2</c:v>
                </c:pt>
                <c:pt idx="4">
                  <c:v>116.9</c:v>
                </c:pt>
                <c:pt idx="5">
                  <c:v>118.7</c:v>
                </c:pt>
                <c:pt idx="6">
                  <c:v>115.6</c:v>
                </c:pt>
                <c:pt idx="7">
                  <c:v>119</c:v>
                </c:pt>
                <c:pt idx="8">
                  <c:v>134.69999999999999</c:v>
                </c:pt>
                <c:pt idx="9">
                  <c:v>130.4</c:v>
                </c:pt>
                <c:pt idx="10">
                  <c:v>126.2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'Forecast with SMA'!$C$34</c:f>
              <c:strCache>
                <c:ptCount val="1"/>
                <c:pt idx="0">
                  <c:v>Forecasts SMA(3)</c:v>
                </c:pt>
              </c:strCache>
            </c:strRef>
          </c:tx>
          <c:marker>
            <c:symbol val="none"/>
          </c:marker>
          <c:cat>
            <c:numRef>
              <c:f>'Forecast with SMA'!$A$35:$A$46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'Forecast with SMA'!$C$35:$C$46</c:f>
              <c:numCache>
                <c:formatCode>General</c:formatCode>
                <c:ptCount val="12"/>
                <c:pt idx="3" formatCode="0.00">
                  <c:v>111.16666666666667</c:v>
                </c:pt>
                <c:pt idx="4" formatCode="0.00">
                  <c:v>114.73333333333333</c:v>
                </c:pt>
                <c:pt idx="5" formatCode="0.00">
                  <c:v>117.3</c:v>
                </c:pt>
                <c:pt idx="6" formatCode="0.00">
                  <c:v>117.60000000000001</c:v>
                </c:pt>
                <c:pt idx="7" formatCode="0.00">
                  <c:v>117.06666666666668</c:v>
                </c:pt>
                <c:pt idx="8" formatCode="0.00">
                  <c:v>117.76666666666667</c:v>
                </c:pt>
                <c:pt idx="9" formatCode="0.00">
                  <c:v>123.09999999999998</c:v>
                </c:pt>
                <c:pt idx="10" formatCode="0.00">
                  <c:v>128.03333333333333</c:v>
                </c:pt>
                <c:pt idx="11" formatCode="0.00">
                  <c:v>130.43333333333334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'Forecast with SMA'!$D$34</c:f>
              <c:strCache>
                <c:ptCount val="1"/>
                <c:pt idx="0">
                  <c:v>Forecasts SMA(5)</c:v>
                </c:pt>
              </c:strCache>
            </c:strRef>
          </c:tx>
          <c:marker>
            <c:symbol val="none"/>
          </c:marker>
          <c:cat>
            <c:numRef>
              <c:f>'Forecast with SMA'!$A$35:$A$46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'Forecast with SMA'!$D$35:$D$46</c:f>
              <c:numCache>
                <c:formatCode>General</c:formatCode>
                <c:ptCount val="12"/>
                <c:pt idx="5" formatCode="0.00">
                  <c:v>113.52000000000001</c:v>
                </c:pt>
                <c:pt idx="6" formatCode="0.00">
                  <c:v>115.96000000000001</c:v>
                </c:pt>
                <c:pt idx="7" formatCode="0.00">
                  <c:v>117.23999999999998</c:v>
                </c:pt>
                <c:pt idx="8" formatCode="0.00">
                  <c:v>117.47999999999999</c:v>
                </c:pt>
                <c:pt idx="9" formatCode="0.00">
                  <c:v>120.98000000000002</c:v>
                </c:pt>
                <c:pt idx="10" formatCode="0.00">
                  <c:v>123.67999999999999</c:v>
                </c:pt>
                <c:pt idx="11" formatCode="0.00">
                  <c:v>125.17999999999999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35936"/>
        <c:axId val="575936328"/>
      </c:lineChart>
      <c:catAx>
        <c:axId val="5759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936328"/>
        <c:crosses val="autoZero"/>
        <c:auto val="1"/>
        <c:lblAlgn val="ctr"/>
        <c:lblOffset val="100"/>
        <c:noMultiLvlLbl val="0"/>
      </c:catAx>
      <c:valAx>
        <c:axId val="575936328"/>
        <c:scaling>
          <c:orientation val="minMax"/>
          <c:min val="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759359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210538653385788"/>
          <c:y val="3.4285714285714398E-2"/>
          <c:w val="0.53403227232027961"/>
          <c:h val="6.888728908886389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Simple Moving Average</a:t>
            </a:r>
          </a:p>
        </c:rich>
      </c:tx>
      <c:layout>
        <c:manualLayout>
          <c:xMode val="edge"/>
          <c:yMode val="edge"/>
          <c:x val="5.2924791086350974E-2"/>
          <c:y val="8.6580086580086892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ALL!$A$2:$A$17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ALL!$B$2:$B$17</c:f>
              <c:numCache>
                <c:formatCode>0.0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KMO(3)</c:v>
                </c:pt>
              </c:strCache>
            </c:strRef>
          </c:tx>
          <c:marker>
            <c:symbol val="none"/>
          </c:marker>
          <c:cat>
            <c:numRef>
              <c:f>ALL!$A$2:$A$17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ALL!$C$2:$C$17</c:f>
              <c:numCache>
                <c:formatCode>0.00</c:formatCode>
                <c:ptCount val="16"/>
                <c:pt idx="1">
                  <c:v>36.666666666666664</c:v>
                </c:pt>
                <c:pt idx="2">
                  <c:v>44.666666666666664</c:v>
                </c:pt>
                <c:pt idx="3">
                  <c:v>41.333333333333336</c:v>
                </c:pt>
                <c:pt idx="4">
                  <c:v>32.666666666666664</c:v>
                </c:pt>
                <c:pt idx="5">
                  <c:v>38</c:v>
                </c:pt>
                <c:pt idx="6">
                  <c:v>43</c:v>
                </c:pt>
                <c:pt idx="7">
                  <c:v>38.666666666666664</c:v>
                </c:pt>
                <c:pt idx="8">
                  <c:v>30.333333333333332</c:v>
                </c:pt>
                <c:pt idx="9">
                  <c:v>35.333333333333336</c:v>
                </c:pt>
                <c:pt idx="10">
                  <c:v>45.666666666666664</c:v>
                </c:pt>
                <c:pt idx="11">
                  <c:v>42</c:v>
                </c:pt>
                <c:pt idx="12">
                  <c:v>33.666666666666664</c:v>
                </c:pt>
                <c:pt idx="13">
                  <c:v>37</c:v>
                </c:pt>
                <c:pt idx="14">
                  <c:v>42.666666666666664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KMO(5)</c:v>
                </c:pt>
              </c:strCache>
            </c:strRef>
          </c:tx>
          <c:marker>
            <c:symbol val="none"/>
          </c:marker>
          <c:cat>
            <c:numRef>
              <c:f>ALL!$A$2:$A$17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ALL!$D$2:$D$17</c:f>
              <c:numCache>
                <c:formatCode>General</c:formatCode>
                <c:ptCount val="16"/>
                <c:pt idx="2" formatCode="0.00">
                  <c:v>35.6</c:v>
                </c:pt>
                <c:pt idx="3" formatCode="0.00">
                  <c:v>37.4</c:v>
                </c:pt>
                <c:pt idx="4" formatCode="0.00">
                  <c:v>43</c:v>
                </c:pt>
                <c:pt idx="5" formatCode="0.00">
                  <c:v>39.4</c:v>
                </c:pt>
                <c:pt idx="6" formatCode="0.00">
                  <c:v>33.799999999999997</c:v>
                </c:pt>
                <c:pt idx="7" formatCode="0.00">
                  <c:v>36.4</c:v>
                </c:pt>
                <c:pt idx="8" formatCode="0.00">
                  <c:v>41</c:v>
                </c:pt>
                <c:pt idx="9" formatCode="0.00">
                  <c:v>38.4</c:v>
                </c:pt>
                <c:pt idx="10" formatCode="0.00">
                  <c:v>35.799999999999997</c:v>
                </c:pt>
                <c:pt idx="11" formatCode="0.00">
                  <c:v>38</c:v>
                </c:pt>
                <c:pt idx="12" formatCode="0.00">
                  <c:v>42.4</c:v>
                </c:pt>
                <c:pt idx="13" formatCode="0.00">
                  <c:v>40.200000000000003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05816"/>
        <c:axId val="714306208"/>
      </c:lineChart>
      <c:catAx>
        <c:axId val="71430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306208"/>
        <c:crosses val="autoZero"/>
        <c:auto val="1"/>
        <c:lblAlgn val="ctr"/>
        <c:lblOffset val="100"/>
        <c:noMultiLvlLbl val="0"/>
      </c:catAx>
      <c:valAx>
        <c:axId val="7143062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143058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2494885910849165"/>
          <c:y val="3.0303030303030311E-2"/>
          <c:w val="0.33264638577559508"/>
          <c:h val="7.828101032825440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Weighted Moving Average / Backcasting</a:t>
            </a:r>
          </a:p>
        </c:rich>
      </c:tx>
      <c:layout>
        <c:manualLayout>
          <c:xMode val="edge"/>
          <c:yMode val="edge"/>
          <c:x val="4.9609028617492945E-2"/>
          <c:y val="2.173913043478261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ALL!$B$30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cat>
            <c:numRef>
              <c:f>ALL!$A$33:$A$48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ALL!$B$33:$B$48</c:f>
              <c:numCache>
                <c:formatCode>General</c:formatCode>
                <c:ptCount val="16"/>
                <c:pt idx="0">
                  <c:v>21</c:v>
                </c:pt>
                <c:pt idx="1">
                  <c:v>33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30</c:v>
                </c:pt>
                <c:pt idx="6">
                  <c:v>61</c:v>
                </c:pt>
                <c:pt idx="7">
                  <c:v>38</c:v>
                </c:pt>
                <c:pt idx="8">
                  <c:v>17</c:v>
                </c:pt>
                <c:pt idx="9">
                  <c:v>36</c:v>
                </c:pt>
                <c:pt idx="10">
                  <c:v>53</c:v>
                </c:pt>
                <c:pt idx="11">
                  <c:v>48</c:v>
                </c:pt>
                <c:pt idx="12">
                  <c:v>25</c:v>
                </c:pt>
                <c:pt idx="13">
                  <c:v>28</c:v>
                </c:pt>
                <c:pt idx="14">
                  <c:v>58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ALL!$C$30</c:f>
              <c:strCache>
                <c:ptCount val="1"/>
                <c:pt idx="0">
                  <c:v>WMA(3)</c:v>
                </c:pt>
              </c:strCache>
            </c:strRef>
          </c:tx>
          <c:marker>
            <c:symbol val="none"/>
          </c:marker>
          <c:cat>
            <c:numRef>
              <c:f>ALL!$A$33:$A$48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ALL!$C$33:$C$48</c:f>
              <c:numCache>
                <c:formatCode>0.00</c:formatCode>
                <c:ptCount val="16"/>
                <c:pt idx="0">
                  <c:v>24</c:v>
                </c:pt>
                <c:pt idx="1">
                  <c:v>35.75</c:v>
                </c:pt>
                <c:pt idx="2">
                  <c:v>47.5</c:v>
                </c:pt>
                <c:pt idx="3">
                  <c:v>42.25</c:v>
                </c:pt>
                <c:pt idx="4">
                  <c:v>30.25</c:v>
                </c:pt>
                <c:pt idx="5">
                  <c:v>36</c:v>
                </c:pt>
                <c:pt idx="6">
                  <c:v>47.5</c:v>
                </c:pt>
                <c:pt idx="7">
                  <c:v>38.5</c:v>
                </c:pt>
                <c:pt idx="8">
                  <c:v>27</c:v>
                </c:pt>
                <c:pt idx="9">
                  <c:v>35.5</c:v>
                </c:pt>
                <c:pt idx="10">
                  <c:v>47.5</c:v>
                </c:pt>
                <c:pt idx="11">
                  <c:v>43.5</c:v>
                </c:pt>
                <c:pt idx="12">
                  <c:v>31.5</c:v>
                </c:pt>
                <c:pt idx="13">
                  <c:v>34.75</c:v>
                </c:pt>
                <c:pt idx="14">
                  <c:v>46.5</c:v>
                </c:pt>
                <c:pt idx="15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ALL!$D$30</c:f>
              <c:strCache>
                <c:ptCount val="1"/>
                <c:pt idx="0">
                  <c:v>WMA(5)</c:v>
                </c:pt>
              </c:strCache>
            </c:strRef>
          </c:tx>
          <c:marker>
            <c:symbol val="none"/>
          </c:marker>
          <c:cat>
            <c:numRef>
              <c:f>ALL!$A$33:$A$48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ALL!$D$33:$D$48</c:f>
              <c:numCache>
                <c:formatCode>0.00</c:formatCode>
                <c:ptCount val="16"/>
                <c:pt idx="0">
                  <c:v>26.900000000000006</c:v>
                </c:pt>
                <c:pt idx="1">
                  <c:v>35.200000000000003</c:v>
                </c:pt>
                <c:pt idx="2">
                  <c:v>42.4</c:v>
                </c:pt>
                <c:pt idx="3">
                  <c:v>40.1</c:v>
                </c:pt>
                <c:pt idx="4">
                  <c:v>35.900000000000006</c:v>
                </c:pt>
                <c:pt idx="5">
                  <c:v>37.1</c:v>
                </c:pt>
                <c:pt idx="6">
                  <c:v>42</c:v>
                </c:pt>
                <c:pt idx="7">
                  <c:v>37.400000000000006</c:v>
                </c:pt>
                <c:pt idx="8">
                  <c:v>33</c:v>
                </c:pt>
                <c:pt idx="9">
                  <c:v>37</c:v>
                </c:pt>
                <c:pt idx="10">
                  <c:v>42.2</c:v>
                </c:pt>
                <c:pt idx="11">
                  <c:v>41.2</c:v>
                </c:pt>
                <c:pt idx="12">
                  <c:v>36.300000000000004</c:v>
                </c:pt>
                <c:pt idx="13">
                  <c:v>36.800000000000011</c:v>
                </c:pt>
                <c:pt idx="14">
                  <c:v>43.900000000000006</c:v>
                </c:pt>
                <c:pt idx="15">
                  <c:v>43.800000000000004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06992"/>
        <c:axId val="714307384"/>
      </c:lineChart>
      <c:catAx>
        <c:axId val="71430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307384"/>
        <c:crosses val="autoZero"/>
        <c:auto val="1"/>
        <c:lblAlgn val="ctr"/>
        <c:lblOffset val="100"/>
        <c:noMultiLvlLbl val="0"/>
      </c:catAx>
      <c:valAx>
        <c:axId val="71430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306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2780405476043999"/>
          <c:y val="3.6231884057971016E-2"/>
          <c:w val="0.34783722648566717"/>
          <c:h val="6.551780212256076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85725</xdr:rowOff>
    </xdr:from>
    <xdr:to>
      <xdr:col>16</xdr:col>
      <xdr:colOff>9525</xdr:colOff>
      <xdr:row>19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19050</xdr:rowOff>
    </xdr:from>
    <xdr:to>
      <xdr:col>16</xdr:col>
      <xdr:colOff>190500</xdr:colOff>
      <xdr:row>19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142875</xdr:rowOff>
    </xdr:from>
    <xdr:to>
      <xdr:col>18</xdr:col>
      <xdr:colOff>323851</xdr:colOff>
      <xdr:row>23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38100</xdr:rowOff>
    </xdr:from>
    <xdr:to>
      <xdr:col>18</xdr:col>
      <xdr:colOff>95250</xdr:colOff>
      <xdr:row>21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76199</xdr:rowOff>
    </xdr:from>
    <xdr:to>
      <xdr:col>17</xdr:col>
      <xdr:colOff>409574</xdr:colOff>
      <xdr:row>21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142875</xdr:rowOff>
    </xdr:from>
    <xdr:to>
      <xdr:col>19</xdr:col>
      <xdr:colOff>400050</xdr:colOff>
      <xdr:row>23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30</xdr:row>
      <xdr:rowOff>114300</xdr:rowOff>
    </xdr:from>
    <xdr:to>
      <xdr:col>19</xdr:col>
      <xdr:colOff>419099</xdr:colOff>
      <xdr:row>50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85725</xdr:rowOff>
    </xdr:from>
    <xdr:to>
      <xdr:col>16</xdr:col>
      <xdr:colOff>9525</xdr:colOff>
      <xdr:row>19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24</xdr:row>
      <xdr:rowOff>142875</xdr:rowOff>
    </xdr:from>
    <xdr:to>
      <xdr:col>18</xdr:col>
      <xdr:colOff>323851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49</xdr:row>
      <xdr:rowOff>38100</xdr:rowOff>
    </xdr:from>
    <xdr:to>
      <xdr:col>18</xdr:col>
      <xdr:colOff>95250</xdr:colOff>
      <xdr:row>69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247649</xdr:colOff>
      <xdr:row>76</xdr:row>
      <xdr:rowOff>76199</xdr:rowOff>
    </xdr:from>
    <xdr:to>
      <xdr:col>17</xdr:col>
      <xdr:colOff>409574</xdr:colOff>
      <xdr:row>97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342900</xdr:colOff>
      <xdr:row>102</xdr:row>
      <xdr:rowOff>142875</xdr:rowOff>
    </xdr:from>
    <xdr:to>
      <xdr:col>19</xdr:col>
      <xdr:colOff>400050</xdr:colOff>
      <xdr:row>125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57150</xdr:colOff>
      <xdr:row>1</xdr:row>
      <xdr:rowOff>19050</xdr:rowOff>
    </xdr:from>
    <xdr:to>
      <xdr:col>33</xdr:col>
      <xdr:colOff>190500</xdr:colOff>
      <xdr:row>19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323849</xdr:colOff>
      <xdr:row>126</xdr:row>
      <xdr:rowOff>114300</xdr:rowOff>
    </xdr:from>
    <xdr:to>
      <xdr:col>19</xdr:col>
      <xdr:colOff>419099</xdr:colOff>
      <xdr:row>146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ving Averages"/>
      <sheetName val="MA examples"/>
      <sheetName val="Decomposition"/>
      <sheetName val="SES"/>
      <sheetName val="Holt"/>
      <sheetName val="SES + IND"/>
      <sheetName val="SLR"/>
      <sheetName val="SLR (2)"/>
      <sheetName val="MLR"/>
      <sheetName val="MLR 2"/>
      <sheetName val="THETA"/>
      <sheetName val="THETA theory"/>
      <sheetName val="THETA Y1 linear"/>
      <sheetName val="THETA Y1 exp"/>
      <sheetName val="THETA Y1 log"/>
      <sheetName val="THETA Y1 Inv"/>
      <sheetName val="THETA Y1 pow"/>
      <sheetName val="THETA Y1 BILL"/>
      <sheetName val="THETA 8357 linear"/>
      <sheetName val="THETA 19287 linear"/>
      <sheetName val="THETA Y14991"/>
      <sheetName val="ARIMA"/>
      <sheetName val="MASE ERROR"/>
      <sheetName val="MASE ERROR (2)"/>
      <sheetName val="Croston"/>
      <sheetName val="ADIDA"/>
      <sheetName val="Outliers"/>
      <sheetName val="Growth Rate"/>
      <sheetName val="Tracking"/>
      <sheetName val="Averaging"/>
      <sheetName val="HowManyData"/>
      <sheetName val="HowManyData (2)"/>
      <sheetName val="HowManyData (3)"/>
      <sheetName val="Quartertly_LevelUp"/>
      <sheetName val="MinuteData"/>
    </sheetNames>
    <sheetDataSet>
      <sheetData sheetId="0"/>
      <sheetData sheetId="1">
        <row r="1">
          <cell r="B1" t="str">
            <v>Y(t)</v>
          </cell>
          <cell r="C1" t="str">
            <v>KMO(3)</v>
          </cell>
          <cell r="D1" t="str">
            <v>KMO(5)</v>
          </cell>
          <cell r="S1" t="str">
            <v>Y(t)</v>
          </cell>
          <cell r="T1" t="str">
            <v>SMA(3)</v>
          </cell>
          <cell r="U1" t="str">
            <v>SMA(5)</v>
          </cell>
        </row>
        <row r="2">
          <cell r="A2">
            <v>1</v>
          </cell>
          <cell r="B2">
            <v>21</v>
          </cell>
        </row>
        <row r="3">
          <cell r="A3">
            <v>2</v>
          </cell>
          <cell r="B3">
            <v>33</v>
          </cell>
          <cell r="C3">
            <v>36.666666666666664</v>
          </cell>
        </row>
        <row r="4">
          <cell r="A4">
            <v>3</v>
          </cell>
          <cell r="B4">
            <v>56</v>
          </cell>
          <cell r="C4">
            <v>44.666666666666664</v>
          </cell>
          <cell r="D4">
            <v>35.6</v>
          </cell>
          <cell r="R4">
            <v>1</v>
          </cell>
          <cell r="S4">
            <v>21</v>
          </cell>
          <cell r="T4">
            <v>25</v>
          </cell>
          <cell r="U4">
            <v>30.4</v>
          </cell>
        </row>
        <row r="5">
          <cell r="A5">
            <v>4</v>
          </cell>
          <cell r="B5">
            <v>45</v>
          </cell>
          <cell r="C5">
            <v>41.333333333333336</v>
          </cell>
          <cell r="D5">
            <v>37.4</v>
          </cell>
          <cell r="R5">
            <v>2</v>
          </cell>
          <cell r="S5">
            <v>33</v>
          </cell>
          <cell r="T5">
            <v>36.666666666666664</v>
          </cell>
          <cell r="U5">
            <v>35.200000000000003</v>
          </cell>
        </row>
        <row r="6">
          <cell r="A6">
            <v>5</v>
          </cell>
          <cell r="B6">
            <v>23</v>
          </cell>
          <cell r="C6">
            <v>32.666666666666664</v>
          </cell>
          <cell r="D6">
            <v>43</v>
          </cell>
          <cell r="R6">
            <v>3</v>
          </cell>
          <cell r="S6">
            <v>56</v>
          </cell>
          <cell r="T6">
            <v>44.666666666666664</v>
          </cell>
          <cell r="U6">
            <v>35.6</v>
          </cell>
        </row>
        <row r="7">
          <cell r="A7">
            <v>6</v>
          </cell>
          <cell r="B7">
            <v>30</v>
          </cell>
          <cell r="C7">
            <v>38</v>
          </cell>
          <cell r="D7">
            <v>39.4</v>
          </cell>
          <cell r="R7">
            <v>4</v>
          </cell>
          <cell r="S7">
            <v>45</v>
          </cell>
          <cell r="T7">
            <v>41.333333333333336</v>
          </cell>
          <cell r="U7">
            <v>37.4</v>
          </cell>
        </row>
        <row r="8">
          <cell r="A8">
            <v>7</v>
          </cell>
          <cell r="B8">
            <v>61</v>
          </cell>
          <cell r="C8">
            <v>43</v>
          </cell>
          <cell r="D8">
            <v>33.799999999999997</v>
          </cell>
          <cell r="R8">
            <v>5</v>
          </cell>
          <cell r="S8">
            <v>23</v>
          </cell>
          <cell r="T8">
            <v>32.666666666666664</v>
          </cell>
          <cell r="U8">
            <v>43</v>
          </cell>
        </row>
        <row r="9">
          <cell r="A9">
            <v>8</v>
          </cell>
          <cell r="B9">
            <v>38</v>
          </cell>
          <cell r="C9">
            <v>38.666666666666664</v>
          </cell>
          <cell r="D9">
            <v>36.4</v>
          </cell>
          <cell r="R9">
            <v>6</v>
          </cell>
          <cell r="S9">
            <v>30</v>
          </cell>
          <cell r="T9">
            <v>38</v>
          </cell>
          <cell r="U9">
            <v>39.4</v>
          </cell>
        </row>
        <row r="10">
          <cell r="A10">
            <v>9</v>
          </cell>
          <cell r="B10">
            <v>17</v>
          </cell>
          <cell r="C10">
            <v>30.333333333333332</v>
          </cell>
          <cell r="D10">
            <v>41</v>
          </cell>
          <cell r="R10">
            <v>7</v>
          </cell>
          <cell r="S10">
            <v>61</v>
          </cell>
          <cell r="T10">
            <v>43</v>
          </cell>
          <cell r="U10">
            <v>33.799999999999997</v>
          </cell>
        </row>
        <row r="11">
          <cell r="A11">
            <v>10</v>
          </cell>
          <cell r="B11">
            <v>36</v>
          </cell>
          <cell r="C11">
            <v>35.333333333333336</v>
          </cell>
          <cell r="D11">
            <v>38.4</v>
          </cell>
          <cell r="R11">
            <v>8</v>
          </cell>
          <cell r="S11">
            <v>38</v>
          </cell>
          <cell r="T11">
            <v>38.666666666666664</v>
          </cell>
          <cell r="U11">
            <v>36.4</v>
          </cell>
        </row>
        <row r="12">
          <cell r="A12">
            <v>11</v>
          </cell>
          <cell r="B12">
            <v>53</v>
          </cell>
          <cell r="C12">
            <v>45.666666666666664</v>
          </cell>
          <cell r="D12">
            <v>35.799999999999997</v>
          </cell>
          <cell r="R12">
            <v>9</v>
          </cell>
          <cell r="S12">
            <v>17</v>
          </cell>
          <cell r="T12">
            <v>30.333333333333332</v>
          </cell>
          <cell r="U12">
            <v>41</v>
          </cell>
        </row>
        <row r="13">
          <cell r="A13">
            <v>12</v>
          </cell>
          <cell r="B13">
            <v>48</v>
          </cell>
          <cell r="C13">
            <v>42</v>
          </cell>
          <cell r="D13">
            <v>38</v>
          </cell>
          <cell r="R13">
            <v>10</v>
          </cell>
          <cell r="S13">
            <v>36</v>
          </cell>
          <cell r="T13">
            <v>35.333333333333336</v>
          </cell>
          <cell r="U13">
            <v>38.4</v>
          </cell>
        </row>
        <row r="14">
          <cell r="A14">
            <v>13</v>
          </cell>
          <cell r="B14">
            <v>25</v>
          </cell>
          <cell r="C14">
            <v>33.666666666666664</v>
          </cell>
          <cell r="D14">
            <v>42.4</v>
          </cell>
          <cell r="R14">
            <v>11</v>
          </cell>
          <cell r="S14">
            <v>53</v>
          </cell>
          <cell r="T14">
            <v>45.666666666666664</v>
          </cell>
          <cell r="U14">
            <v>35.799999999999997</v>
          </cell>
        </row>
        <row r="15">
          <cell r="A15">
            <v>14</v>
          </cell>
          <cell r="B15">
            <v>28</v>
          </cell>
          <cell r="C15">
            <v>37</v>
          </cell>
          <cell r="D15">
            <v>40.200000000000003</v>
          </cell>
          <cell r="R15">
            <v>12</v>
          </cell>
          <cell r="S15">
            <v>48</v>
          </cell>
          <cell r="T15">
            <v>42</v>
          </cell>
          <cell r="U15">
            <v>38</v>
          </cell>
        </row>
        <row r="16">
          <cell r="A16">
            <v>15</v>
          </cell>
          <cell r="B16">
            <v>58</v>
          </cell>
          <cell r="C16">
            <v>42.666666666666664</v>
          </cell>
          <cell r="R16">
            <v>13</v>
          </cell>
          <cell r="S16">
            <v>25</v>
          </cell>
          <cell r="T16">
            <v>33.666666666666664</v>
          </cell>
          <cell r="U16">
            <v>42.4</v>
          </cell>
        </row>
        <row r="17">
          <cell r="A17">
            <v>16</v>
          </cell>
          <cell r="B17">
            <v>42</v>
          </cell>
          <cell r="R17">
            <v>14</v>
          </cell>
          <cell r="S17">
            <v>28</v>
          </cell>
          <cell r="T17">
            <v>37</v>
          </cell>
          <cell r="U17">
            <v>40.200000000000003</v>
          </cell>
        </row>
        <row r="18">
          <cell r="R18">
            <v>15</v>
          </cell>
          <cell r="S18">
            <v>58</v>
          </cell>
          <cell r="T18">
            <v>42.666666666666664</v>
          </cell>
          <cell r="U18">
            <v>39</v>
          </cell>
        </row>
        <row r="19">
          <cell r="R19">
            <v>16</v>
          </cell>
          <cell r="S19">
            <v>42</v>
          </cell>
          <cell r="T19">
            <v>47.333333333333336</v>
          </cell>
          <cell r="U19">
            <v>42.4</v>
          </cell>
        </row>
        <row r="30">
          <cell r="B30" t="str">
            <v>Y(t)</v>
          </cell>
          <cell r="C30" t="str">
            <v>WMA(3)</v>
          </cell>
          <cell r="D30" t="str">
            <v>WMA(5)</v>
          </cell>
        </row>
        <row r="33">
          <cell r="A33">
            <v>1</v>
          </cell>
          <cell r="B33">
            <v>21</v>
          </cell>
          <cell r="C33">
            <v>24</v>
          </cell>
          <cell r="D33">
            <v>26.900000000000006</v>
          </cell>
        </row>
        <row r="34">
          <cell r="A34">
            <v>2</v>
          </cell>
          <cell r="B34">
            <v>33</v>
          </cell>
          <cell r="C34">
            <v>35.75</v>
          </cell>
          <cell r="D34">
            <v>35.200000000000003</v>
          </cell>
        </row>
        <row r="35">
          <cell r="A35">
            <v>3</v>
          </cell>
          <cell r="B35">
            <v>56</v>
          </cell>
          <cell r="C35">
            <v>47.5</v>
          </cell>
          <cell r="D35">
            <v>42.4</v>
          </cell>
        </row>
        <row r="36">
          <cell r="A36">
            <v>4</v>
          </cell>
          <cell r="B36">
            <v>45</v>
          </cell>
          <cell r="C36">
            <v>42.25</v>
          </cell>
          <cell r="D36">
            <v>40.1</v>
          </cell>
        </row>
        <row r="37">
          <cell r="A37">
            <v>5</v>
          </cell>
          <cell r="B37">
            <v>23</v>
          </cell>
          <cell r="C37">
            <v>30.25</v>
          </cell>
          <cell r="D37">
            <v>35.900000000000006</v>
          </cell>
        </row>
        <row r="38">
          <cell r="A38">
            <v>6</v>
          </cell>
          <cell r="B38">
            <v>30</v>
          </cell>
          <cell r="C38">
            <v>36</v>
          </cell>
          <cell r="D38">
            <v>37.1</v>
          </cell>
        </row>
        <row r="39">
          <cell r="A39">
            <v>7</v>
          </cell>
          <cell r="B39">
            <v>61</v>
          </cell>
          <cell r="C39">
            <v>47.5</v>
          </cell>
          <cell r="D39">
            <v>42</v>
          </cell>
        </row>
        <row r="40">
          <cell r="A40">
            <v>8</v>
          </cell>
          <cell r="B40">
            <v>38</v>
          </cell>
          <cell r="C40">
            <v>38.5</v>
          </cell>
          <cell r="D40">
            <v>37.400000000000006</v>
          </cell>
        </row>
        <row r="41">
          <cell r="A41">
            <v>9</v>
          </cell>
          <cell r="B41">
            <v>17</v>
          </cell>
          <cell r="C41">
            <v>27</v>
          </cell>
          <cell r="D41">
            <v>33</v>
          </cell>
        </row>
        <row r="42">
          <cell r="A42">
            <v>10</v>
          </cell>
          <cell r="B42">
            <v>36</v>
          </cell>
          <cell r="C42">
            <v>35.5</v>
          </cell>
          <cell r="D42">
            <v>37</v>
          </cell>
        </row>
        <row r="43">
          <cell r="A43">
            <v>11</v>
          </cell>
          <cell r="B43">
            <v>53</v>
          </cell>
          <cell r="C43">
            <v>47.5</v>
          </cell>
          <cell r="D43">
            <v>42.2</v>
          </cell>
        </row>
        <row r="44">
          <cell r="A44">
            <v>12</v>
          </cell>
          <cell r="B44">
            <v>48</v>
          </cell>
          <cell r="C44">
            <v>43.5</v>
          </cell>
          <cell r="D44">
            <v>41.2</v>
          </cell>
        </row>
        <row r="45">
          <cell r="A45">
            <v>13</v>
          </cell>
          <cell r="B45">
            <v>25</v>
          </cell>
          <cell r="C45">
            <v>31.5</v>
          </cell>
          <cell r="D45">
            <v>36.300000000000004</v>
          </cell>
        </row>
        <row r="46">
          <cell r="A46">
            <v>14</v>
          </cell>
          <cell r="B46">
            <v>28</v>
          </cell>
          <cell r="C46">
            <v>34.75</v>
          </cell>
          <cell r="D46">
            <v>36.800000000000011</v>
          </cell>
        </row>
        <row r="47">
          <cell r="A47">
            <v>15</v>
          </cell>
          <cell r="B47">
            <v>58</v>
          </cell>
          <cell r="C47">
            <v>46.5</v>
          </cell>
          <cell r="D47">
            <v>43.900000000000006</v>
          </cell>
        </row>
        <row r="48">
          <cell r="A48">
            <v>16</v>
          </cell>
          <cell r="B48">
            <v>42</v>
          </cell>
          <cell r="C48">
            <v>46</v>
          </cell>
          <cell r="D48">
            <v>43.800000000000004</v>
          </cell>
        </row>
        <row r="57">
          <cell r="B57" t="str">
            <v>Y(t)</v>
          </cell>
          <cell r="C57" t="str">
            <v>SMA(3)</v>
          </cell>
          <cell r="D57" t="str">
            <v>DMA(3*3)</v>
          </cell>
        </row>
        <row r="60">
          <cell r="A60">
            <v>1</v>
          </cell>
          <cell r="B60">
            <v>21</v>
          </cell>
          <cell r="C60">
            <v>25</v>
          </cell>
          <cell r="D60">
            <v>27.555555555555554</v>
          </cell>
        </row>
        <row r="61">
          <cell r="A61">
            <v>2</v>
          </cell>
          <cell r="B61">
            <v>33</v>
          </cell>
          <cell r="C61">
            <v>36.666666666666664</v>
          </cell>
          <cell r="D61">
            <v>35.444444444444443</v>
          </cell>
        </row>
        <row r="62">
          <cell r="A62">
            <v>3</v>
          </cell>
          <cell r="B62">
            <v>56</v>
          </cell>
          <cell r="C62">
            <v>44.666666666666664</v>
          </cell>
          <cell r="D62">
            <v>40.888888888888886</v>
          </cell>
        </row>
        <row r="63">
          <cell r="A63">
            <v>4</v>
          </cell>
          <cell r="B63">
            <v>45</v>
          </cell>
          <cell r="C63">
            <v>41.333333333333336</v>
          </cell>
          <cell r="D63">
            <v>39.55555555555555</v>
          </cell>
        </row>
        <row r="64">
          <cell r="A64">
            <v>5</v>
          </cell>
          <cell r="B64">
            <v>23</v>
          </cell>
          <cell r="C64">
            <v>32.666666666666664</v>
          </cell>
          <cell r="D64">
            <v>37.333333333333336</v>
          </cell>
        </row>
        <row r="65">
          <cell r="A65">
            <v>6</v>
          </cell>
          <cell r="B65">
            <v>30</v>
          </cell>
          <cell r="C65">
            <v>38</v>
          </cell>
          <cell r="D65">
            <v>37.888888888888886</v>
          </cell>
        </row>
        <row r="66">
          <cell r="A66">
            <v>7</v>
          </cell>
          <cell r="B66">
            <v>61</v>
          </cell>
          <cell r="C66">
            <v>43</v>
          </cell>
          <cell r="D66">
            <v>39.888888888888886</v>
          </cell>
        </row>
        <row r="67">
          <cell r="A67">
            <v>8</v>
          </cell>
          <cell r="B67">
            <v>38</v>
          </cell>
          <cell r="C67">
            <v>38.666666666666664</v>
          </cell>
          <cell r="D67">
            <v>37.333333333333329</v>
          </cell>
        </row>
        <row r="68">
          <cell r="A68">
            <v>9</v>
          </cell>
          <cell r="B68">
            <v>17</v>
          </cell>
          <cell r="C68">
            <v>30.333333333333332</v>
          </cell>
          <cell r="D68">
            <v>34.777777777777779</v>
          </cell>
        </row>
        <row r="69">
          <cell r="A69">
            <v>10</v>
          </cell>
          <cell r="B69">
            <v>36</v>
          </cell>
          <cell r="C69">
            <v>35.333333333333336</v>
          </cell>
          <cell r="D69">
            <v>37.111111111111114</v>
          </cell>
        </row>
        <row r="70">
          <cell r="A70">
            <v>11</v>
          </cell>
          <cell r="B70">
            <v>53</v>
          </cell>
          <cell r="C70">
            <v>45.666666666666664</v>
          </cell>
          <cell r="D70">
            <v>41</v>
          </cell>
        </row>
        <row r="71">
          <cell r="A71">
            <v>12</v>
          </cell>
          <cell r="B71">
            <v>48</v>
          </cell>
          <cell r="C71">
            <v>42</v>
          </cell>
          <cell r="D71">
            <v>40.444444444444436</v>
          </cell>
        </row>
        <row r="72">
          <cell r="A72">
            <v>13</v>
          </cell>
          <cell r="B72">
            <v>25</v>
          </cell>
          <cell r="C72">
            <v>33.666666666666664</v>
          </cell>
          <cell r="D72">
            <v>37.55555555555555</v>
          </cell>
        </row>
        <row r="73">
          <cell r="A73">
            <v>14</v>
          </cell>
          <cell r="B73">
            <v>28</v>
          </cell>
          <cell r="C73">
            <v>37</v>
          </cell>
          <cell r="D73">
            <v>37.777777777777771</v>
          </cell>
        </row>
        <row r="74">
          <cell r="A74">
            <v>15</v>
          </cell>
          <cell r="B74">
            <v>58</v>
          </cell>
          <cell r="C74">
            <v>42.666666666666664</v>
          </cell>
          <cell r="D74">
            <v>42.333333333333336</v>
          </cell>
        </row>
        <row r="75">
          <cell r="A75">
            <v>16</v>
          </cell>
          <cell r="B75">
            <v>42</v>
          </cell>
          <cell r="C75">
            <v>47.333333333333336</v>
          </cell>
          <cell r="D75">
            <v>44</v>
          </cell>
        </row>
        <row r="83">
          <cell r="B83" t="str">
            <v>Y(t)</v>
          </cell>
          <cell r="C83" t="str">
            <v>CMA(4)</v>
          </cell>
        </row>
        <row r="86">
          <cell r="A86">
            <v>1</v>
          </cell>
          <cell r="B86">
            <v>21</v>
          </cell>
          <cell r="C86">
            <v>28.375</v>
          </cell>
        </row>
        <row r="87">
          <cell r="A87">
            <v>2</v>
          </cell>
          <cell r="B87">
            <v>33</v>
          </cell>
          <cell r="C87">
            <v>35.75</v>
          </cell>
        </row>
        <row r="88">
          <cell r="A88">
            <v>3</v>
          </cell>
          <cell r="B88">
            <v>56</v>
          </cell>
          <cell r="C88">
            <v>39</v>
          </cell>
        </row>
        <row r="89">
          <cell r="A89">
            <v>4</v>
          </cell>
          <cell r="B89">
            <v>45</v>
          </cell>
          <cell r="C89">
            <v>38.875</v>
          </cell>
        </row>
        <row r="90">
          <cell r="A90">
            <v>5</v>
          </cell>
          <cell r="B90">
            <v>23</v>
          </cell>
          <cell r="C90">
            <v>39.125</v>
          </cell>
        </row>
        <row r="91">
          <cell r="A91">
            <v>6</v>
          </cell>
          <cell r="B91">
            <v>30</v>
          </cell>
          <cell r="C91">
            <v>38.875</v>
          </cell>
        </row>
        <row r="92">
          <cell r="A92">
            <v>7</v>
          </cell>
          <cell r="B92">
            <v>61</v>
          </cell>
          <cell r="C92">
            <v>37.25</v>
          </cell>
        </row>
        <row r="93">
          <cell r="A93">
            <v>8</v>
          </cell>
          <cell r="B93">
            <v>38</v>
          </cell>
          <cell r="C93">
            <v>37.25</v>
          </cell>
        </row>
        <row r="94">
          <cell r="A94">
            <v>9</v>
          </cell>
          <cell r="B94">
            <v>17</v>
          </cell>
          <cell r="C94">
            <v>37</v>
          </cell>
        </row>
        <row r="95">
          <cell r="A95">
            <v>10</v>
          </cell>
          <cell r="B95">
            <v>36</v>
          </cell>
          <cell r="C95">
            <v>37.25</v>
          </cell>
        </row>
        <row r="96">
          <cell r="A96">
            <v>11</v>
          </cell>
          <cell r="B96">
            <v>53</v>
          </cell>
          <cell r="C96">
            <v>39.5</v>
          </cell>
        </row>
        <row r="97">
          <cell r="A97">
            <v>12</v>
          </cell>
          <cell r="B97">
            <v>48</v>
          </cell>
          <cell r="C97">
            <v>39.5</v>
          </cell>
        </row>
        <row r="98">
          <cell r="A98">
            <v>13</v>
          </cell>
          <cell r="B98">
            <v>25</v>
          </cell>
          <cell r="C98">
            <v>39.125</v>
          </cell>
        </row>
        <row r="99">
          <cell r="A99">
            <v>14</v>
          </cell>
          <cell r="B99">
            <v>28</v>
          </cell>
          <cell r="C99">
            <v>39</v>
          </cell>
        </row>
        <row r="100">
          <cell r="A100">
            <v>15</v>
          </cell>
          <cell r="B100">
            <v>58</v>
          </cell>
          <cell r="C100">
            <v>40.375</v>
          </cell>
        </row>
        <row r="101">
          <cell r="A101">
            <v>16</v>
          </cell>
          <cell r="B101">
            <v>42</v>
          </cell>
          <cell r="C101">
            <v>44.25</v>
          </cell>
        </row>
        <row r="108">
          <cell r="B108" t="str">
            <v>Y(t)</v>
          </cell>
          <cell r="E108" t="str">
            <v>F-SMA(3)</v>
          </cell>
          <cell r="F108" t="str">
            <v>F-SMA(5)</v>
          </cell>
        </row>
        <row r="109">
          <cell r="A109">
            <v>1</v>
          </cell>
          <cell r="B109">
            <v>21</v>
          </cell>
        </row>
        <row r="110">
          <cell r="A110">
            <v>2</v>
          </cell>
          <cell r="B110">
            <v>33</v>
          </cell>
        </row>
        <row r="111">
          <cell r="A111">
            <v>3</v>
          </cell>
          <cell r="B111">
            <v>56</v>
          </cell>
        </row>
        <row r="112">
          <cell r="A112">
            <v>4</v>
          </cell>
          <cell r="B112">
            <v>45</v>
          </cell>
          <cell r="E112">
            <v>36.666666666666664</v>
          </cell>
        </row>
        <row r="113">
          <cell r="A113">
            <v>5</v>
          </cell>
          <cell r="B113">
            <v>23</v>
          </cell>
          <cell r="E113">
            <v>44.666666666666664</v>
          </cell>
        </row>
        <row r="114">
          <cell r="A114">
            <v>6</v>
          </cell>
          <cell r="B114">
            <v>30</v>
          </cell>
          <cell r="E114">
            <v>41.333333333333336</v>
          </cell>
          <cell r="F114">
            <v>35.6</v>
          </cell>
        </row>
        <row r="115">
          <cell r="A115">
            <v>7</v>
          </cell>
          <cell r="B115">
            <v>61</v>
          </cell>
          <cell r="E115">
            <v>32.666666666666664</v>
          </cell>
          <cell r="F115">
            <v>37.4</v>
          </cell>
        </row>
        <row r="116">
          <cell r="A116">
            <v>8</v>
          </cell>
          <cell r="B116">
            <v>38</v>
          </cell>
          <cell r="E116">
            <v>38</v>
          </cell>
          <cell r="F116">
            <v>43</v>
          </cell>
        </row>
        <row r="117">
          <cell r="A117">
            <v>9</v>
          </cell>
          <cell r="B117">
            <v>17</v>
          </cell>
          <cell r="E117">
            <v>43</v>
          </cell>
          <cell r="F117">
            <v>39.4</v>
          </cell>
        </row>
        <row r="118">
          <cell r="A118">
            <v>10</v>
          </cell>
          <cell r="B118">
            <v>36</v>
          </cell>
          <cell r="E118">
            <v>38.666666666666664</v>
          </cell>
          <cell r="F118">
            <v>33.799999999999997</v>
          </cell>
        </row>
        <row r="119">
          <cell r="A119">
            <v>11</v>
          </cell>
          <cell r="B119">
            <v>53</v>
          </cell>
          <cell r="E119">
            <v>30.333333333333332</v>
          </cell>
          <cell r="F119">
            <v>36.4</v>
          </cell>
        </row>
        <row r="120">
          <cell r="A120">
            <v>12</v>
          </cell>
          <cell r="B120">
            <v>48</v>
          </cell>
          <cell r="E120">
            <v>35.333333333333336</v>
          </cell>
          <cell r="F120">
            <v>41</v>
          </cell>
        </row>
        <row r="121">
          <cell r="A121">
            <v>13</v>
          </cell>
          <cell r="B121">
            <v>25</v>
          </cell>
          <cell r="E121">
            <v>45.666666666666664</v>
          </cell>
          <cell r="F121">
            <v>38.4</v>
          </cell>
        </row>
        <row r="122">
          <cell r="A122">
            <v>14</v>
          </cell>
          <cell r="B122">
            <v>28</v>
          </cell>
          <cell r="E122">
            <v>42</v>
          </cell>
          <cell r="F122">
            <v>35.799999999999997</v>
          </cell>
        </row>
        <row r="123">
          <cell r="A123">
            <v>15</v>
          </cell>
          <cell r="B123">
            <v>58</v>
          </cell>
          <cell r="E123">
            <v>33.666666666666664</v>
          </cell>
          <cell r="F123">
            <v>38</v>
          </cell>
        </row>
        <row r="124">
          <cell r="A124">
            <v>16</v>
          </cell>
          <cell r="B124">
            <v>42</v>
          </cell>
          <cell r="E124">
            <v>37</v>
          </cell>
          <cell r="F124">
            <v>42.4</v>
          </cell>
        </row>
        <row r="125">
          <cell r="A125">
            <v>17</v>
          </cell>
          <cell r="E125">
            <v>42.666666666666664</v>
          </cell>
          <cell r="F125">
            <v>40.200000000000003</v>
          </cell>
        </row>
        <row r="130">
          <cell r="B130" t="str">
            <v>Y(t)</v>
          </cell>
          <cell r="C130" t="str">
            <v>Forecasts SMA(3)</v>
          </cell>
          <cell r="D130" t="str">
            <v>Forecasts SMA(5)</v>
          </cell>
        </row>
        <row r="131">
          <cell r="A131">
            <v>1</v>
          </cell>
          <cell r="B131">
            <v>106.5</v>
          </cell>
        </row>
        <row r="132">
          <cell r="A132">
            <v>2</v>
          </cell>
          <cell r="B132">
            <v>109.2</v>
          </cell>
        </row>
        <row r="133">
          <cell r="A133">
            <v>3</v>
          </cell>
          <cell r="B133">
            <v>117.8</v>
          </cell>
        </row>
        <row r="134">
          <cell r="A134">
            <v>4</v>
          </cell>
          <cell r="B134">
            <v>117.2</v>
          </cell>
          <cell r="C134">
            <v>111.16666666666667</v>
          </cell>
        </row>
        <row r="135">
          <cell r="A135">
            <v>5</v>
          </cell>
          <cell r="B135">
            <v>116.9</v>
          </cell>
          <cell r="C135">
            <v>114.73333333333333</v>
          </cell>
        </row>
        <row r="136">
          <cell r="A136">
            <v>6</v>
          </cell>
          <cell r="B136">
            <v>118.7</v>
          </cell>
          <cell r="C136">
            <v>117.3</v>
          </cell>
          <cell r="D136">
            <v>113.52000000000001</v>
          </cell>
        </row>
        <row r="137">
          <cell r="A137">
            <v>7</v>
          </cell>
          <cell r="B137">
            <v>115.6</v>
          </cell>
          <cell r="C137">
            <v>117.60000000000001</v>
          </cell>
          <cell r="D137">
            <v>115.96000000000001</v>
          </cell>
        </row>
        <row r="138">
          <cell r="A138">
            <v>8</v>
          </cell>
          <cell r="B138">
            <v>119</v>
          </cell>
          <cell r="C138">
            <v>117.06666666666668</v>
          </cell>
          <cell r="D138">
            <v>117.23999999999998</v>
          </cell>
        </row>
        <row r="139">
          <cell r="A139">
            <v>9</v>
          </cell>
          <cell r="B139">
            <v>134.69999999999999</v>
          </cell>
          <cell r="C139">
            <v>117.76666666666667</v>
          </cell>
          <cell r="D139">
            <v>117.47999999999999</v>
          </cell>
        </row>
        <row r="140">
          <cell r="A140">
            <v>10</v>
          </cell>
          <cell r="B140">
            <v>130.4</v>
          </cell>
          <cell r="C140">
            <v>123.09999999999998</v>
          </cell>
          <cell r="D140">
            <v>120.98000000000002</v>
          </cell>
        </row>
        <row r="141">
          <cell r="A141">
            <v>11</v>
          </cell>
          <cell r="B141">
            <v>126.2</v>
          </cell>
          <cell r="C141">
            <v>128.03333333333333</v>
          </cell>
          <cell r="D141">
            <v>123.67999999999999</v>
          </cell>
        </row>
        <row r="142">
          <cell r="A142">
            <v>12</v>
          </cell>
          <cell r="C142">
            <v>130.43333333333334</v>
          </cell>
          <cell r="D142">
            <v>125.17999999999999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S22" sqref="S22"/>
    </sheetView>
  </sheetViews>
  <sheetFormatPr defaultRowHeight="12.75" x14ac:dyDescent="0.2"/>
  <cols>
    <col min="1" max="1" width="3" bestFit="1" customWidth="1"/>
    <col min="3" max="4" width="10.7109375" customWidth="1"/>
  </cols>
  <sheetData>
    <row r="1" spans="1:4" x14ac:dyDescent="0.2">
      <c r="A1" s="1"/>
      <c r="B1" s="17" t="s">
        <v>0</v>
      </c>
      <c r="C1" s="17" t="s">
        <v>1</v>
      </c>
      <c r="D1" s="17" t="s">
        <v>2</v>
      </c>
    </row>
    <row r="2" spans="1:4" x14ac:dyDescent="0.2">
      <c r="A2" s="17">
        <v>1</v>
      </c>
      <c r="B2" s="4">
        <v>21</v>
      </c>
      <c r="C2" s="1"/>
      <c r="D2" s="1"/>
    </row>
    <row r="3" spans="1:4" x14ac:dyDescent="0.2">
      <c r="A3" s="17">
        <v>2</v>
      </c>
      <c r="B3" s="4">
        <v>33</v>
      </c>
      <c r="C3" s="7">
        <f>AVERAGE(B2:B4)</f>
        <v>36.666666666666664</v>
      </c>
      <c r="D3" s="1"/>
    </row>
    <row r="4" spans="1:4" x14ac:dyDescent="0.2">
      <c r="A4" s="17">
        <v>3</v>
      </c>
      <c r="B4" s="4">
        <v>56</v>
      </c>
      <c r="C4" s="7">
        <f t="shared" ref="C4:C16" si="0">AVERAGE(B3:B5)</f>
        <v>44.666666666666664</v>
      </c>
      <c r="D4" s="7">
        <f>AVERAGE(B2:B6)</f>
        <v>35.6</v>
      </c>
    </row>
    <row r="5" spans="1:4" x14ac:dyDescent="0.2">
      <c r="A5" s="17">
        <v>4</v>
      </c>
      <c r="B5" s="4">
        <v>45</v>
      </c>
      <c r="C5" s="7">
        <f t="shared" si="0"/>
        <v>41.333333333333336</v>
      </c>
      <c r="D5" s="7">
        <f t="shared" ref="D5:D15" si="1">AVERAGE(B3:B7)</f>
        <v>37.4</v>
      </c>
    </row>
    <row r="6" spans="1:4" x14ac:dyDescent="0.2">
      <c r="A6" s="17">
        <v>5</v>
      </c>
      <c r="B6" s="4">
        <v>23</v>
      </c>
      <c r="C6" s="7">
        <f t="shared" si="0"/>
        <v>32.666666666666664</v>
      </c>
      <c r="D6" s="7">
        <f t="shared" si="1"/>
        <v>43</v>
      </c>
    </row>
    <row r="7" spans="1:4" x14ac:dyDescent="0.2">
      <c r="A7" s="17">
        <v>6</v>
      </c>
      <c r="B7" s="4">
        <v>30</v>
      </c>
      <c r="C7" s="7">
        <f t="shared" si="0"/>
        <v>38</v>
      </c>
      <c r="D7" s="7">
        <f t="shared" si="1"/>
        <v>39.4</v>
      </c>
    </row>
    <row r="8" spans="1:4" x14ac:dyDescent="0.2">
      <c r="A8" s="17">
        <v>7</v>
      </c>
      <c r="B8" s="4">
        <v>61</v>
      </c>
      <c r="C8" s="7">
        <f t="shared" si="0"/>
        <v>43</v>
      </c>
      <c r="D8" s="7">
        <f t="shared" si="1"/>
        <v>33.799999999999997</v>
      </c>
    </row>
    <row r="9" spans="1:4" x14ac:dyDescent="0.2">
      <c r="A9" s="17">
        <v>8</v>
      </c>
      <c r="B9" s="4">
        <v>38</v>
      </c>
      <c r="C9" s="7">
        <f t="shared" si="0"/>
        <v>38.666666666666664</v>
      </c>
      <c r="D9" s="7">
        <f t="shared" si="1"/>
        <v>36.4</v>
      </c>
    </row>
    <row r="10" spans="1:4" x14ac:dyDescent="0.2">
      <c r="A10" s="17">
        <v>9</v>
      </c>
      <c r="B10" s="4">
        <v>17</v>
      </c>
      <c r="C10" s="7">
        <f t="shared" si="0"/>
        <v>30.333333333333332</v>
      </c>
      <c r="D10" s="7">
        <f t="shared" si="1"/>
        <v>41</v>
      </c>
    </row>
    <row r="11" spans="1:4" x14ac:dyDescent="0.2">
      <c r="A11" s="17">
        <v>10</v>
      </c>
      <c r="B11" s="4">
        <v>36</v>
      </c>
      <c r="C11" s="7">
        <f t="shared" si="0"/>
        <v>35.333333333333336</v>
      </c>
      <c r="D11" s="7">
        <f t="shared" si="1"/>
        <v>38.4</v>
      </c>
    </row>
    <row r="12" spans="1:4" x14ac:dyDescent="0.2">
      <c r="A12" s="17">
        <v>11</v>
      </c>
      <c r="B12" s="4">
        <v>53</v>
      </c>
      <c r="C12" s="7">
        <f t="shared" si="0"/>
        <v>45.666666666666664</v>
      </c>
      <c r="D12" s="7">
        <f t="shared" si="1"/>
        <v>35.799999999999997</v>
      </c>
    </row>
    <row r="13" spans="1:4" x14ac:dyDescent="0.2">
      <c r="A13" s="17">
        <v>12</v>
      </c>
      <c r="B13" s="4">
        <v>48</v>
      </c>
      <c r="C13" s="7">
        <f t="shared" si="0"/>
        <v>42</v>
      </c>
      <c r="D13" s="7">
        <f t="shared" si="1"/>
        <v>38</v>
      </c>
    </row>
    <row r="14" spans="1:4" x14ac:dyDescent="0.2">
      <c r="A14" s="17">
        <v>13</v>
      </c>
      <c r="B14" s="4">
        <v>25</v>
      </c>
      <c r="C14" s="7">
        <f t="shared" si="0"/>
        <v>33.666666666666664</v>
      </c>
      <c r="D14" s="7">
        <f t="shared" si="1"/>
        <v>42.4</v>
      </c>
    </row>
    <row r="15" spans="1:4" x14ac:dyDescent="0.2">
      <c r="A15" s="17">
        <v>14</v>
      </c>
      <c r="B15" s="4">
        <v>28</v>
      </c>
      <c r="C15" s="7">
        <f t="shared" si="0"/>
        <v>37</v>
      </c>
      <c r="D15" s="7">
        <f t="shared" si="1"/>
        <v>40.200000000000003</v>
      </c>
    </row>
    <row r="16" spans="1:4" x14ac:dyDescent="0.2">
      <c r="A16" s="17">
        <v>15</v>
      </c>
      <c r="B16" s="4">
        <v>58</v>
      </c>
      <c r="C16" s="7">
        <f t="shared" si="0"/>
        <v>42.666666666666664</v>
      </c>
      <c r="D16" s="1"/>
    </row>
    <row r="17" spans="1:4" x14ac:dyDescent="0.2">
      <c r="A17" s="17">
        <v>16</v>
      </c>
      <c r="B17" s="4">
        <v>42</v>
      </c>
      <c r="C17" s="1"/>
      <c r="D17" s="1"/>
    </row>
  </sheetData>
  <pageMargins left="0.7" right="0.7" top="0.75" bottom="0.75" header="0.3" footer="0.3"/>
  <pageSetup paperSize="9" orientation="portrait" r:id="rId1"/>
  <ignoredErrors>
    <ignoredError sqref="C3:D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24" sqref="H24"/>
    </sheetView>
  </sheetViews>
  <sheetFormatPr defaultRowHeight="12.75" x14ac:dyDescent="0.2"/>
  <cols>
    <col min="1" max="1" width="4.7109375" customWidth="1"/>
  </cols>
  <sheetData>
    <row r="1" spans="1:4" x14ac:dyDescent="0.2">
      <c r="B1" s="17" t="s">
        <v>0</v>
      </c>
      <c r="C1" s="17" t="s">
        <v>3</v>
      </c>
      <c r="D1" s="17" t="s">
        <v>4</v>
      </c>
    </row>
    <row r="2" spans="1:4" x14ac:dyDescent="0.2">
      <c r="A2" s="17">
        <v>-1</v>
      </c>
      <c r="B2" s="18">
        <v>21</v>
      </c>
      <c r="C2" s="2"/>
      <c r="D2" s="2"/>
    </row>
    <row r="3" spans="1:4" x14ac:dyDescent="0.2">
      <c r="A3" s="17">
        <v>0</v>
      </c>
      <c r="B3" s="18">
        <v>21</v>
      </c>
      <c r="C3" s="2"/>
      <c r="D3" s="2"/>
    </row>
    <row r="4" spans="1:4" x14ac:dyDescent="0.2">
      <c r="A4" s="17">
        <v>1</v>
      </c>
      <c r="B4" s="1">
        <v>21</v>
      </c>
      <c r="C4" s="19">
        <f>AVERAGE(B3:B5)</f>
        <v>25</v>
      </c>
      <c r="D4" s="19">
        <f t="shared" ref="D4:D5" si="0">AVERAGE(B2:B6)</f>
        <v>30.4</v>
      </c>
    </row>
    <row r="5" spans="1:4" x14ac:dyDescent="0.2">
      <c r="A5" s="17">
        <v>2</v>
      </c>
      <c r="B5" s="1">
        <v>33</v>
      </c>
      <c r="C5" s="19">
        <f>AVERAGE(B4:B6)</f>
        <v>36.666666666666664</v>
      </c>
      <c r="D5" s="7">
        <f t="shared" si="0"/>
        <v>35.200000000000003</v>
      </c>
    </row>
    <row r="6" spans="1:4" x14ac:dyDescent="0.2">
      <c r="A6" s="17">
        <v>3</v>
      </c>
      <c r="B6" s="1">
        <v>56</v>
      </c>
      <c r="C6" s="7">
        <f t="shared" ref="C6:C19" si="1">AVERAGE(B5:B7)</f>
        <v>44.666666666666664</v>
      </c>
      <c r="D6" s="7">
        <f>AVERAGE(B4:B8)</f>
        <v>35.6</v>
      </c>
    </row>
    <row r="7" spans="1:4" x14ac:dyDescent="0.2">
      <c r="A7" s="17">
        <v>4</v>
      </c>
      <c r="B7" s="1">
        <v>45</v>
      </c>
      <c r="C7" s="7">
        <f t="shared" si="1"/>
        <v>41.333333333333336</v>
      </c>
      <c r="D7" s="7">
        <f t="shared" ref="D7:D19" si="2">AVERAGE(B5:B9)</f>
        <v>37.4</v>
      </c>
    </row>
    <row r="8" spans="1:4" x14ac:dyDescent="0.2">
      <c r="A8" s="17">
        <v>5</v>
      </c>
      <c r="B8" s="1">
        <v>23</v>
      </c>
      <c r="C8" s="7">
        <f t="shared" si="1"/>
        <v>32.666666666666664</v>
      </c>
      <c r="D8" s="7">
        <f t="shared" si="2"/>
        <v>43</v>
      </c>
    </row>
    <row r="9" spans="1:4" x14ac:dyDescent="0.2">
      <c r="A9" s="17">
        <v>6</v>
      </c>
      <c r="B9" s="1">
        <v>30</v>
      </c>
      <c r="C9" s="7">
        <f t="shared" si="1"/>
        <v>38</v>
      </c>
      <c r="D9" s="7">
        <f t="shared" si="2"/>
        <v>39.4</v>
      </c>
    </row>
    <row r="10" spans="1:4" x14ac:dyDescent="0.2">
      <c r="A10" s="17">
        <v>7</v>
      </c>
      <c r="B10" s="1">
        <v>61</v>
      </c>
      <c r="C10" s="7">
        <f t="shared" si="1"/>
        <v>43</v>
      </c>
      <c r="D10" s="7">
        <f t="shared" si="2"/>
        <v>33.799999999999997</v>
      </c>
    </row>
    <row r="11" spans="1:4" x14ac:dyDescent="0.2">
      <c r="A11" s="17">
        <v>8</v>
      </c>
      <c r="B11" s="1">
        <v>38</v>
      </c>
      <c r="C11" s="7">
        <f t="shared" si="1"/>
        <v>38.666666666666664</v>
      </c>
      <c r="D11" s="7">
        <f t="shared" si="2"/>
        <v>36.4</v>
      </c>
    </row>
    <row r="12" spans="1:4" x14ac:dyDescent="0.2">
      <c r="A12" s="17">
        <v>9</v>
      </c>
      <c r="B12" s="1">
        <v>17</v>
      </c>
      <c r="C12" s="7">
        <f t="shared" si="1"/>
        <v>30.333333333333332</v>
      </c>
      <c r="D12" s="7">
        <f t="shared" si="2"/>
        <v>41</v>
      </c>
    </row>
    <row r="13" spans="1:4" x14ac:dyDescent="0.2">
      <c r="A13" s="17">
        <v>10</v>
      </c>
      <c r="B13" s="1">
        <v>36</v>
      </c>
      <c r="C13" s="7">
        <f t="shared" si="1"/>
        <v>35.333333333333336</v>
      </c>
      <c r="D13" s="7">
        <f t="shared" si="2"/>
        <v>38.4</v>
      </c>
    </row>
    <row r="14" spans="1:4" x14ac:dyDescent="0.2">
      <c r="A14" s="17">
        <v>11</v>
      </c>
      <c r="B14" s="1">
        <v>53</v>
      </c>
      <c r="C14" s="7">
        <f t="shared" si="1"/>
        <v>45.666666666666664</v>
      </c>
      <c r="D14" s="7">
        <f t="shared" si="2"/>
        <v>35.799999999999997</v>
      </c>
    </row>
    <row r="15" spans="1:4" x14ac:dyDescent="0.2">
      <c r="A15" s="17">
        <v>12</v>
      </c>
      <c r="B15" s="1">
        <v>48</v>
      </c>
      <c r="C15" s="7">
        <f t="shared" si="1"/>
        <v>42</v>
      </c>
      <c r="D15" s="7">
        <f t="shared" si="2"/>
        <v>38</v>
      </c>
    </row>
    <row r="16" spans="1:4" x14ac:dyDescent="0.2">
      <c r="A16" s="17">
        <v>13</v>
      </c>
      <c r="B16" s="1">
        <v>25</v>
      </c>
      <c r="C16" s="7">
        <f t="shared" si="1"/>
        <v>33.666666666666664</v>
      </c>
      <c r="D16" s="7">
        <f t="shared" si="2"/>
        <v>42.4</v>
      </c>
    </row>
    <row r="17" spans="1:4" x14ac:dyDescent="0.2">
      <c r="A17" s="17">
        <v>14</v>
      </c>
      <c r="B17" s="1">
        <v>28</v>
      </c>
      <c r="C17" s="7">
        <f t="shared" si="1"/>
        <v>37</v>
      </c>
      <c r="D17" s="7">
        <f t="shared" si="2"/>
        <v>40.200000000000003</v>
      </c>
    </row>
    <row r="18" spans="1:4" x14ac:dyDescent="0.2">
      <c r="A18" s="17">
        <v>15</v>
      </c>
      <c r="B18" s="1">
        <v>58</v>
      </c>
      <c r="C18" s="7">
        <f t="shared" si="1"/>
        <v>42.666666666666664</v>
      </c>
      <c r="D18" s="19">
        <f t="shared" si="2"/>
        <v>39</v>
      </c>
    </row>
    <row r="19" spans="1:4" x14ac:dyDescent="0.2">
      <c r="A19" s="17">
        <v>16</v>
      </c>
      <c r="B19" s="1">
        <v>42</v>
      </c>
      <c r="C19" s="19">
        <f t="shared" si="1"/>
        <v>47.333333333333336</v>
      </c>
      <c r="D19" s="19">
        <f t="shared" si="2"/>
        <v>42.4</v>
      </c>
    </row>
    <row r="20" spans="1:4" x14ac:dyDescent="0.2">
      <c r="A20" s="17">
        <v>17</v>
      </c>
      <c r="B20" s="18">
        <v>42</v>
      </c>
      <c r="C20" s="1"/>
      <c r="D20" s="1"/>
    </row>
    <row r="21" spans="1:4" x14ac:dyDescent="0.2">
      <c r="A21" s="17">
        <v>18</v>
      </c>
      <c r="B21" s="18">
        <v>42</v>
      </c>
      <c r="C21" s="1"/>
      <c r="D21" s="1"/>
    </row>
  </sheetData>
  <pageMargins left="0.7" right="0.7" top="0.75" bottom="0.75" header="0.3" footer="0.3"/>
  <pageSetup paperSize="9" orientation="portrait" r:id="rId1"/>
  <ignoredErrors>
    <ignoredError sqref="C4:D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41" sqref="J41"/>
    </sheetView>
  </sheetViews>
  <sheetFormatPr defaultRowHeight="12.75" x14ac:dyDescent="0.2"/>
  <cols>
    <col min="1" max="1" width="3" bestFit="1" customWidth="1"/>
    <col min="3" max="4" width="10.7109375" customWidth="1"/>
    <col min="18" max="18" width="4.7109375" customWidth="1"/>
  </cols>
  <sheetData>
    <row r="1" spans="1:5" x14ac:dyDescent="0.2">
      <c r="A1" s="1"/>
      <c r="B1" s="17" t="s">
        <v>0</v>
      </c>
      <c r="C1" s="17" t="s">
        <v>5</v>
      </c>
      <c r="D1" s="17" t="s">
        <v>6</v>
      </c>
    </row>
    <row r="2" spans="1:5" x14ac:dyDescent="0.2">
      <c r="A2" s="17">
        <v>-1</v>
      </c>
      <c r="B2" s="18">
        <v>21</v>
      </c>
      <c r="C2" s="2"/>
      <c r="D2" s="2"/>
    </row>
    <row r="3" spans="1:5" x14ac:dyDescent="0.2">
      <c r="A3" s="17">
        <v>0</v>
      </c>
      <c r="B3" s="18">
        <v>21</v>
      </c>
      <c r="C3" s="7"/>
      <c r="D3" s="2"/>
    </row>
    <row r="4" spans="1:5" x14ac:dyDescent="0.2">
      <c r="A4" s="17">
        <v>1</v>
      </c>
      <c r="B4" s="1">
        <v>21</v>
      </c>
      <c r="C4" s="20">
        <f>(0.5*B4)+(0.25*B3)+(0.25*B5)</f>
        <v>24</v>
      </c>
      <c r="D4" s="20">
        <f t="shared" ref="D4:D19" si="0">(0.4*B4)+(0.2*B3)+(0.2*B5)+(0.1*B2)+(0.1*B6)</f>
        <v>26.900000000000006</v>
      </c>
    </row>
    <row r="5" spans="1:5" x14ac:dyDescent="0.2">
      <c r="A5" s="17">
        <v>2</v>
      </c>
      <c r="B5" s="1">
        <v>33</v>
      </c>
      <c r="C5" s="7">
        <f>(0.5*B5)+(0.25*B4)+(0.25*B6)</f>
        <v>35.75</v>
      </c>
      <c r="D5" s="20">
        <f t="shared" si="0"/>
        <v>35.200000000000003</v>
      </c>
    </row>
    <row r="6" spans="1:5" x14ac:dyDescent="0.2">
      <c r="A6" s="17">
        <v>3</v>
      </c>
      <c r="B6" s="1">
        <v>56</v>
      </c>
      <c r="C6" s="7">
        <f t="shared" ref="C6:C19" si="1">(0.5*B6)+(0.25*B5)+(0.25*B7)</f>
        <v>47.5</v>
      </c>
      <c r="D6" s="7">
        <f t="shared" si="0"/>
        <v>42.4</v>
      </c>
    </row>
    <row r="7" spans="1:5" x14ac:dyDescent="0.2">
      <c r="A7" s="17">
        <v>4</v>
      </c>
      <c r="B7" s="1">
        <v>45</v>
      </c>
      <c r="C7" s="7">
        <f t="shared" si="1"/>
        <v>42.25</v>
      </c>
      <c r="D7" s="7">
        <f t="shared" si="0"/>
        <v>40.1</v>
      </c>
      <c r="E7" s="3"/>
    </row>
    <row r="8" spans="1:5" x14ac:dyDescent="0.2">
      <c r="A8" s="17">
        <v>5</v>
      </c>
      <c r="B8" s="1">
        <v>23</v>
      </c>
      <c r="C8" s="7">
        <f t="shared" si="1"/>
        <v>30.25</v>
      </c>
      <c r="D8" s="7">
        <f t="shared" si="0"/>
        <v>35.900000000000006</v>
      </c>
      <c r="E8" s="3"/>
    </row>
    <row r="9" spans="1:5" x14ac:dyDescent="0.2">
      <c r="A9" s="17">
        <v>6</v>
      </c>
      <c r="B9" s="1">
        <v>30</v>
      </c>
      <c r="C9" s="7">
        <f t="shared" si="1"/>
        <v>36</v>
      </c>
      <c r="D9" s="7">
        <f t="shared" si="0"/>
        <v>37.1</v>
      </c>
      <c r="E9" s="3"/>
    </row>
    <row r="10" spans="1:5" x14ac:dyDescent="0.2">
      <c r="A10" s="17">
        <v>7</v>
      </c>
      <c r="B10" s="1">
        <v>61</v>
      </c>
      <c r="C10" s="7">
        <f t="shared" si="1"/>
        <v>47.5</v>
      </c>
      <c r="D10" s="7">
        <f t="shared" si="0"/>
        <v>42</v>
      </c>
    </row>
    <row r="11" spans="1:5" x14ac:dyDescent="0.2">
      <c r="A11" s="17">
        <v>8</v>
      </c>
      <c r="B11" s="1">
        <v>38</v>
      </c>
      <c r="C11" s="7">
        <f t="shared" si="1"/>
        <v>38.5</v>
      </c>
      <c r="D11" s="7">
        <f t="shared" si="0"/>
        <v>37.400000000000006</v>
      </c>
    </row>
    <row r="12" spans="1:5" x14ac:dyDescent="0.2">
      <c r="A12" s="17">
        <v>9</v>
      </c>
      <c r="B12" s="1">
        <v>17</v>
      </c>
      <c r="C12" s="7">
        <f t="shared" si="1"/>
        <v>27</v>
      </c>
      <c r="D12" s="7">
        <f t="shared" si="0"/>
        <v>33</v>
      </c>
    </row>
    <row r="13" spans="1:5" x14ac:dyDescent="0.2">
      <c r="A13" s="17">
        <v>10</v>
      </c>
      <c r="B13" s="1">
        <v>36</v>
      </c>
      <c r="C13" s="7">
        <f t="shared" si="1"/>
        <v>35.5</v>
      </c>
      <c r="D13" s="7">
        <f t="shared" si="0"/>
        <v>37</v>
      </c>
    </row>
    <row r="14" spans="1:5" x14ac:dyDescent="0.2">
      <c r="A14" s="17">
        <v>11</v>
      </c>
      <c r="B14" s="1">
        <v>53</v>
      </c>
      <c r="C14" s="7">
        <f t="shared" si="1"/>
        <v>47.5</v>
      </c>
      <c r="D14" s="7">
        <f t="shared" si="0"/>
        <v>42.2</v>
      </c>
    </row>
    <row r="15" spans="1:5" x14ac:dyDescent="0.2">
      <c r="A15" s="17">
        <v>12</v>
      </c>
      <c r="B15" s="1">
        <v>48</v>
      </c>
      <c r="C15" s="7">
        <f t="shared" si="1"/>
        <v>43.5</v>
      </c>
      <c r="D15" s="7">
        <f t="shared" si="0"/>
        <v>41.2</v>
      </c>
    </row>
    <row r="16" spans="1:5" x14ac:dyDescent="0.2">
      <c r="A16" s="17">
        <v>13</v>
      </c>
      <c r="B16" s="1">
        <v>25</v>
      </c>
      <c r="C16" s="7">
        <f t="shared" si="1"/>
        <v>31.5</v>
      </c>
      <c r="D16" s="7">
        <f t="shared" si="0"/>
        <v>36.300000000000004</v>
      </c>
    </row>
    <row r="17" spans="1:4" x14ac:dyDescent="0.2">
      <c r="A17" s="17">
        <v>14</v>
      </c>
      <c r="B17" s="1">
        <v>28</v>
      </c>
      <c r="C17" s="7">
        <f t="shared" si="1"/>
        <v>34.75</v>
      </c>
      <c r="D17" s="7">
        <f t="shared" si="0"/>
        <v>36.800000000000011</v>
      </c>
    </row>
    <row r="18" spans="1:4" x14ac:dyDescent="0.2">
      <c r="A18" s="17">
        <v>15</v>
      </c>
      <c r="B18" s="1">
        <v>58</v>
      </c>
      <c r="C18" s="7">
        <f t="shared" si="1"/>
        <v>46.5</v>
      </c>
      <c r="D18" s="20">
        <f t="shared" si="0"/>
        <v>43.900000000000006</v>
      </c>
    </row>
    <row r="19" spans="1:4" x14ac:dyDescent="0.2">
      <c r="A19" s="17">
        <v>16</v>
      </c>
      <c r="B19" s="1">
        <v>42</v>
      </c>
      <c r="C19" s="20">
        <f t="shared" si="1"/>
        <v>46</v>
      </c>
      <c r="D19" s="20">
        <f t="shared" si="0"/>
        <v>43.800000000000004</v>
      </c>
    </row>
    <row r="20" spans="1:4" x14ac:dyDescent="0.2">
      <c r="A20" s="17">
        <v>17</v>
      </c>
      <c r="B20" s="18">
        <v>42</v>
      </c>
      <c r="C20" s="1"/>
      <c r="D20" s="1"/>
    </row>
    <row r="21" spans="1:4" x14ac:dyDescent="0.2">
      <c r="A21" s="17">
        <v>18</v>
      </c>
      <c r="B21" s="18">
        <v>42</v>
      </c>
      <c r="C21" s="1"/>
      <c r="D21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3" sqref="F13"/>
    </sheetView>
  </sheetViews>
  <sheetFormatPr defaultRowHeight="12.75" x14ac:dyDescent="0.2"/>
  <cols>
    <col min="1" max="1" width="3" bestFit="1" customWidth="1"/>
    <col min="3" max="4" width="10.7109375" customWidth="1"/>
    <col min="18" max="18" width="4.7109375" customWidth="1"/>
  </cols>
  <sheetData>
    <row r="1" spans="1:4" x14ac:dyDescent="0.2">
      <c r="A1" s="1"/>
      <c r="B1" s="17" t="s">
        <v>0</v>
      </c>
      <c r="C1" s="17" t="s">
        <v>3</v>
      </c>
      <c r="D1" s="17" t="s">
        <v>8</v>
      </c>
    </row>
    <row r="2" spans="1:4" x14ac:dyDescent="0.2">
      <c r="A2" s="17">
        <v>-1</v>
      </c>
      <c r="B2" s="18">
        <v>21</v>
      </c>
      <c r="C2" s="7"/>
      <c r="D2" s="2"/>
    </row>
    <row r="3" spans="1:4" x14ac:dyDescent="0.2">
      <c r="A3" s="17">
        <v>0</v>
      </c>
      <c r="B3" s="18">
        <v>21</v>
      </c>
      <c r="C3" s="7">
        <f>AVERAGE(B2:B4)</f>
        <v>21</v>
      </c>
      <c r="D3" s="7"/>
    </row>
    <row r="4" spans="1:4" x14ac:dyDescent="0.2">
      <c r="A4" s="17">
        <v>1</v>
      </c>
      <c r="B4" s="1">
        <v>21</v>
      </c>
      <c r="C4" s="7">
        <f>AVERAGE(B3:B5)</f>
        <v>25</v>
      </c>
      <c r="D4" s="7">
        <f t="shared" ref="C4:D19" si="0">AVERAGE(C3:C5)</f>
        <v>27.555555555555554</v>
      </c>
    </row>
    <row r="5" spans="1:4" x14ac:dyDescent="0.2">
      <c r="A5" s="17">
        <v>2</v>
      </c>
      <c r="B5" s="1">
        <v>33</v>
      </c>
      <c r="C5" s="7">
        <f>AVERAGE(B4:B6)</f>
        <v>36.666666666666664</v>
      </c>
      <c r="D5" s="7">
        <f t="shared" si="0"/>
        <v>35.444444444444443</v>
      </c>
    </row>
    <row r="6" spans="1:4" x14ac:dyDescent="0.2">
      <c r="A6" s="17">
        <v>3</v>
      </c>
      <c r="B6" s="1">
        <v>56</v>
      </c>
      <c r="C6" s="7">
        <f t="shared" si="0"/>
        <v>44.666666666666664</v>
      </c>
      <c r="D6" s="7">
        <f t="shared" si="0"/>
        <v>40.888888888888886</v>
      </c>
    </row>
    <row r="7" spans="1:4" x14ac:dyDescent="0.2">
      <c r="A7" s="17">
        <v>4</v>
      </c>
      <c r="B7" s="1">
        <v>45</v>
      </c>
      <c r="C7" s="7">
        <f t="shared" si="0"/>
        <v>41.333333333333336</v>
      </c>
      <c r="D7" s="7">
        <f t="shared" si="0"/>
        <v>39.55555555555555</v>
      </c>
    </row>
    <row r="8" spans="1:4" x14ac:dyDescent="0.2">
      <c r="A8" s="17">
        <v>5</v>
      </c>
      <c r="B8" s="1">
        <v>23</v>
      </c>
      <c r="C8" s="7">
        <f t="shared" si="0"/>
        <v>32.666666666666664</v>
      </c>
      <c r="D8" s="7">
        <f t="shared" si="0"/>
        <v>37.333333333333336</v>
      </c>
    </row>
    <row r="9" spans="1:4" x14ac:dyDescent="0.2">
      <c r="A9" s="17">
        <v>6</v>
      </c>
      <c r="B9" s="1">
        <v>30</v>
      </c>
      <c r="C9" s="7">
        <f t="shared" si="0"/>
        <v>38</v>
      </c>
      <c r="D9" s="7">
        <f t="shared" si="0"/>
        <v>37.888888888888886</v>
      </c>
    </row>
    <row r="10" spans="1:4" x14ac:dyDescent="0.2">
      <c r="A10" s="17">
        <v>7</v>
      </c>
      <c r="B10" s="1">
        <v>61</v>
      </c>
      <c r="C10" s="7">
        <f t="shared" si="0"/>
        <v>43</v>
      </c>
      <c r="D10" s="7">
        <f t="shared" si="0"/>
        <v>39.888888888888886</v>
      </c>
    </row>
    <row r="11" spans="1:4" x14ac:dyDescent="0.2">
      <c r="A11" s="17">
        <v>8</v>
      </c>
      <c r="B11" s="1">
        <v>38</v>
      </c>
      <c r="C11" s="7">
        <f t="shared" si="0"/>
        <v>38.666666666666664</v>
      </c>
      <c r="D11" s="7">
        <f t="shared" si="0"/>
        <v>37.333333333333329</v>
      </c>
    </row>
    <row r="12" spans="1:4" x14ac:dyDescent="0.2">
      <c r="A12" s="17">
        <v>9</v>
      </c>
      <c r="B12" s="1">
        <v>17</v>
      </c>
      <c r="C12" s="7">
        <f t="shared" si="0"/>
        <v>30.333333333333332</v>
      </c>
      <c r="D12" s="7">
        <f t="shared" si="0"/>
        <v>34.777777777777779</v>
      </c>
    </row>
    <row r="13" spans="1:4" x14ac:dyDescent="0.2">
      <c r="A13" s="17">
        <v>10</v>
      </c>
      <c r="B13" s="1">
        <v>36</v>
      </c>
      <c r="C13" s="7">
        <f t="shared" si="0"/>
        <v>35.333333333333336</v>
      </c>
      <c r="D13" s="7">
        <f t="shared" si="0"/>
        <v>37.111111111111114</v>
      </c>
    </row>
    <row r="14" spans="1:4" x14ac:dyDescent="0.2">
      <c r="A14" s="17">
        <v>11</v>
      </c>
      <c r="B14" s="1">
        <v>53</v>
      </c>
      <c r="C14" s="7">
        <f t="shared" si="0"/>
        <v>45.666666666666664</v>
      </c>
      <c r="D14" s="7">
        <f t="shared" si="0"/>
        <v>41</v>
      </c>
    </row>
    <row r="15" spans="1:4" x14ac:dyDescent="0.2">
      <c r="A15" s="17">
        <v>12</v>
      </c>
      <c r="B15" s="1">
        <v>48</v>
      </c>
      <c r="C15" s="7">
        <f t="shared" si="0"/>
        <v>42</v>
      </c>
      <c r="D15" s="7">
        <f t="shared" si="0"/>
        <v>40.444444444444436</v>
      </c>
    </row>
    <row r="16" spans="1:4" x14ac:dyDescent="0.2">
      <c r="A16" s="17">
        <v>13</v>
      </c>
      <c r="B16" s="1">
        <v>25</v>
      </c>
      <c r="C16" s="7">
        <f t="shared" si="0"/>
        <v>33.666666666666664</v>
      </c>
      <c r="D16" s="7">
        <f t="shared" si="0"/>
        <v>37.55555555555555</v>
      </c>
    </row>
    <row r="17" spans="1:4" x14ac:dyDescent="0.2">
      <c r="A17" s="17">
        <v>14</v>
      </c>
      <c r="B17" s="1">
        <v>28</v>
      </c>
      <c r="C17" s="7">
        <f t="shared" si="0"/>
        <v>37</v>
      </c>
      <c r="D17" s="7">
        <f t="shared" si="0"/>
        <v>37.777777777777771</v>
      </c>
    </row>
    <row r="18" spans="1:4" x14ac:dyDescent="0.2">
      <c r="A18" s="17">
        <v>15</v>
      </c>
      <c r="B18" s="1">
        <v>58</v>
      </c>
      <c r="C18" s="7">
        <f t="shared" si="0"/>
        <v>42.666666666666664</v>
      </c>
      <c r="D18" s="7">
        <f t="shared" si="0"/>
        <v>42.333333333333336</v>
      </c>
    </row>
    <row r="19" spans="1:4" x14ac:dyDescent="0.2">
      <c r="A19" s="17">
        <v>16</v>
      </c>
      <c r="B19" s="1">
        <v>42</v>
      </c>
      <c r="C19" s="7">
        <f>AVERAGE(B18:B20)</f>
        <v>47.333333333333336</v>
      </c>
      <c r="D19" s="7">
        <f t="shared" si="0"/>
        <v>44</v>
      </c>
    </row>
    <row r="20" spans="1:4" x14ac:dyDescent="0.2">
      <c r="A20" s="17">
        <v>17</v>
      </c>
      <c r="B20" s="18">
        <v>42</v>
      </c>
      <c r="C20" s="7">
        <f>AVERAGE(B19:B21)</f>
        <v>42</v>
      </c>
      <c r="D20" s="1"/>
    </row>
    <row r="21" spans="1:4" x14ac:dyDescent="0.2">
      <c r="A21" s="17">
        <v>18</v>
      </c>
      <c r="B21" s="18">
        <v>42</v>
      </c>
      <c r="C21" s="1"/>
      <c r="D21" s="1"/>
    </row>
  </sheetData>
  <pageMargins left="0.7" right="0.7" top="0.75" bottom="0.75" header="0.3" footer="0.3"/>
  <pageSetup paperSize="9" orientation="portrait" r:id="rId1"/>
  <ignoredErrors>
    <ignoredError sqref="C3:D2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L35" sqref="L35"/>
    </sheetView>
  </sheetViews>
  <sheetFormatPr defaultRowHeight="12.75" x14ac:dyDescent="0.2"/>
  <cols>
    <col min="1" max="1" width="3" bestFit="1" customWidth="1"/>
    <col min="3" max="4" width="10.7109375" customWidth="1"/>
    <col min="18" max="18" width="4.7109375" customWidth="1"/>
  </cols>
  <sheetData>
    <row r="1" spans="1:5" x14ac:dyDescent="0.2">
      <c r="A1" s="1"/>
      <c r="B1" s="17" t="s">
        <v>0</v>
      </c>
      <c r="C1" s="17" t="s">
        <v>9</v>
      </c>
      <c r="D1" s="17" t="s">
        <v>10</v>
      </c>
      <c r="E1" s="17" t="s">
        <v>11</v>
      </c>
    </row>
    <row r="2" spans="1:5" x14ac:dyDescent="0.2">
      <c r="A2" s="17">
        <v>-1</v>
      </c>
      <c r="B2" s="18">
        <v>21</v>
      </c>
      <c r="C2" s="2"/>
      <c r="D2" s="2"/>
      <c r="E2" s="2"/>
    </row>
    <row r="3" spans="1:5" x14ac:dyDescent="0.2">
      <c r="A3" s="17">
        <v>0</v>
      </c>
      <c r="B3" s="18">
        <v>21</v>
      </c>
      <c r="C3" s="2"/>
      <c r="D3" s="2"/>
      <c r="E3" s="2"/>
    </row>
    <row r="4" spans="1:5" x14ac:dyDescent="0.2">
      <c r="A4" s="17">
        <v>1</v>
      </c>
      <c r="B4" s="1">
        <v>21</v>
      </c>
      <c r="C4" s="7">
        <f t="shared" ref="C4:C19" si="0">AVERAGE(D4:E4)</f>
        <v>28.375</v>
      </c>
      <c r="D4" s="7">
        <f>AVERAGE(B2:B5)</f>
        <v>24</v>
      </c>
      <c r="E4" s="7">
        <f t="shared" ref="E4:E19" si="1">AVERAGE(B3:B6)</f>
        <v>32.75</v>
      </c>
    </row>
    <row r="5" spans="1:5" x14ac:dyDescent="0.2">
      <c r="A5" s="17">
        <v>2</v>
      </c>
      <c r="B5" s="1">
        <v>33</v>
      </c>
      <c r="C5" s="7">
        <f t="shared" si="0"/>
        <v>35.75</v>
      </c>
      <c r="D5" s="7">
        <f>AVERAGE(B3:B6)</f>
        <v>32.75</v>
      </c>
      <c r="E5" s="7">
        <f t="shared" si="1"/>
        <v>38.75</v>
      </c>
    </row>
    <row r="6" spans="1:5" x14ac:dyDescent="0.2">
      <c r="A6" s="17">
        <v>3</v>
      </c>
      <c r="B6" s="1">
        <v>56</v>
      </c>
      <c r="C6" s="7">
        <f t="shared" si="0"/>
        <v>39</v>
      </c>
      <c r="D6" s="7">
        <f>AVERAGE(B4:B7)</f>
        <v>38.75</v>
      </c>
      <c r="E6" s="7">
        <f t="shared" si="1"/>
        <v>39.25</v>
      </c>
    </row>
    <row r="7" spans="1:5" x14ac:dyDescent="0.2">
      <c r="A7" s="17">
        <v>4</v>
      </c>
      <c r="B7" s="1">
        <v>45</v>
      </c>
      <c r="C7" s="7">
        <f t="shared" si="0"/>
        <v>38.875</v>
      </c>
      <c r="D7" s="7">
        <f t="shared" ref="D7:D19" si="2">AVERAGE(B5:B8)</f>
        <v>39.25</v>
      </c>
      <c r="E7" s="7">
        <f t="shared" si="1"/>
        <v>38.5</v>
      </c>
    </row>
    <row r="8" spans="1:5" x14ac:dyDescent="0.2">
      <c r="A8" s="17">
        <v>5</v>
      </c>
      <c r="B8" s="1">
        <v>23</v>
      </c>
      <c r="C8" s="7">
        <f t="shared" si="0"/>
        <v>39.125</v>
      </c>
      <c r="D8" s="7">
        <f t="shared" si="2"/>
        <v>38.5</v>
      </c>
      <c r="E8" s="7">
        <f t="shared" si="1"/>
        <v>39.75</v>
      </c>
    </row>
    <row r="9" spans="1:5" x14ac:dyDescent="0.2">
      <c r="A9" s="17">
        <v>6</v>
      </c>
      <c r="B9" s="1">
        <v>30</v>
      </c>
      <c r="C9" s="7">
        <f t="shared" si="0"/>
        <v>38.875</v>
      </c>
      <c r="D9" s="7">
        <f t="shared" si="2"/>
        <v>39.75</v>
      </c>
      <c r="E9" s="7">
        <f t="shared" si="1"/>
        <v>38</v>
      </c>
    </row>
    <row r="10" spans="1:5" x14ac:dyDescent="0.2">
      <c r="A10" s="17">
        <v>7</v>
      </c>
      <c r="B10" s="1">
        <v>61</v>
      </c>
      <c r="C10" s="7">
        <f t="shared" si="0"/>
        <v>37.25</v>
      </c>
      <c r="D10" s="7">
        <f t="shared" si="2"/>
        <v>38</v>
      </c>
      <c r="E10" s="7">
        <f t="shared" si="1"/>
        <v>36.5</v>
      </c>
    </row>
    <row r="11" spans="1:5" x14ac:dyDescent="0.2">
      <c r="A11" s="17">
        <v>8</v>
      </c>
      <c r="B11" s="1">
        <v>38</v>
      </c>
      <c r="C11" s="7">
        <f t="shared" si="0"/>
        <v>37.25</v>
      </c>
      <c r="D11" s="7">
        <f t="shared" si="2"/>
        <v>36.5</v>
      </c>
      <c r="E11" s="7">
        <f t="shared" si="1"/>
        <v>38</v>
      </c>
    </row>
    <row r="12" spans="1:5" x14ac:dyDescent="0.2">
      <c r="A12" s="17">
        <v>9</v>
      </c>
      <c r="B12" s="1">
        <v>17</v>
      </c>
      <c r="C12" s="7">
        <f t="shared" si="0"/>
        <v>37</v>
      </c>
      <c r="D12" s="7">
        <f t="shared" si="2"/>
        <v>38</v>
      </c>
      <c r="E12" s="7">
        <f t="shared" si="1"/>
        <v>36</v>
      </c>
    </row>
    <row r="13" spans="1:5" x14ac:dyDescent="0.2">
      <c r="A13" s="17">
        <v>10</v>
      </c>
      <c r="B13" s="1">
        <v>36</v>
      </c>
      <c r="C13" s="7">
        <f t="shared" si="0"/>
        <v>37.25</v>
      </c>
      <c r="D13" s="7">
        <f t="shared" si="2"/>
        <v>36</v>
      </c>
      <c r="E13" s="7">
        <f t="shared" si="1"/>
        <v>38.5</v>
      </c>
    </row>
    <row r="14" spans="1:5" x14ac:dyDescent="0.2">
      <c r="A14" s="17">
        <v>11</v>
      </c>
      <c r="B14" s="1">
        <v>53</v>
      </c>
      <c r="C14" s="7">
        <f t="shared" si="0"/>
        <v>39.5</v>
      </c>
      <c r="D14" s="7">
        <f t="shared" si="2"/>
        <v>38.5</v>
      </c>
      <c r="E14" s="7">
        <f t="shared" si="1"/>
        <v>40.5</v>
      </c>
    </row>
    <row r="15" spans="1:5" x14ac:dyDescent="0.2">
      <c r="A15" s="17">
        <v>12</v>
      </c>
      <c r="B15" s="1">
        <v>48</v>
      </c>
      <c r="C15" s="7">
        <f t="shared" si="0"/>
        <v>39.5</v>
      </c>
      <c r="D15" s="7">
        <f t="shared" si="2"/>
        <v>40.5</v>
      </c>
      <c r="E15" s="7">
        <f t="shared" si="1"/>
        <v>38.5</v>
      </c>
    </row>
    <row r="16" spans="1:5" x14ac:dyDescent="0.2">
      <c r="A16" s="17">
        <v>13</v>
      </c>
      <c r="B16" s="1">
        <v>25</v>
      </c>
      <c r="C16" s="7">
        <f t="shared" si="0"/>
        <v>39.125</v>
      </c>
      <c r="D16" s="7">
        <f t="shared" si="2"/>
        <v>38.5</v>
      </c>
      <c r="E16" s="7">
        <f t="shared" si="1"/>
        <v>39.75</v>
      </c>
    </row>
    <row r="17" spans="1:5" x14ac:dyDescent="0.2">
      <c r="A17" s="17">
        <v>14</v>
      </c>
      <c r="B17" s="1">
        <v>28</v>
      </c>
      <c r="C17" s="7">
        <f t="shared" si="0"/>
        <v>39</v>
      </c>
      <c r="D17" s="7">
        <f t="shared" si="2"/>
        <v>39.75</v>
      </c>
      <c r="E17" s="7">
        <f t="shared" si="1"/>
        <v>38.25</v>
      </c>
    </row>
    <row r="18" spans="1:5" x14ac:dyDescent="0.2">
      <c r="A18" s="17">
        <v>15</v>
      </c>
      <c r="B18" s="1">
        <v>58</v>
      </c>
      <c r="C18" s="7">
        <f t="shared" si="0"/>
        <v>40.375</v>
      </c>
      <c r="D18" s="7">
        <f t="shared" si="2"/>
        <v>38.25</v>
      </c>
      <c r="E18" s="7">
        <f t="shared" si="1"/>
        <v>42.5</v>
      </c>
    </row>
    <row r="19" spans="1:5" x14ac:dyDescent="0.2">
      <c r="A19" s="17">
        <v>16</v>
      </c>
      <c r="B19" s="1">
        <v>42</v>
      </c>
      <c r="C19" s="7">
        <f t="shared" si="0"/>
        <v>44.25</v>
      </c>
      <c r="D19" s="7">
        <f t="shared" si="2"/>
        <v>42.5</v>
      </c>
      <c r="E19" s="7">
        <f t="shared" si="1"/>
        <v>46</v>
      </c>
    </row>
    <row r="20" spans="1:5" x14ac:dyDescent="0.2">
      <c r="A20" s="17">
        <v>17</v>
      </c>
      <c r="B20" s="18">
        <v>42</v>
      </c>
      <c r="C20" s="1"/>
      <c r="D20" s="1"/>
      <c r="E20" s="1"/>
    </row>
    <row r="21" spans="1:5" x14ac:dyDescent="0.2">
      <c r="A21" s="17">
        <v>18</v>
      </c>
      <c r="B21" s="18">
        <v>42</v>
      </c>
      <c r="C21" s="1"/>
      <c r="D21" s="1"/>
      <c r="E21" s="1"/>
    </row>
  </sheetData>
  <pageMargins left="0.7" right="0.7" top="0.75" bottom="0.75" header="0.3" footer="0.3"/>
  <pageSetup paperSize="9" orientation="portrait" r:id="rId1"/>
  <ignoredErrors>
    <ignoredError sqref="D4:E19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27" sqref="G27"/>
    </sheetView>
  </sheetViews>
  <sheetFormatPr defaultRowHeight="12.75" x14ac:dyDescent="0.2"/>
  <cols>
    <col min="1" max="1" width="3" bestFit="1" customWidth="1"/>
    <col min="3" max="4" width="10.7109375" customWidth="1"/>
    <col min="18" max="18" width="4.7109375" customWidth="1"/>
  </cols>
  <sheetData>
    <row r="1" spans="1:6" x14ac:dyDescent="0.2">
      <c r="A1" s="1"/>
      <c r="B1" s="17" t="s">
        <v>0</v>
      </c>
      <c r="C1" s="17" t="s">
        <v>3</v>
      </c>
      <c r="D1" s="17" t="s">
        <v>4</v>
      </c>
      <c r="E1" s="21" t="s">
        <v>12</v>
      </c>
      <c r="F1" s="21" t="s">
        <v>13</v>
      </c>
    </row>
    <row r="2" spans="1:6" x14ac:dyDescent="0.2">
      <c r="A2" s="17">
        <v>1</v>
      </c>
      <c r="B2" s="1">
        <v>21</v>
      </c>
      <c r="C2" s="1"/>
      <c r="D2" s="1"/>
      <c r="E2" s="1"/>
      <c r="F2" s="1"/>
    </row>
    <row r="3" spans="1:6" x14ac:dyDescent="0.2">
      <c r="A3" s="17">
        <v>2</v>
      </c>
      <c r="B3" s="1">
        <v>33</v>
      </c>
      <c r="C3" s="7">
        <f t="shared" ref="C3:C16" si="0">AVERAGE(B2:B4)</f>
        <v>36.666666666666664</v>
      </c>
      <c r="D3" s="7"/>
      <c r="E3" s="1"/>
      <c r="F3" s="1"/>
    </row>
    <row r="4" spans="1:6" x14ac:dyDescent="0.2">
      <c r="A4" s="17">
        <v>3</v>
      </c>
      <c r="B4" s="1">
        <v>56</v>
      </c>
      <c r="C4" s="7">
        <f t="shared" si="0"/>
        <v>44.666666666666664</v>
      </c>
      <c r="D4" s="7">
        <f t="shared" ref="D4:D15" si="1">AVERAGE(B2:B6)</f>
        <v>35.6</v>
      </c>
      <c r="E4" s="1"/>
      <c r="F4" s="1"/>
    </row>
    <row r="5" spans="1:6" x14ac:dyDescent="0.2">
      <c r="A5" s="17">
        <v>4</v>
      </c>
      <c r="B5" s="1">
        <v>45</v>
      </c>
      <c r="C5" s="7">
        <f t="shared" si="0"/>
        <v>41.333333333333336</v>
      </c>
      <c r="D5" s="7">
        <f t="shared" si="1"/>
        <v>37.4</v>
      </c>
      <c r="E5" s="7">
        <f t="shared" ref="E5:E18" si="2">C3</f>
        <v>36.666666666666664</v>
      </c>
      <c r="F5" s="1"/>
    </row>
    <row r="6" spans="1:6" x14ac:dyDescent="0.2">
      <c r="A6" s="17">
        <v>5</v>
      </c>
      <c r="B6" s="1">
        <v>23</v>
      </c>
      <c r="C6" s="7">
        <f t="shared" si="0"/>
        <v>32.666666666666664</v>
      </c>
      <c r="D6" s="7">
        <f t="shared" si="1"/>
        <v>43</v>
      </c>
      <c r="E6" s="7">
        <f t="shared" si="2"/>
        <v>44.666666666666664</v>
      </c>
      <c r="F6" s="1"/>
    </row>
    <row r="7" spans="1:6" x14ac:dyDescent="0.2">
      <c r="A7" s="17">
        <v>6</v>
      </c>
      <c r="B7" s="1">
        <v>30</v>
      </c>
      <c r="C7" s="7">
        <f t="shared" si="0"/>
        <v>38</v>
      </c>
      <c r="D7" s="7">
        <f t="shared" si="1"/>
        <v>39.4</v>
      </c>
      <c r="E7" s="7">
        <f t="shared" si="2"/>
        <v>41.333333333333336</v>
      </c>
      <c r="F7" s="7">
        <f t="shared" ref="F7:F18" si="3">D4</f>
        <v>35.6</v>
      </c>
    </row>
    <row r="8" spans="1:6" x14ac:dyDescent="0.2">
      <c r="A8" s="17">
        <v>7</v>
      </c>
      <c r="B8" s="1">
        <v>61</v>
      </c>
      <c r="C8" s="7">
        <f t="shared" si="0"/>
        <v>43</v>
      </c>
      <c r="D8" s="7">
        <f t="shared" si="1"/>
        <v>33.799999999999997</v>
      </c>
      <c r="E8" s="7">
        <f t="shared" si="2"/>
        <v>32.666666666666664</v>
      </c>
      <c r="F8" s="7">
        <f t="shared" si="3"/>
        <v>37.4</v>
      </c>
    </row>
    <row r="9" spans="1:6" x14ac:dyDescent="0.2">
      <c r="A9" s="17">
        <v>8</v>
      </c>
      <c r="B9" s="1">
        <v>38</v>
      </c>
      <c r="C9" s="7">
        <f t="shared" si="0"/>
        <v>38.666666666666664</v>
      </c>
      <c r="D9" s="7">
        <f t="shared" si="1"/>
        <v>36.4</v>
      </c>
      <c r="E9" s="7">
        <f t="shared" si="2"/>
        <v>38</v>
      </c>
      <c r="F9" s="7">
        <f t="shared" si="3"/>
        <v>43</v>
      </c>
    </row>
    <row r="10" spans="1:6" x14ac:dyDescent="0.2">
      <c r="A10" s="17">
        <v>9</v>
      </c>
      <c r="B10" s="1">
        <v>17</v>
      </c>
      <c r="C10" s="7">
        <f t="shared" si="0"/>
        <v>30.333333333333332</v>
      </c>
      <c r="D10" s="7">
        <f t="shared" si="1"/>
        <v>41</v>
      </c>
      <c r="E10" s="7">
        <f t="shared" si="2"/>
        <v>43</v>
      </c>
      <c r="F10" s="7">
        <f t="shared" si="3"/>
        <v>39.4</v>
      </c>
    </row>
    <row r="11" spans="1:6" x14ac:dyDescent="0.2">
      <c r="A11" s="17">
        <v>10</v>
      </c>
      <c r="B11" s="1">
        <v>36</v>
      </c>
      <c r="C11" s="7">
        <f t="shared" si="0"/>
        <v>35.333333333333336</v>
      </c>
      <c r="D11" s="7">
        <f t="shared" si="1"/>
        <v>38.4</v>
      </c>
      <c r="E11" s="7">
        <f t="shared" si="2"/>
        <v>38.666666666666664</v>
      </c>
      <c r="F11" s="7">
        <f t="shared" si="3"/>
        <v>33.799999999999997</v>
      </c>
    </row>
    <row r="12" spans="1:6" x14ac:dyDescent="0.2">
      <c r="A12" s="17">
        <v>11</v>
      </c>
      <c r="B12" s="1">
        <v>53</v>
      </c>
      <c r="C12" s="7">
        <f t="shared" si="0"/>
        <v>45.666666666666664</v>
      </c>
      <c r="D12" s="7">
        <f t="shared" si="1"/>
        <v>35.799999999999997</v>
      </c>
      <c r="E12" s="7">
        <f t="shared" si="2"/>
        <v>30.333333333333332</v>
      </c>
      <c r="F12" s="7">
        <f t="shared" si="3"/>
        <v>36.4</v>
      </c>
    </row>
    <row r="13" spans="1:6" x14ac:dyDescent="0.2">
      <c r="A13" s="17">
        <v>12</v>
      </c>
      <c r="B13" s="1">
        <v>48</v>
      </c>
      <c r="C13" s="7">
        <f t="shared" si="0"/>
        <v>42</v>
      </c>
      <c r="D13" s="7">
        <f t="shared" si="1"/>
        <v>38</v>
      </c>
      <c r="E13" s="7">
        <f t="shared" si="2"/>
        <v>35.333333333333336</v>
      </c>
      <c r="F13" s="7">
        <f t="shared" si="3"/>
        <v>41</v>
      </c>
    </row>
    <row r="14" spans="1:6" x14ac:dyDescent="0.2">
      <c r="A14" s="17">
        <v>13</v>
      </c>
      <c r="B14" s="1">
        <v>25</v>
      </c>
      <c r="C14" s="7">
        <f t="shared" si="0"/>
        <v>33.666666666666664</v>
      </c>
      <c r="D14" s="7">
        <f t="shared" si="1"/>
        <v>42.4</v>
      </c>
      <c r="E14" s="7">
        <f t="shared" si="2"/>
        <v>45.666666666666664</v>
      </c>
      <c r="F14" s="7">
        <f t="shared" si="3"/>
        <v>38.4</v>
      </c>
    </row>
    <row r="15" spans="1:6" x14ac:dyDescent="0.2">
      <c r="A15" s="17">
        <v>14</v>
      </c>
      <c r="B15" s="1">
        <v>28</v>
      </c>
      <c r="C15" s="7">
        <f t="shared" si="0"/>
        <v>37</v>
      </c>
      <c r="D15" s="7">
        <f t="shared" si="1"/>
        <v>40.200000000000003</v>
      </c>
      <c r="E15" s="7">
        <f t="shared" si="2"/>
        <v>42</v>
      </c>
      <c r="F15" s="7">
        <f t="shared" si="3"/>
        <v>35.799999999999997</v>
      </c>
    </row>
    <row r="16" spans="1:6" x14ac:dyDescent="0.2">
      <c r="A16" s="17">
        <v>15</v>
      </c>
      <c r="B16" s="1">
        <v>58</v>
      </c>
      <c r="C16" s="7">
        <f t="shared" si="0"/>
        <v>42.666666666666664</v>
      </c>
      <c r="D16" s="7"/>
      <c r="E16" s="7">
        <f t="shared" si="2"/>
        <v>33.666666666666664</v>
      </c>
      <c r="F16" s="7">
        <f t="shared" si="3"/>
        <v>38</v>
      </c>
    </row>
    <row r="17" spans="1:6" x14ac:dyDescent="0.2">
      <c r="A17" s="17">
        <v>16</v>
      </c>
      <c r="B17" s="1">
        <v>42</v>
      </c>
      <c r="C17" s="1"/>
      <c r="D17" s="1"/>
      <c r="E17" s="7">
        <f t="shared" si="2"/>
        <v>37</v>
      </c>
      <c r="F17" s="7">
        <f t="shared" si="3"/>
        <v>42.4</v>
      </c>
    </row>
    <row r="18" spans="1:6" x14ac:dyDescent="0.2">
      <c r="A18" s="17">
        <v>17</v>
      </c>
      <c r="B18" s="1"/>
      <c r="C18" s="1"/>
      <c r="D18" s="1"/>
      <c r="E18" s="7">
        <f t="shared" si="2"/>
        <v>42.666666666666664</v>
      </c>
      <c r="F18" s="7">
        <f t="shared" si="3"/>
        <v>40.200000000000003</v>
      </c>
    </row>
    <row r="34" spans="1:8" ht="25.5" x14ac:dyDescent="0.2">
      <c r="A34" s="1"/>
      <c r="B34" s="10" t="s">
        <v>0</v>
      </c>
      <c r="C34" s="11" t="s">
        <v>14</v>
      </c>
      <c r="D34" s="11" t="s">
        <v>15</v>
      </c>
      <c r="F34" s="3" t="s">
        <v>1</v>
      </c>
      <c r="G34" s="3" t="s">
        <v>2</v>
      </c>
      <c r="H34" t="s">
        <v>16</v>
      </c>
    </row>
    <row r="35" spans="1:8" x14ac:dyDescent="0.2">
      <c r="A35" s="12">
        <v>1</v>
      </c>
      <c r="B35" s="4">
        <v>106.5</v>
      </c>
      <c r="C35" s="1"/>
      <c r="D35" s="1"/>
    </row>
    <row r="36" spans="1:8" x14ac:dyDescent="0.2">
      <c r="A36" s="12">
        <v>2</v>
      </c>
      <c r="B36" s="4">
        <v>109.2</v>
      </c>
      <c r="C36" s="1"/>
      <c r="D36" s="1"/>
      <c r="F36" s="9">
        <f t="shared" ref="F36:F44" si="4">AVERAGE(B35:B37)</f>
        <v>111.16666666666667</v>
      </c>
      <c r="G36" s="9"/>
    </row>
    <row r="37" spans="1:8" x14ac:dyDescent="0.2">
      <c r="A37" s="12">
        <v>3</v>
      </c>
      <c r="B37" s="4">
        <v>117.8</v>
      </c>
      <c r="C37" s="1"/>
      <c r="D37" s="1"/>
      <c r="F37" s="9">
        <f t="shared" si="4"/>
        <v>114.73333333333333</v>
      </c>
      <c r="G37" s="9">
        <f t="shared" ref="G37:G43" si="5">AVERAGE(B35:B39)</f>
        <v>113.52000000000001</v>
      </c>
      <c r="H37" s="9">
        <f t="shared" ref="H37:H44" si="6">AVERAGE(B35:B38)</f>
        <v>112.675</v>
      </c>
    </row>
    <row r="38" spans="1:8" x14ac:dyDescent="0.2">
      <c r="A38" s="12">
        <v>4</v>
      </c>
      <c r="B38" s="4">
        <v>117.2</v>
      </c>
      <c r="C38" s="7">
        <f t="shared" ref="C38:C46" si="7">F36</f>
        <v>111.16666666666667</v>
      </c>
      <c r="D38" s="1"/>
      <c r="F38" s="9">
        <f t="shared" si="4"/>
        <v>117.3</v>
      </c>
      <c r="G38" s="9">
        <f t="shared" si="5"/>
        <v>115.96000000000001</v>
      </c>
      <c r="H38" s="9">
        <f t="shared" si="6"/>
        <v>115.27500000000001</v>
      </c>
    </row>
    <row r="39" spans="1:8" x14ac:dyDescent="0.2">
      <c r="A39" s="12">
        <v>5</v>
      </c>
      <c r="B39" s="4">
        <v>116.9</v>
      </c>
      <c r="C39" s="7">
        <f t="shared" si="7"/>
        <v>114.73333333333333</v>
      </c>
      <c r="D39" s="1"/>
      <c r="F39" s="9">
        <f t="shared" si="4"/>
        <v>117.60000000000001</v>
      </c>
      <c r="G39" s="9">
        <f t="shared" si="5"/>
        <v>117.23999999999998</v>
      </c>
      <c r="H39" s="9">
        <f t="shared" si="6"/>
        <v>117.64999999999999</v>
      </c>
    </row>
    <row r="40" spans="1:8" x14ac:dyDescent="0.2">
      <c r="A40" s="12">
        <v>6</v>
      </c>
      <c r="B40" s="4">
        <v>118.7</v>
      </c>
      <c r="C40" s="7">
        <f t="shared" si="7"/>
        <v>117.3</v>
      </c>
      <c r="D40" s="7">
        <f>G37</f>
        <v>113.52000000000001</v>
      </c>
      <c r="F40" s="9">
        <f t="shared" si="4"/>
        <v>117.06666666666668</v>
      </c>
      <c r="G40" s="9">
        <f t="shared" si="5"/>
        <v>117.47999999999999</v>
      </c>
      <c r="H40" s="9">
        <f t="shared" si="6"/>
        <v>117.1</v>
      </c>
    </row>
    <row r="41" spans="1:8" x14ac:dyDescent="0.2">
      <c r="A41" s="12">
        <v>7</v>
      </c>
      <c r="B41" s="4">
        <v>115.6</v>
      </c>
      <c r="C41" s="7">
        <f t="shared" si="7"/>
        <v>117.60000000000001</v>
      </c>
      <c r="D41" s="7">
        <f t="shared" ref="D41:D46" si="8">G38</f>
        <v>115.96000000000001</v>
      </c>
      <c r="F41" s="9">
        <f t="shared" si="4"/>
        <v>117.76666666666667</v>
      </c>
      <c r="G41" s="9">
        <f t="shared" si="5"/>
        <v>120.98000000000002</v>
      </c>
      <c r="H41" s="9">
        <f t="shared" si="6"/>
        <v>117.55000000000001</v>
      </c>
    </row>
    <row r="42" spans="1:8" x14ac:dyDescent="0.2">
      <c r="A42" s="12">
        <v>8</v>
      </c>
      <c r="B42" s="4">
        <v>119</v>
      </c>
      <c r="C42" s="7">
        <f t="shared" si="7"/>
        <v>117.06666666666668</v>
      </c>
      <c r="D42" s="7">
        <f t="shared" si="8"/>
        <v>117.23999999999998</v>
      </c>
      <c r="F42" s="9">
        <f t="shared" si="4"/>
        <v>123.09999999999998</v>
      </c>
      <c r="G42" s="9">
        <f t="shared" si="5"/>
        <v>123.67999999999999</v>
      </c>
      <c r="H42" s="9">
        <f t="shared" si="6"/>
        <v>122</v>
      </c>
    </row>
    <row r="43" spans="1:8" x14ac:dyDescent="0.2">
      <c r="A43" s="12">
        <v>9</v>
      </c>
      <c r="B43" s="4">
        <v>134.69999999999999</v>
      </c>
      <c r="C43" s="7">
        <f t="shared" si="7"/>
        <v>117.76666666666667</v>
      </c>
      <c r="D43" s="7">
        <f t="shared" si="8"/>
        <v>117.47999999999999</v>
      </c>
      <c r="F43" s="9">
        <f t="shared" si="4"/>
        <v>128.03333333333333</v>
      </c>
      <c r="G43" s="9">
        <f t="shared" si="5"/>
        <v>125.17999999999999</v>
      </c>
      <c r="H43" s="9">
        <f t="shared" si="6"/>
        <v>124.92499999999998</v>
      </c>
    </row>
    <row r="44" spans="1:8" x14ac:dyDescent="0.2">
      <c r="A44" s="12">
        <v>10</v>
      </c>
      <c r="B44" s="4">
        <v>130.4</v>
      </c>
      <c r="C44" s="7">
        <f t="shared" si="7"/>
        <v>123.09999999999998</v>
      </c>
      <c r="D44" s="7">
        <f t="shared" si="8"/>
        <v>120.98000000000002</v>
      </c>
      <c r="F44" s="9">
        <f t="shared" si="4"/>
        <v>130.43333333333334</v>
      </c>
      <c r="G44" s="9"/>
      <c r="H44" s="9">
        <f t="shared" si="6"/>
        <v>127.575</v>
      </c>
    </row>
    <row r="45" spans="1:8" x14ac:dyDescent="0.2">
      <c r="A45" s="12">
        <v>11</v>
      </c>
      <c r="B45" s="4">
        <v>126.2</v>
      </c>
      <c r="C45" s="7">
        <f t="shared" si="7"/>
        <v>128.03333333333333</v>
      </c>
      <c r="D45" s="7">
        <f t="shared" si="8"/>
        <v>123.67999999999999</v>
      </c>
      <c r="F45" s="9"/>
      <c r="G45" s="9"/>
    </row>
    <row r="46" spans="1:8" x14ac:dyDescent="0.2">
      <c r="A46" s="12">
        <v>12</v>
      </c>
      <c r="B46" s="1"/>
      <c r="C46" s="7">
        <f t="shared" si="7"/>
        <v>130.43333333333334</v>
      </c>
      <c r="D46" s="7">
        <f t="shared" si="8"/>
        <v>125.17999999999999</v>
      </c>
      <c r="F46" s="9"/>
      <c r="G46" s="9"/>
    </row>
    <row r="47" spans="1:8" x14ac:dyDescent="0.2">
      <c r="F47" s="9"/>
      <c r="G47" s="9"/>
    </row>
    <row r="48" spans="1:8" x14ac:dyDescent="0.2">
      <c r="F48" s="9">
        <v>3</v>
      </c>
      <c r="G48" s="9"/>
      <c r="H48">
        <v>4</v>
      </c>
    </row>
    <row r="49" spans="6:8" x14ac:dyDescent="0.2">
      <c r="F49" s="9">
        <v>1</v>
      </c>
      <c r="G49" s="9"/>
      <c r="H49">
        <v>2</v>
      </c>
    </row>
  </sheetData>
  <pageMargins left="0.7" right="0.7" top="0.75" bottom="0.75" header="0.3" footer="0.3"/>
  <pageSetup paperSize="9" orientation="portrait" r:id="rId1"/>
  <ignoredErrors>
    <ignoredError sqref="C3:D16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workbookViewId="0">
      <selection activeCell="A27" sqref="A27"/>
    </sheetView>
  </sheetViews>
  <sheetFormatPr defaultRowHeight="12.75" x14ac:dyDescent="0.2"/>
  <cols>
    <col min="1" max="1" width="3" bestFit="1" customWidth="1"/>
    <col min="3" max="4" width="10.7109375" customWidth="1"/>
    <col min="18" max="18" width="4.7109375" customWidth="1"/>
  </cols>
  <sheetData>
    <row r="1" spans="1:21" x14ac:dyDescent="0.2">
      <c r="A1" s="1"/>
      <c r="B1" s="2" t="s">
        <v>0</v>
      </c>
      <c r="C1" s="2" t="s">
        <v>1</v>
      </c>
      <c r="D1" s="2" t="s">
        <v>2</v>
      </c>
      <c r="S1" s="3" t="s">
        <v>0</v>
      </c>
      <c r="T1" s="3" t="s">
        <v>3</v>
      </c>
      <c r="U1" s="3" t="s">
        <v>4</v>
      </c>
    </row>
    <row r="2" spans="1:21" x14ac:dyDescent="0.2">
      <c r="A2" s="1">
        <v>1</v>
      </c>
      <c r="B2" s="4">
        <v>21</v>
      </c>
      <c r="C2" s="1"/>
      <c r="D2" s="1"/>
      <c r="R2" s="5">
        <v>-1</v>
      </c>
      <c r="S2" s="6">
        <v>21</v>
      </c>
      <c r="T2" s="3"/>
      <c r="U2" s="3"/>
    </row>
    <row r="3" spans="1:21" x14ac:dyDescent="0.2">
      <c r="A3" s="1">
        <v>2</v>
      </c>
      <c r="B3" s="4">
        <v>33</v>
      </c>
      <c r="C3" s="7">
        <f>AVERAGE(B2:B4)</f>
        <v>36.666666666666664</v>
      </c>
      <c r="D3" s="1"/>
      <c r="R3" s="5">
        <v>0</v>
      </c>
      <c r="S3" s="6">
        <v>21</v>
      </c>
      <c r="T3" s="3"/>
      <c r="U3" s="3"/>
    </row>
    <row r="4" spans="1:21" x14ac:dyDescent="0.2">
      <c r="A4" s="1">
        <v>3</v>
      </c>
      <c r="B4" s="4">
        <v>56</v>
      </c>
      <c r="C4" s="7">
        <f t="shared" ref="C4:C16" si="0">AVERAGE(B3:B5)</f>
        <v>44.666666666666664</v>
      </c>
      <c r="D4" s="7">
        <f>AVERAGE(B2:B6)</f>
        <v>35.6</v>
      </c>
      <c r="R4">
        <v>1</v>
      </c>
      <c r="S4">
        <v>21</v>
      </c>
      <c r="T4" s="8">
        <f>AVERAGE(S3:S5)</f>
        <v>25</v>
      </c>
      <c r="U4" s="8">
        <f t="shared" ref="U4:U5" si="1">AVERAGE(S2:S6)</f>
        <v>30.4</v>
      </c>
    </row>
    <row r="5" spans="1:21" x14ac:dyDescent="0.2">
      <c r="A5" s="1">
        <v>4</v>
      </c>
      <c r="B5" s="4">
        <v>45</v>
      </c>
      <c r="C5" s="7">
        <f t="shared" si="0"/>
        <v>41.333333333333336</v>
      </c>
      <c r="D5" s="7">
        <f t="shared" ref="D5:D15" si="2">AVERAGE(B3:B7)</f>
        <v>37.4</v>
      </c>
      <c r="R5">
        <v>2</v>
      </c>
      <c r="S5">
        <v>33</v>
      </c>
      <c r="T5" s="8">
        <f>AVERAGE(S4:S6)</f>
        <v>36.666666666666664</v>
      </c>
      <c r="U5" s="9">
        <f t="shared" si="1"/>
        <v>35.200000000000003</v>
      </c>
    </row>
    <row r="6" spans="1:21" x14ac:dyDescent="0.2">
      <c r="A6" s="1">
        <v>5</v>
      </c>
      <c r="B6" s="4">
        <v>23</v>
      </c>
      <c r="C6" s="7">
        <f t="shared" si="0"/>
        <v>32.666666666666664</v>
      </c>
      <c r="D6" s="7">
        <f t="shared" si="2"/>
        <v>43</v>
      </c>
      <c r="R6">
        <v>3</v>
      </c>
      <c r="S6">
        <v>56</v>
      </c>
      <c r="T6" s="9">
        <f t="shared" ref="T6:T19" si="3">AVERAGE(S5:S7)</f>
        <v>44.666666666666664</v>
      </c>
      <c r="U6" s="9">
        <f>AVERAGE(S4:S8)</f>
        <v>35.6</v>
      </c>
    </row>
    <row r="7" spans="1:21" x14ac:dyDescent="0.2">
      <c r="A7" s="1">
        <v>6</v>
      </c>
      <c r="B7" s="4">
        <v>30</v>
      </c>
      <c r="C7" s="7">
        <f t="shared" si="0"/>
        <v>38</v>
      </c>
      <c r="D7" s="7">
        <f t="shared" si="2"/>
        <v>39.4</v>
      </c>
      <c r="R7">
        <v>4</v>
      </c>
      <c r="S7">
        <v>45</v>
      </c>
      <c r="T7" s="9">
        <f t="shared" si="3"/>
        <v>41.333333333333336</v>
      </c>
      <c r="U7" s="9">
        <f t="shared" ref="U7:U19" si="4">AVERAGE(S5:S9)</f>
        <v>37.4</v>
      </c>
    </row>
    <row r="8" spans="1:21" x14ac:dyDescent="0.2">
      <c r="A8" s="1">
        <v>7</v>
      </c>
      <c r="B8" s="4">
        <v>61</v>
      </c>
      <c r="C8" s="7">
        <f t="shared" si="0"/>
        <v>43</v>
      </c>
      <c r="D8" s="7">
        <f t="shared" si="2"/>
        <v>33.799999999999997</v>
      </c>
      <c r="R8">
        <v>5</v>
      </c>
      <c r="S8">
        <v>23</v>
      </c>
      <c r="T8" s="9">
        <f t="shared" si="3"/>
        <v>32.666666666666664</v>
      </c>
      <c r="U8" s="9">
        <f t="shared" si="4"/>
        <v>43</v>
      </c>
    </row>
    <row r="9" spans="1:21" x14ac:dyDescent="0.2">
      <c r="A9" s="1">
        <v>8</v>
      </c>
      <c r="B9" s="4">
        <v>38</v>
      </c>
      <c r="C9" s="7">
        <f t="shared" si="0"/>
        <v>38.666666666666664</v>
      </c>
      <c r="D9" s="7">
        <f t="shared" si="2"/>
        <v>36.4</v>
      </c>
      <c r="R9">
        <v>6</v>
      </c>
      <c r="S9">
        <v>30</v>
      </c>
      <c r="T9" s="9">
        <f t="shared" si="3"/>
        <v>38</v>
      </c>
      <c r="U9" s="9">
        <f t="shared" si="4"/>
        <v>39.4</v>
      </c>
    </row>
    <row r="10" spans="1:21" x14ac:dyDescent="0.2">
      <c r="A10" s="1">
        <v>9</v>
      </c>
      <c r="B10" s="4">
        <v>17</v>
      </c>
      <c r="C10" s="7">
        <f t="shared" si="0"/>
        <v>30.333333333333332</v>
      </c>
      <c r="D10" s="7">
        <f t="shared" si="2"/>
        <v>41</v>
      </c>
      <c r="R10">
        <v>7</v>
      </c>
      <c r="S10">
        <v>61</v>
      </c>
      <c r="T10" s="9">
        <f t="shared" si="3"/>
        <v>43</v>
      </c>
      <c r="U10" s="9">
        <f t="shared" si="4"/>
        <v>33.799999999999997</v>
      </c>
    </row>
    <row r="11" spans="1:21" x14ac:dyDescent="0.2">
      <c r="A11" s="1">
        <v>10</v>
      </c>
      <c r="B11" s="4">
        <v>36</v>
      </c>
      <c r="C11" s="7">
        <f t="shared" si="0"/>
        <v>35.333333333333336</v>
      </c>
      <c r="D11" s="7">
        <f t="shared" si="2"/>
        <v>38.4</v>
      </c>
      <c r="R11">
        <v>8</v>
      </c>
      <c r="S11">
        <v>38</v>
      </c>
      <c r="T11" s="9">
        <f t="shared" si="3"/>
        <v>38.666666666666664</v>
      </c>
      <c r="U11" s="9">
        <f t="shared" si="4"/>
        <v>36.4</v>
      </c>
    </row>
    <row r="12" spans="1:21" x14ac:dyDescent="0.2">
      <c r="A12" s="1">
        <v>11</v>
      </c>
      <c r="B12" s="4">
        <v>53</v>
      </c>
      <c r="C12" s="7">
        <f t="shared" si="0"/>
        <v>45.666666666666664</v>
      </c>
      <c r="D12" s="7">
        <f t="shared" si="2"/>
        <v>35.799999999999997</v>
      </c>
      <c r="R12">
        <v>9</v>
      </c>
      <c r="S12">
        <v>17</v>
      </c>
      <c r="T12" s="9">
        <f t="shared" si="3"/>
        <v>30.333333333333332</v>
      </c>
      <c r="U12" s="9">
        <f t="shared" si="4"/>
        <v>41</v>
      </c>
    </row>
    <row r="13" spans="1:21" x14ac:dyDescent="0.2">
      <c r="A13" s="1">
        <v>12</v>
      </c>
      <c r="B13" s="4">
        <v>48</v>
      </c>
      <c r="C13" s="7">
        <f t="shared" si="0"/>
        <v>42</v>
      </c>
      <c r="D13" s="7">
        <f t="shared" si="2"/>
        <v>38</v>
      </c>
      <c r="R13">
        <v>10</v>
      </c>
      <c r="S13">
        <v>36</v>
      </c>
      <c r="T13" s="9">
        <f t="shared" si="3"/>
        <v>35.333333333333336</v>
      </c>
      <c r="U13" s="9">
        <f t="shared" si="4"/>
        <v>38.4</v>
      </c>
    </row>
    <row r="14" spans="1:21" x14ac:dyDescent="0.2">
      <c r="A14" s="1">
        <v>13</v>
      </c>
      <c r="B14" s="4">
        <v>25</v>
      </c>
      <c r="C14" s="7">
        <f t="shared" si="0"/>
        <v>33.666666666666664</v>
      </c>
      <c r="D14" s="7">
        <f t="shared" si="2"/>
        <v>42.4</v>
      </c>
      <c r="R14">
        <v>11</v>
      </c>
      <c r="S14">
        <v>53</v>
      </c>
      <c r="T14" s="9">
        <f t="shared" si="3"/>
        <v>45.666666666666664</v>
      </c>
      <c r="U14" s="9">
        <f t="shared" si="4"/>
        <v>35.799999999999997</v>
      </c>
    </row>
    <row r="15" spans="1:21" x14ac:dyDescent="0.2">
      <c r="A15" s="1">
        <v>14</v>
      </c>
      <c r="B15" s="4">
        <v>28</v>
      </c>
      <c r="C15" s="7">
        <f t="shared" si="0"/>
        <v>37</v>
      </c>
      <c r="D15" s="7">
        <f t="shared" si="2"/>
        <v>40.200000000000003</v>
      </c>
      <c r="R15">
        <v>12</v>
      </c>
      <c r="S15">
        <v>48</v>
      </c>
      <c r="T15" s="9">
        <f t="shared" si="3"/>
        <v>42</v>
      </c>
      <c r="U15" s="9">
        <f t="shared" si="4"/>
        <v>38</v>
      </c>
    </row>
    <row r="16" spans="1:21" x14ac:dyDescent="0.2">
      <c r="A16" s="1">
        <v>15</v>
      </c>
      <c r="B16" s="4">
        <v>58</v>
      </c>
      <c r="C16" s="7">
        <f t="shared" si="0"/>
        <v>42.666666666666664</v>
      </c>
      <c r="D16" s="1"/>
      <c r="R16">
        <v>13</v>
      </c>
      <c r="S16">
        <v>25</v>
      </c>
      <c r="T16" s="9">
        <f t="shared" si="3"/>
        <v>33.666666666666664</v>
      </c>
      <c r="U16" s="9">
        <f t="shared" si="4"/>
        <v>42.4</v>
      </c>
    </row>
    <row r="17" spans="1:21" x14ac:dyDescent="0.2">
      <c r="A17" s="1">
        <v>16</v>
      </c>
      <c r="B17" s="4">
        <v>42</v>
      </c>
      <c r="C17" s="1"/>
      <c r="D17" s="1"/>
      <c r="R17">
        <v>14</v>
      </c>
      <c r="S17">
        <v>28</v>
      </c>
      <c r="T17" s="9">
        <f t="shared" si="3"/>
        <v>37</v>
      </c>
      <c r="U17" s="9">
        <f t="shared" si="4"/>
        <v>40.200000000000003</v>
      </c>
    </row>
    <row r="18" spans="1:21" x14ac:dyDescent="0.2">
      <c r="R18">
        <v>15</v>
      </c>
      <c r="S18">
        <v>58</v>
      </c>
      <c r="T18" s="9">
        <f t="shared" si="3"/>
        <v>42.666666666666664</v>
      </c>
      <c r="U18" s="8">
        <f t="shared" si="4"/>
        <v>39</v>
      </c>
    </row>
    <row r="19" spans="1:21" x14ac:dyDescent="0.2">
      <c r="R19">
        <v>16</v>
      </c>
      <c r="S19">
        <v>42</v>
      </c>
      <c r="T19" s="8">
        <f t="shared" si="3"/>
        <v>47.333333333333336</v>
      </c>
      <c r="U19" s="8">
        <f t="shared" si="4"/>
        <v>42.4</v>
      </c>
    </row>
    <row r="20" spans="1:21" x14ac:dyDescent="0.2">
      <c r="R20" s="5">
        <v>17</v>
      </c>
      <c r="S20" s="6">
        <v>42</v>
      </c>
    </row>
    <row r="21" spans="1:21" x14ac:dyDescent="0.2">
      <c r="R21" s="5">
        <v>18</v>
      </c>
      <c r="S21" s="6">
        <v>42</v>
      </c>
    </row>
    <row r="30" spans="1:21" x14ac:dyDescent="0.2">
      <c r="B30" s="3" t="s">
        <v>0</v>
      </c>
      <c r="C30" s="3" t="s">
        <v>5</v>
      </c>
      <c r="D30" s="3" t="s">
        <v>6</v>
      </c>
      <c r="E30" s="3"/>
    </row>
    <row r="31" spans="1:21" x14ac:dyDescent="0.2">
      <c r="A31" s="5">
        <v>-1</v>
      </c>
      <c r="B31" s="6">
        <v>21</v>
      </c>
      <c r="C31" s="3"/>
      <c r="D31" s="3"/>
      <c r="E31" s="3"/>
    </row>
    <row r="32" spans="1:21" x14ac:dyDescent="0.2">
      <c r="A32" s="5">
        <v>0</v>
      </c>
      <c r="B32" s="6">
        <v>21</v>
      </c>
      <c r="C32" s="9"/>
      <c r="D32" s="3"/>
      <c r="E32" s="3"/>
    </row>
    <row r="33" spans="1:4" x14ac:dyDescent="0.2">
      <c r="A33">
        <v>1</v>
      </c>
      <c r="B33">
        <v>21</v>
      </c>
      <c r="C33" s="9">
        <f>(0.5*B33)+(0.25*B32)+(0.25*B34)</f>
        <v>24</v>
      </c>
      <c r="D33" s="9">
        <f t="shared" ref="D33:D48" si="5">(0.4*B33)+(0.2*B32)+(0.2*B34)+(0.1*B31)+(0.1*B35)</f>
        <v>26.900000000000006</v>
      </c>
    </row>
    <row r="34" spans="1:4" x14ac:dyDescent="0.2">
      <c r="A34">
        <v>2</v>
      </c>
      <c r="B34">
        <v>33</v>
      </c>
      <c r="C34" s="9">
        <f>(0.5*B34)+(0.25*B33)+(0.25*B35)</f>
        <v>35.75</v>
      </c>
      <c r="D34" s="9">
        <f t="shared" si="5"/>
        <v>35.200000000000003</v>
      </c>
    </row>
    <row r="35" spans="1:4" x14ac:dyDescent="0.2">
      <c r="A35">
        <v>3</v>
      </c>
      <c r="B35">
        <v>56</v>
      </c>
      <c r="C35" s="9">
        <f t="shared" ref="C35:C48" si="6">(0.5*B35)+(0.25*B34)+(0.25*B36)</f>
        <v>47.5</v>
      </c>
      <c r="D35" s="9">
        <f t="shared" si="5"/>
        <v>42.4</v>
      </c>
    </row>
    <row r="36" spans="1:4" x14ac:dyDescent="0.2">
      <c r="A36">
        <v>4</v>
      </c>
      <c r="B36">
        <v>45</v>
      </c>
      <c r="C36" s="9">
        <f t="shared" si="6"/>
        <v>42.25</v>
      </c>
      <c r="D36" s="9">
        <f t="shared" si="5"/>
        <v>40.1</v>
      </c>
    </row>
    <row r="37" spans="1:4" x14ac:dyDescent="0.2">
      <c r="A37">
        <v>5</v>
      </c>
      <c r="B37">
        <v>23</v>
      </c>
      <c r="C37" s="9">
        <f t="shared" si="6"/>
        <v>30.25</v>
      </c>
      <c r="D37" s="9">
        <f t="shared" si="5"/>
        <v>35.900000000000006</v>
      </c>
    </row>
    <row r="38" spans="1:4" x14ac:dyDescent="0.2">
      <c r="A38">
        <v>6</v>
      </c>
      <c r="B38">
        <v>30</v>
      </c>
      <c r="C38" s="9">
        <f t="shared" si="6"/>
        <v>36</v>
      </c>
      <c r="D38" s="9">
        <f t="shared" si="5"/>
        <v>37.1</v>
      </c>
    </row>
    <row r="39" spans="1:4" x14ac:dyDescent="0.2">
      <c r="A39">
        <v>7</v>
      </c>
      <c r="B39">
        <v>61</v>
      </c>
      <c r="C39" s="9">
        <f t="shared" si="6"/>
        <v>47.5</v>
      </c>
      <c r="D39" s="9">
        <f t="shared" si="5"/>
        <v>42</v>
      </c>
    </row>
    <row r="40" spans="1:4" x14ac:dyDescent="0.2">
      <c r="A40">
        <v>8</v>
      </c>
      <c r="B40">
        <v>38</v>
      </c>
      <c r="C40" s="9">
        <f t="shared" si="6"/>
        <v>38.5</v>
      </c>
      <c r="D40" s="9">
        <f t="shared" si="5"/>
        <v>37.400000000000006</v>
      </c>
    </row>
    <row r="41" spans="1:4" x14ac:dyDescent="0.2">
      <c r="A41">
        <v>9</v>
      </c>
      <c r="B41">
        <v>17</v>
      </c>
      <c r="C41" s="9">
        <f t="shared" si="6"/>
        <v>27</v>
      </c>
      <c r="D41" s="9">
        <f t="shared" si="5"/>
        <v>33</v>
      </c>
    </row>
    <row r="42" spans="1:4" x14ac:dyDescent="0.2">
      <c r="A42">
        <v>10</v>
      </c>
      <c r="B42">
        <v>36</v>
      </c>
      <c r="C42" s="9">
        <f t="shared" si="6"/>
        <v>35.5</v>
      </c>
      <c r="D42" s="9">
        <f t="shared" si="5"/>
        <v>37</v>
      </c>
    </row>
    <row r="43" spans="1:4" x14ac:dyDescent="0.2">
      <c r="A43">
        <v>11</v>
      </c>
      <c r="B43">
        <v>53</v>
      </c>
      <c r="C43" s="9">
        <f t="shared" si="6"/>
        <v>47.5</v>
      </c>
      <c r="D43" s="9">
        <f t="shared" si="5"/>
        <v>42.2</v>
      </c>
    </row>
    <row r="44" spans="1:4" x14ac:dyDescent="0.2">
      <c r="A44">
        <v>12</v>
      </c>
      <c r="B44">
        <v>48</v>
      </c>
      <c r="C44" s="9">
        <f t="shared" si="6"/>
        <v>43.5</v>
      </c>
      <c r="D44" s="9">
        <f t="shared" si="5"/>
        <v>41.2</v>
      </c>
    </row>
    <row r="45" spans="1:4" x14ac:dyDescent="0.2">
      <c r="A45">
        <v>13</v>
      </c>
      <c r="B45">
        <v>25</v>
      </c>
      <c r="C45" s="9">
        <f t="shared" si="6"/>
        <v>31.5</v>
      </c>
      <c r="D45" s="9">
        <f t="shared" si="5"/>
        <v>36.300000000000004</v>
      </c>
    </row>
    <row r="46" spans="1:4" x14ac:dyDescent="0.2">
      <c r="A46">
        <v>14</v>
      </c>
      <c r="B46">
        <v>28</v>
      </c>
      <c r="C46" s="9">
        <f t="shared" si="6"/>
        <v>34.75</v>
      </c>
      <c r="D46" s="9">
        <f t="shared" si="5"/>
        <v>36.800000000000011</v>
      </c>
    </row>
    <row r="47" spans="1:4" x14ac:dyDescent="0.2">
      <c r="A47">
        <v>15</v>
      </c>
      <c r="B47">
        <v>58</v>
      </c>
      <c r="C47" s="9">
        <f t="shared" si="6"/>
        <v>46.5</v>
      </c>
      <c r="D47" s="9">
        <f t="shared" si="5"/>
        <v>43.900000000000006</v>
      </c>
    </row>
    <row r="48" spans="1:4" x14ac:dyDescent="0.2">
      <c r="A48">
        <v>16</v>
      </c>
      <c r="B48">
        <v>42</v>
      </c>
      <c r="C48" s="9">
        <f t="shared" si="6"/>
        <v>46</v>
      </c>
      <c r="D48" s="9">
        <f t="shared" si="5"/>
        <v>43.800000000000004</v>
      </c>
    </row>
    <row r="49" spans="1:23" x14ac:dyDescent="0.2">
      <c r="A49" s="5">
        <v>17</v>
      </c>
      <c r="B49" s="6">
        <v>42</v>
      </c>
    </row>
    <row r="50" spans="1:23" x14ac:dyDescent="0.2">
      <c r="A50" s="5">
        <v>18</v>
      </c>
      <c r="B50" s="6">
        <v>42</v>
      </c>
    </row>
    <row r="55" spans="1:23" x14ac:dyDescent="0.2">
      <c r="U55" s="3" t="s">
        <v>0</v>
      </c>
      <c r="V55" s="3" t="s">
        <v>7</v>
      </c>
      <c r="W55" s="3"/>
    </row>
    <row r="56" spans="1:23" x14ac:dyDescent="0.2">
      <c r="T56">
        <v>1</v>
      </c>
      <c r="U56">
        <v>21</v>
      </c>
    </row>
    <row r="57" spans="1:23" x14ac:dyDescent="0.2">
      <c r="B57" s="3" t="s">
        <v>0</v>
      </c>
      <c r="C57" s="3" t="s">
        <v>3</v>
      </c>
      <c r="D57" s="3" t="s">
        <v>8</v>
      </c>
      <c r="T57">
        <v>2</v>
      </c>
      <c r="U57">
        <v>33</v>
      </c>
      <c r="V57" s="9"/>
    </row>
    <row r="58" spans="1:23" x14ac:dyDescent="0.2">
      <c r="A58" s="5">
        <v>-1</v>
      </c>
      <c r="B58" s="6">
        <v>21</v>
      </c>
      <c r="C58" s="9"/>
      <c r="D58" s="3"/>
      <c r="T58">
        <v>3</v>
      </c>
      <c r="U58">
        <v>56</v>
      </c>
      <c r="V58" s="9">
        <f>AVERAGE(U56:U59)</f>
        <v>38.75</v>
      </c>
      <c r="W58" s="9"/>
    </row>
    <row r="59" spans="1:23" x14ac:dyDescent="0.2">
      <c r="A59" s="5">
        <v>0</v>
      </c>
      <c r="B59" s="6">
        <v>21</v>
      </c>
      <c r="C59" s="9">
        <f>AVERAGE(B58:B60)</f>
        <v>21</v>
      </c>
      <c r="D59" s="9"/>
      <c r="T59">
        <v>4</v>
      </c>
      <c r="U59">
        <v>45</v>
      </c>
      <c r="V59" s="9">
        <f t="shared" ref="V59:W70" si="7">AVERAGE(U57:U60)</f>
        <v>39.25</v>
      </c>
      <c r="W59" s="9"/>
    </row>
    <row r="60" spans="1:23" x14ac:dyDescent="0.2">
      <c r="A60">
        <v>1</v>
      </c>
      <c r="B60">
        <v>21</v>
      </c>
      <c r="C60" s="9">
        <f>AVERAGE(B59:B61)</f>
        <v>25</v>
      </c>
      <c r="D60" s="9">
        <f t="shared" ref="C60:D75" si="8">AVERAGE(C59:C61)</f>
        <v>27.555555555555554</v>
      </c>
      <c r="T60">
        <v>5</v>
      </c>
      <c r="U60">
        <v>23</v>
      </c>
      <c r="V60" s="9">
        <f t="shared" si="7"/>
        <v>38.5</v>
      </c>
      <c r="W60" s="9">
        <f>AVERAGE(V58:V61)</f>
        <v>39.0625</v>
      </c>
    </row>
    <row r="61" spans="1:23" x14ac:dyDescent="0.2">
      <c r="A61">
        <v>2</v>
      </c>
      <c r="B61">
        <v>33</v>
      </c>
      <c r="C61" s="9">
        <f>AVERAGE(B60:B62)</f>
        <v>36.666666666666664</v>
      </c>
      <c r="D61" s="9">
        <f t="shared" si="8"/>
        <v>35.444444444444443</v>
      </c>
      <c r="T61">
        <v>6</v>
      </c>
      <c r="U61">
        <v>30</v>
      </c>
      <c r="V61" s="9">
        <f t="shared" si="7"/>
        <v>39.75</v>
      </c>
      <c r="W61" s="9">
        <f t="shared" si="7"/>
        <v>38.875</v>
      </c>
    </row>
    <row r="62" spans="1:23" x14ac:dyDescent="0.2">
      <c r="A62">
        <v>3</v>
      </c>
      <c r="B62">
        <v>56</v>
      </c>
      <c r="C62" s="9">
        <f t="shared" si="8"/>
        <v>44.666666666666664</v>
      </c>
      <c r="D62" s="9">
        <f t="shared" si="8"/>
        <v>40.888888888888886</v>
      </c>
      <c r="T62">
        <v>7</v>
      </c>
      <c r="U62">
        <v>61</v>
      </c>
      <c r="V62" s="9">
        <f t="shared" si="7"/>
        <v>38</v>
      </c>
      <c r="W62" s="9">
        <f t="shared" si="7"/>
        <v>38.1875</v>
      </c>
    </row>
    <row r="63" spans="1:23" x14ac:dyDescent="0.2">
      <c r="A63">
        <v>4</v>
      </c>
      <c r="B63">
        <v>45</v>
      </c>
      <c r="C63" s="9">
        <f t="shared" si="8"/>
        <v>41.333333333333336</v>
      </c>
      <c r="D63" s="9">
        <f t="shared" si="8"/>
        <v>39.55555555555555</v>
      </c>
      <c r="T63">
        <v>8</v>
      </c>
      <c r="U63">
        <v>38</v>
      </c>
      <c r="V63" s="9">
        <f t="shared" si="7"/>
        <v>36.5</v>
      </c>
      <c r="W63" s="9">
        <f t="shared" si="7"/>
        <v>38.0625</v>
      </c>
    </row>
    <row r="64" spans="1:23" x14ac:dyDescent="0.2">
      <c r="A64">
        <v>5</v>
      </c>
      <c r="B64">
        <v>23</v>
      </c>
      <c r="C64" s="9">
        <f t="shared" si="8"/>
        <v>32.666666666666664</v>
      </c>
      <c r="D64" s="9">
        <f t="shared" si="8"/>
        <v>37.333333333333336</v>
      </c>
      <c r="T64">
        <v>9</v>
      </c>
      <c r="U64">
        <v>17</v>
      </c>
      <c r="V64" s="9">
        <f t="shared" si="7"/>
        <v>38</v>
      </c>
      <c r="W64" s="9">
        <f t="shared" si="7"/>
        <v>37.125</v>
      </c>
    </row>
    <row r="65" spans="1:24" x14ac:dyDescent="0.2">
      <c r="A65">
        <v>6</v>
      </c>
      <c r="B65">
        <v>30</v>
      </c>
      <c r="C65" s="9">
        <f t="shared" si="8"/>
        <v>38</v>
      </c>
      <c r="D65" s="9">
        <f t="shared" si="8"/>
        <v>37.888888888888886</v>
      </c>
      <c r="T65">
        <v>10</v>
      </c>
      <c r="U65">
        <v>36</v>
      </c>
      <c r="V65" s="9">
        <f t="shared" si="7"/>
        <v>36</v>
      </c>
      <c r="W65" s="9">
        <f t="shared" si="7"/>
        <v>37.25</v>
      </c>
    </row>
    <row r="66" spans="1:24" x14ac:dyDescent="0.2">
      <c r="A66">
        <v>7</v>
      </c>
      <c r="B66">
        <v>61</v>
      </c>
      <c r="C66" s="9">
        <f t="shared" si="8"/>
        <v>43</v>
      </c>
      <c r="D66" s="9">
        <f t="shared" si="8"/>
        <v>39.888888888888886</v>
      </c>
      <c r="T66">
        <v>11</v>
      </c>
      <c r="U66">
        <v>53</v>
      </c>
      <c r="V66" s="9">
        <f t="shared" si="7"/>
        <v>38.5</v>
      </c>
      <c r="W66" s="9">
        <f t="shared" si="7"/>
        <v>38.25</v>
      </c>
    </row>
    <row r="67" spans="1:24" x14ac:dyDescent="0.2">
      <c r="A67">
        <v>8</v>
      </c>
      <c r="B67">
        <v>38</v>
      </c>
      <c r="C67" s="9">
        <f t="shared" si="8"/>
        <v>38.666666666666664</v>
      </c>
      <c r="D67" s="9">
        <f t="shared" si="8"/>
        <v>37.333333333333329</v>
      </c>
      <c r="T67">
        <v>12</v>
      </c>
      <c r="U67">
        <v>48</v>
      </c>
      <c r="V67" s="9">
        <f t="shared" si="7"/>
        <v>40.5</v>
      </c>
      <c r="W67" s="9">
        <f t="shared" si="7"/>
        <v>38.375</v>
      </c>
    </row>
    <row r="68" spans="1:24" x14ac:dyDescent="0.2">
      <c r="A68">
        <v>9</v>
      </c>
      <c r="B68">
        <v>17</v>
      </c>
      <c r="C68" s="9">
        <f t="shared" si="8"/>
        <v>30.333333333333332</v>
      </c>
      <c r="D68" s="9">
        <f t="shared" si="8"/>
        <v>34.777777777777779</v>
      </c>
      <c r="T68">
        <v>13</v>
      </c>
      <c r="U68">
        <v>25</v>
      </c>
      <c r="V68" s="9">
        <f t="shared" si="7"/>
        <v>38.5</v>
      </c>
      <c r="W68" s="9">
        <f t="shared" si="7"/>
        <v>39.3125</v>
      </c>
    </row>
    <row r="69" spans="1:24" x14ac:dyDescent="0.2">
      <c r="A69">
        <v>10</v>
      </c>
      <c r="B69">
        <v>36</v>
      </c>
      <c r="C69" s="9">
        <f t="shared" si="8"/>
        <v>35.333333333333336</v>
      </c>
      <c r="D69" s="9">
        <f t="shared" si="8"/>
        <v>37.111111111111114</v>
      </c>
      <c r="T69">
        <v>14</v>
      </c>
      <c r="U69">
        <v>28</v>
      </c>
      <c r="V69" s="9">
        <f t="shared" si="7"/>
        <v>39.75</v>
      </c>
      <c r="W69" s="9">
        <f t="shared" si="7"/>
        <v>39.25</v>
      </c>
    </row>
    <row r="70" spans="1:24" x14ac:dyDescent="0.2">
      <c r="A70">
        <v>11</v>
      </c>
      <c r="B70">
        <v>53</v>
      </c>
      <c r="C70" s="9">
        <f t="shared" si="8"/>
        <v>45.666666666666664</v>
      </c>
      <c r="D70" s="9">
        <f t="shared" si="8"/>
        <v>41</v>
      </c>
      <c r="T70">
        <v>15</v>
      </c>
      <c r="U70">
        <v>58</v>
      </c>
      <c r="V70" s="9">
        <f t="shared" si="7"/>
        <v>38.25</v>
      </c>
    </row>
    <row r="71" spans="1:24" x14ac:dyDescent="0.2">
      <c r="A71">
        <v>12</v>
      </c>
      <c r="B71">
        <v>48</v>
      </c>
      <c r="C71" s="9">
        <f t="shared" si="8"/>
        <v>42</v>
      </c>
      <c r="D71" s="9">
        <f t="shared" si="8"/>
        <v>40.444444444444436</v>
      </c>
      <c r="T71">
        <v>16</v>
      </c>
      <c r="U71">
        <v>42</v>
      </c>
    </row>
    <row r="72" spans="1:24" x14ac:dyDescent="0.2">
      <c r="A72">
        <v>13</v>
      </c>
      <c r="B72">
        <v>25</v>
      </c>
      <c r="C72" s="9">
        <f t="shared" si="8"/>
        <v>33.666666666666664</v>
      </c>
      <c r="D72" s="9">
        <f t="shared" si="8"/>
        <v>37.55555555555555</v>
      </c>
    </row>
    <row r="73" spans="1:24" x14ac:dyDescent="0.2">
      <c r="A73">
        <v>14</v>
      </c>
      <c r="B73">
        <v>28</v>
      </c>
      <c r="C73" s="9">
        <f t="shared" si="8"/>
        <v>37</v>
      </c>
      <c r="D73" s="9">
        <f t="shared" si="8"/>
        <v>37.777777777777771</v>
      </c>
    </row>
    <row r="74" spans="1:24" x14ac:dyDescent="0.2">
      <c r="A74">
        <v>15</v>
      </c>
      <c r="B74">
        <v>58</v>
      </c>
      <c r="C74" s="9">
        <f t="shared" si="8"/>
        <v>42.666666666666664</v>
      </c>
      <c r="D74" s="9">
        <f t="shared" si="8"/>
        <v>42.333333333333336</v>
      </c>
    </row>
    <row r="75" spans="1:24" x14ac:dyDescent="0.2">
      <c r="A75">
        <v>16</v>
      </c>
      <c r="B75">
        <v>42</v>
      </c>
      <c r="C75" s="9">
        <f>AVERAGE(B74:B76)</f>
        <v>47.333333333333336</v>
      </c>
      <c r="D75" s="9">
        <f t="shared" si="8"/>
        <v>44</v>
      </c>
    </row>
    <row r="76" spans="1:24" x14ac:dyDescent="0.2">
      <c r="A76" s="5">
        <v>17</v>
      </c>
      <c r="B76" s="6">
        <v>42</v>
      </c>
      <c r="C76" s="9">
        <f>AVERAGE(B75:B77)</f>
        <v>42</v>
      </c>
    </row>
    <row r="77" spans="1:24" x14ac:dyDescent="0.2">
      <c r="A77" s="5">
        <v>18</v>
      </c>
      <c r="B77" s="6">
        <v>42</v>
      </c>
    </row>
    <row r="79" spans="1:24" x14ac:dyDescent="0.2">
      <c r="U79" s="3" t="s">
        <v>0</v>
      </c>
      <c r="V79" s="3" t="s">
        <v>9</v>
      </c>
      <c r="W79" s="3" t="s">
        <v>10</v>
      </c>
      <c r="X79" s="3" t="s">
        <v>11</v>
      </c>
    </row>
    <row r="80" spans="1:24" x14ac:dyDescent="0.2">
      <c r="U80">
        <v>21</v>
      </c>
    </row>
    <row r="81" spans="1:24" x14ac:dyDescent="0.2">
      <c r="U81">
        <v>33</v>
      </c>
      <c r="V81" s="9"/>
    </row>
    <row r="82" spans="1:24" x14ac:dyDescent="0.2">
      <c r="U82">
        <v>56</v>
      </c>
      <c r="V82" s="9"/>
      <c r="W82" s="9"/>
      <c r="X82" s="9"/>
    </row>
    <row r="83" spans="1:24" x14ac:dyDescent="0.2">
      <c r="B83" s="3" t="s">
        <v>0</v>
      </c>
      <c r="C83" s="3" t="s">
        <v>9</v>
      </c>
      <c r="D83" s="3" t="s">
        <v>10</v>
      </c>
      <c r="E83" s="3" t="s">
        <v>11</v>
      </c>
      <c r="U83">
        <v>45</v>
      </c>
      <c r="V83" s="9">
        <f t="shared" ref="V83:V93" si="9">AVERAGE(W83:X83)</f>
        <v>38</v>
      </c>
      <c r="W83" s="9">
        <f>AVERAGE(U80:U85)</f>
        <v>34.666666666666664</v>
      </c>
      <c r="X83" s="9">
        <f>AVERAGE(U81:U86)</f>
        <v>41.333333333333336</v>
      </c>
    </row>
    <row r="84" spans="1:24" x14ac:dyDescent="0.2">
      <c r="A84" s="5">
        <v>-1</v>
      </c>
      <c r="B84" s="6">
        <v>21</v>
      </c>
      <c r="C84" s="3"/>
      <c r="D84" s="3"/>
      <c r="E84" s="3"/>
      <c r="U84">
        <v>23</v>
      </c>
      <c r="V84" s="9">
        <f t="shared" si="9"/>
        <v>41.75</v>
      </c>
      <c r="W84" s="9">
        <f t="shared" ref="W84:W93" si="10">AVERAGE(U81:U86)</f>
        <v>41.333333333333336</v>
      </c>
      <c r="X84" s="9">
        <f t="shared" ref="X84:X93" si="11">AVERAGE(U82:U87)</f>
        <v>42.166666666666664</v>
      </c>
    </row>
    <row r="85" spans="1:24" x14ac:dyDescent="0.2">
      <c r="A85" s="5">
        <v>0</v>
      </c>
      <c r="B85" s="6">
        <v>21</v>
      </c>
      <c r="C85" s="3"/>
      <c r="D85" s="3"/>
      <c r="E85" s="3"/>
      <c r="U85">
        <v>30</v>
      </c>
      <c r="V85" s="9">
        <f t="shared" si="9"/>
        <v>38.916666666666664</v>
      </c>
      <c r="W85" s="9">
        <f t="shared" si="10"/>
        <v>42.166666666666664</v>
      </c>
      <c r="X85" s="9">
        <f t="shared" si="11"/>
        <v>35.666666666666664</v>
      </c>
    </row>
    <row r="86" spans="1:24" x14ac:dyDescent="0.2">
      <c r="A86">
        <v>1</v>
      </c>
      <c r="B86">
        <v>21</v>
      </c>
      <c r="C86" s="9">
        <f t="shared" ref="C86:C101" si="12">AVERAGE(D86:E86)</f>
        <v>28.375</v>
      </c>
      <c r="D86" s="9">
        <f>AVERAGE(B84:B87)</f>
        <v>24</v>
      </c>
      <c r="E86" s="9">
        <f t="shared" ref="E86:E101" si="13">AVERAGE(B85:B88)</f>
        <v>32.75</v>
      </c>
      <c r="U86">
        <v>61</v>
      </c>
      <c r="V86" s="9">
        <f t="shared" si="9"/>
        <v>34.916666666666664</v>
      </c>
      <c r="W86" s="9">
        <f t="shared" si="10"/>
        <v>35.666666666666664</v>
      </c>
      <c r="X86" s="9">
        <f t="shared" si="11"/>
        <v>34.166666666666664</v>
      </c>
    </row>
    <row r="87" spans="1:24" x14ac:dyDescent="0.2">
      <c r="A87">
        <v>2</v>
      </c>
      <c r="B87">
        <v>33</v>
      </c>
      <c r="C87" s="9">
        <f t="shared" si="12"/>
        <v>35.75</v>
      </c>
      <c r="D87" s="9">
        <f>AVERAGE(B85:B88)</f>
        <v>32.75</v>
      </c>
      <c r="E87" s="9">
        <f t="shared" si="13"/>
        <v>38.75</v>
      </c>
      <c r="U87">
        <v>38</v>
      </c>
      <c r="V87" s="9">
        <f t="shared" si="9"/>
        <v>36.666666666666664</v>
      </c>
      <c r="W87" s="9">
        <f t="shared" si="10"/>
        <v>34.166666666666664</v>
      </c>
      <c r="X87" s="9">
        <f t="shared" si="11"/>
        <v>39.166666666666664</v>
      </c>
    </row>
    <row r="88" spans="1:24" x14ac:dyDescent="0.2">
      <c r="A88">
        <v>3</v>
      </c>
      <c r="B88">
        <v>56</v>
      </c>
      <c r="C88" s="9">
        <f t="shared" si="12"/>
        <v>39</v>
      </c>
      <c r="D88" s="9">
        <f>AVERAGE(B86:B89)</f>
        <v>38.75</v>
      </c>
      <c r="E88" s="9">
        <f t="shared" si="13"/>
        <v>39.25</v>
      </c>
      <c r="U88">
        <v>17</v>
      </c>
      <c r="V88" s="9">
        <f t="shared" si="9"/>
        <v>40.666666666666664</v>
      </c>
      <c r="W88" s="9">
        <f t="shared" si="10"/>
        <v>39.166666666666664</v>
      </c>
      <c r="X88" s="9">
        <f t="shared" si="11"/>
        <v>42.166666666666664</v>
      </c>
    </row>
    <row r="89" spans="1:24" x14ac:dyDescent="0.2">
      <c r="A89">
        <v>4</v>
      </c>
      <c r="B89">
        <v>45</v>
      </c>
      <c r="C89" s="9">
        <f t="shared" si="12"/>
        <v>38.875</v>
      </c>
      <c r="D89" s="9">
        <f t="shared" ref="D89:D101" si="14">AVERAGE(B87:B90)</f>
        <v>39.25</v>
      </c>
      <c r="E89" s="9">
        <f t="shared" si="13"/>
        <v>38.5</v>
      </c>
      <c r="U89">
        <v>36</v>
      </c>
      <c r="V89" s="9">
        <f t="shared" si="9"/>
        <v>39.166666666666664</v>
      </c>
      <c r="W89" s="9">
        <f t="shared" si="10"/>
        <v>42.166666666666664</v>
      </c>
      <c r="X89" s="9">
        <f t="shared" si="11"/>
        <v>36.166666666666664</v>
      </c>
    </row>
    <row r="90" spans="1:24" x14ac:dyDescent="0.2">
      <c r="A90">
        <v>5</v>
      </c>
      <c r="B90">
        <v>23</v>
      </c>
      <c r="C90" s="9">
        <f t="shared" si="12"/>
        <v>39.125</v>
      </c>
      <c r="D90" s="9">
        <f t="shared" si="14"/>
        <v>38.5</v>
      </c>
      <c r="E90" s="9">
        <f t="shared" si="13"/>
        <v>39.75</v>
      </c>
      <c r="U90">
        <v>53</v>
      </c>
      <c r="V90" s="9">
        <f t="shared" si="9"/>
        <v>35.333333333333329</v>
      </c>
      <c r="W90" s="9">
        <f t="shared" si="10"/>
        <v>36.166666666666664</v>
      </c>
      <c r="X90" s="9">
        <f t="shared" si="11"/>
        <v>34.5</v>
      </c>
    </row>
    <row r="91" spans="1:24" x14ac:dyDescent="0.2">
      <c r="A91">
        <v>6</v>
      </c>
      <c r="B91">
        <v>30</v>
      </c>
      <c r="C91" s="9">
        <f t="shared" si="12"/>
        <v>38.875</v>
      </c>
      <c r="D91" s="9">
        <f t="shared" si="14"/>
        <v>39.75</v>
      </c>
      <c r="E91" s="9">
        <f t="shared" si="13"/>
        <v>38</v>
      </c>
      <c r="U91">
        <v>48</v>
      </c>
      <c r="V91" s="9">
        <f t="shared" si="9"/>
        <v>37.916666666666671</v>
      </c>
      <c r="W91" s="9">
        <f t="shared" si="10"/>
        <v>34.5</v>
      </c>
      <c r="X91" s="9">
        <f t="shared" si="11"/>
        <v>41.333333333333336</v>
      </c>
    </row>
    <row r="92" spans="1:24" x14ac:dyDescent="0.2">
      <c r="A92">
        <v>7</v>
      </c>
      <c r="B92">
        <v>61</v>
      </c>
      <c r="C92" s="9">
        <f t="shared" si="12"/>
        <v>37.25</v>
      </c>
      <c r="D92" s="9">
        <f t="shared" si="14"/>
        <v>38</v>
      </c>
      <c r="E92" s="9">
        <f t="shared" si="13"/>
        <v>36.5</v>
      </c>
      <c r="U92">
        <v>25</v>
      </c>
      <c r="V92" s="9">
        <f t="shared" si="9"/>
        <v>41.833333333333336</v>
      </c>
      <c r="W92" s="9">
        <f t="shared" si="10"/>
        <v>41.333333333333336</v>
      </c>
      <c r="X92" s="9">
        <f t="shared" si="11"/>
        <v>42.333333333333336</v>
      </c>
    </row>
    <row r="93" spans="1:24" x14ac:dyDescent="0.2">
      <c r="A93">
        <v>8</v>
      </c>
      <c r="B93">
        <v>38</v>
      </c>
      <c r="C93" s="9">
        <f t="shared" si="12"/>
        <v>37.25</v>
      </c>
      <c r="D93" s="9">
        <f t="shared" si="14"/>
        <v>36.5</v>
      </c>
      <c r="E93" s="9">
        <f t="shared" si="13"/>
        <v>38</v>
      </c>
      <c r="U93">
        <v>28</v>
      </c>
      <c r="V93" s="9">
        <f t="shared" si="9"/>
        <v>41.266666666666666</v>
      </c>
      <c r="W93" s="9">
        <f t="shared" si="10"/>
        <v>42.333333333333336</v>
      </c>
      <c r="X93" s="9">
        <f t="shared" si="11"/>
        <v>40.200000000000003</v>
      </c>
    </row>
    <row r="94" spans="1:24" x14ac:dyDescent="0.2">
      <c r="A94">
        <v>9</v>
      </c>
      <c r="B94">
        <v>17</v>
      </c>
      <c r="C94" s="9">
        <f t="shared" si="12"/>
        <v>37</v>
      </c>
      <c r="D94" s="9">
        <f t="shared" si="14"/>
        <v>38</v>
      </c>
      <c r="E94" s="9">
        <f t="shared" si="13"/>
        <v>36</v>
      </c>
      <c r="U94">
        <v>58</v>
      </c>
      <c r="V94" s="9"/>
      <c r="W94" s="9"/>
    </row>
    <row r="95" spans="1:24" x14ac:dyDescent="0.2">
      <c r="A95">
        <v>10</v>
      </c>
      <c r="B95">
        <v>36</v>
      </c>
      <c r="C95" s="9">
        <f t="shared" si="12"/>
        <v>37.25</v>
      </c>
      <c r="D95" s="9">
        <f t="shared" si="14"/>
        <v>36</v>
      </c>
      <c r="E95" s="9">
        <f t="shared" si="13"/>
        <v>38.5</v>
      </c>
      <c r="U95">
        <v>42</v>
      </c>
    </row>
    <row r="96" spans="1:24" x14ac:dyDescent="0.2">
      <c r="A96">
        <v>11</v>
      </c>
      <c r="B96">
        <v>53</v>
      </c>
      <c r="C96" s="9">
        <f t="shared" si="12"/>
        <v>39.5</v>
      </c>
      <c r="D96" s="9">
        <f t="shared" si="14"/>
        <v>38.5</v>
      </c>
      <c r="E96" s="9">
        <f t="shared" si="13"/>
        <v>40.5</v>
      </c>
    </row>
    <row r="97" spans="1:6" x14ac:dyDescent="0.2">
      <c r="A97">
        <v>12</v>
      </c>
      <c r="B97">
        <v>48</v>
      </c>
      <c r="C97" s="9">
        <f t="shared" si="12"/>
        <v>39.5</v>
      </c>
      <c r="D97" s="9">
        <f t="shared" si="14"/>
        <v>40.5</v>
      </c>
      <c r="E97" s="9">
        <f t="shared" si="13"/>
        <v>38.5</v>
      </c>
    </row>
    <row r="98" spans="1:6" x14ac:dyDescent="0.2">
      <c r="A98">
        <v>13</v>
      </c>
      <c r="B98">
        <v>25</v>
      </c>
      <c r="C98" s="9">
        <f t="shared" si="12"/>
        <v>39.125</v>
      </c>
      <c r="D98" s="9">
        <f t="shared" si="14"/>
        <v>38.5</v>
      </c>
      <c r="E98" s="9">
        <f t="shared" si="13"/>
        <v>39.75</v>
      </c>
    </row>
    <row r="99" spans="1:6" x14ac:dyDescent="0.2">
      <c r="A99">
        <v>14</v>
      </c>
      <c r="B99">
        <v>28</v>
      </c>
      <c r="C99" s="9">
        <f t="shared" si="12"/>
        <v>39</v>
      </c>
      <c r="D99" s="9">
        <f t="shared" si="14"/>
        <v>39.75</v>
      </c>
      <c r="E99" s="9">
        <f t="shared" si="13"/>
        <v>38.25</v>
      </c>
    </row>
    <row r="100" spans="1:6" x14ac:dyDescent="0.2">
      <c r="A100">
        <v>15</v>
      </c>
      <c r="B100">
        <v>58</v>
      </c>
      <c r="C100" s="9">
        <f t="shared" si="12"/>
        <v>40.375</v>
      </c>
      <c r="D100" s="9">
        <f t="shared" si="14"/>
        <v>38.25</v>
      </c>
      <c r="E100" s="9">
        <f t="shared" si="13"/>
        <v>42.5</v>
      </c>
    </row>
    <row r="101" spans="1:6" x14ac:dyDescent="0.2">
      <c r="A101">
        <v>16</v>
      </c>
      <c r="B101">
        <v>42</v>
      </c>
      <c r="C101" s="9">
        <f t="shared" si="12"/>
        <v>44.25</v>
      </c>
      <c r="D101" s="9">
        <f t="shared" si="14"/>
        <v>42.5</v>
      </c>
      <c r="E101" s="9">
        <f t="shared" si="13"/>
        <v>46</v>
      </c>
    </row>
    <row r="102" spans="1:6" x14ac:dyDescent="0.2">
      <c r="A102" s="5">
        <v>17</v>
      </c>
      <c r="B102" s="6">
        <v>42</v>
      </c>
    </row>
    <row r="103" spans="1:6" x14ac:dyDescent="0.2">
      <c r="A103" s="5">
        <v>18</v>
      </c>
      <c r="B103" s="6">
        <v>42</v>
      </c>
    </row>
    <row r="108" spans="1:6" x14ac:dyDescent="0.2">
      <c r="B108" s="3" t="s">
        <v>0</v>
      </c>
      <c r="C108" s="3" t="s">
        <v>3</v>
      </c>
      <c r="D108" s="3" t="s">
        <v>4</v>
      </c>
      <c r="E108" t="s">
        <v>12</v>
      </c>
      <c r="F108" t="s">
        <v>13</v>
      </c>
    </row>
    <row r="109" spans="1:6" x14ac:dyDescent="0.2">
      <c r="A109">
        <v>1</v>
      </c>
      <c r="B109">
        <v>21</v>
      </c>
    </row>
    <row r="110" spans="1:6" x14ac:dyDescent="0.2">
      <c r="A110">
        <v>2</v>
      </c>
      <c r="B110">
        <v>33</v>
      </c>
      <c r="C110" s="9">
        <f t="shared" ref="C110:C123" si="15">AVERAGE(B109:B111)</f>
        <v>36.666666666666664</v>
      </c>
      <c r="D110" s="9"/>
    </row>
    <row r="111" spans="1:6" x14ac:dyDescent="0.2">
      <c r="A111">
        <v>3</v>
      </c>
      <c r="B111">
        <v>56</v>
      </c>
      <c r="C111" s="9">
        <f t="shared" si="15"/>
        <v>44.666666666666664</v>
      </c>
      <c r="D111" s="9">
        <f t="shared" ref="D111:D122" si="16">AVERAGE(B109:B113)</f>
        <v>35.6</v>
      </c>
    </row>
    <row r="112" spans="1:6" x14ac:dyDescent="0.2">
      <c r="A112">
        <v>4</v>
      </c>
      <c r="B112">
        <v>45</v>
      </c>
      <c r="C112" s="9">
        <f t="shared" si="15"/>
        <v>41.333333333333336</v>
      </c>
      <c r="D112" s="9">
        <f t="shared" si="16"/>
        <v>37.4</v>
      </c>
      <c r="E112" s="9">
        <f t="shared" ref="E112:E125" si="17">C110</f>
        <v>36.666666666666664</v>
      </c>
    </row>
    <row r="113" spans="1:6" x14ac:dyDescent="0.2">
      <c r="A113">
        <v>5</v>
      </c>
      <c r="B113">
        <v>23</v>
      </c>
      <c r="C113" s="9">
        <f t="shared" si="15"/>
        <v>32.666666666666664</v>
      </c>
      <c r="D113" s="9">
        <f t="shared" si="16"/>
        <v>43</v>
      </c>
      <c r="E113" s="9">
        <f t="shared" si="17"/>
        <v>44.666666666666664</v>
      </c>
    </row>
    <row r="114" spans="1:6" x14ac:dyDescent="0.2">
      <c r="A114">
        <v>6</v>
      </c>
      <c r="B114">
        <v>30</v>
      </c>
      <c r="C114" s="9">
        <f t="shared" si="15"/>
        <v>38</v>
      </c>
      <c r="D114" s="9">
        <f t="shared" si="16"/>
        <v>39.4</v>
      </c>
      <c r="E114" s="9">
        <f t="shared" si="17"/>
        <v>41.333333333333336</v>
      </c>
      <c r="F114" s="9">
        <f t="shared" ref="F114:F125" si="18">D111</f>
        <v>35.6</v>
      </c>
    </row>
    <row r="115" spans="1:6" x14ac:dyDescent="0.2">
      <c r="A115">
        <v>7</v>
      </c>
      <c r="B115">
        <v>61</v>
      </c>
      <c r="C115" s="9">
        <f t="shared" si="15"/>
        <v>43</v>
      </c>
      <c r="D115" s="9">
        <f t="shared" si="16"/>
        <v>33.799999999999997</v>
      </c>
      <c r="E115" s="9">
        <f t="shared" si="17"/>
        <v>32.666666666666664</v>
      </c>
      <c r="F115" s="9">
        <f t="shared" si="18"/>
        <v>37.4</v>
      </c>
    </row>
    <row r="116" spans="1:6" x14ac:dyDescent="0.2">
      <c r="A116">
        <v>8</v>
      </c>
      <c r="B116">
        <v>38</v>
      </c>
      <c r="C116" s="9">
        <f t="shared" si="15"/>
        <v>38.666666666666664</v>
      </c>
      <c r="D116" s="9">
        <f t="shared" si="16"/>
        <v>36.4</v>
      </c>
      <c r="E116" s="9">
        <f t="shared" si="17"/>
        <v>38</v>
      </c>
      <c r="F116" s="9">
        <f t="shared" si="18"/>
        <v>43</v>
      </c>
    </row>
    <row r="117" spans="1:6" x14ac:dyDescent="0.2">
      <c r="A117">
        <v>9</v>
      </c>
      <c r="B117">
        <v>17</v>
      </c>
      <c r="C117" s="9">
        <f t="shared" si="15"/>
        <v>30.333333333333332</v>
      </c>
      <c r="D117" s="9">
        <f t="shared" si="16"/>
        <v>41</v>
      </c>
      <c r="E117" s="9">
        <f t="shared" si="17"/>
        <v>43</v>
      </c>
      <c r="F117" s="9">
        <f t="shared" si="18"/>
        <v>39.4</v>
      </c>
    </row>
    <row r="118" spans="1:6" x14ac:dyDescent="0.2">
      <c r="A118">
        <v>10</v>
      </c>
      <c r="B118">
        <v>36</v>
      </c>
      <c r="C118" s="9">
        <f t="shared" si="15"/>
        <v>35.333333333333336</v>
      </c>
      <c r="D118" s="9">
        <f t="shared" si="16"/>
        <v>38.4</v>
      </c>
      <c r="E118" s="9">
        <f t="shared" si="17"/>
        <v>38.666666666666664</v>
      </c>
      <c r="F118" s="9">
        <f t="shared" si="18"/>
        <v>33.799999999999997</v>
      </c>
    </row>
    <row r="119" spans="1:6" x14ac:dyDescent="0.2">
      <c r="A119">
        <v>11</v>
      </c>
      <c r="B119">
        <v>53</v>
      </c>
      <c r="C119" s="9">
        <f t="shared" si="15"/>
        <v>45.666666666666664</v>
      </c>
      <c r="D119" s="9">
        <f t="shared" si="16"/>
        <v>35.799999999999997</v>
      </c>
      <c r="E119" s="9">
        <f t="shared" si="17"/>
        <v>30.333333333333332</v>
      </c>
      <c r="F119" s="9">
        <f t="shared" si="18"/>
        <v>36.4</v>
      </c>
    </row>
    <row r="120" spans="1:6" x14ac:dyDescent="0.2">
      <c r="A120">
        <v>12</v>
      </c>
      <c r="B120">
        <v>48</v>
      </c>
      <c r="C120" s="9">
        <f t="shared" si="15"/>
        <v>42</v>
      </c>
      <c r="D120" s="9">
        <f t="shared" si="16"/>
        <v>38</v>
      </c>
      <c r="E120" s="9">
        <f t="shared" si="17"/>
        <v>35.333333333333336</v>
      </c>
      <c r="F120" s="9">
        <f t="shared" si="18"/>
        <v>41</v>
      </c>
    </row>
    <row r="121" spans="1:6" x14ac:dyDescent="0.2">
      <c r="A121">
        <v>13</v>
      </c>
      <c r="B121">
        <v>25</v>
      </c>
      <c r="C121" s="9">
        <f t="shared" si="15"/>
        <v>33.666666666666664</v>
      </c>
      <c r="D121" s="9">
        <f t="shared" si="16"/>
        <v>42.4</v>
      </c>
      <c r="E121" s="9">
        <f t="shared" si="17"/>
        <v>45.666666666666664</v>
      </c>
      <c r="F121" s="9">
        <f t="shared" si="18"/>
        <v>38.4</v>
      </c>
    </row>
    <row r="122" spans="1:6" x14ac:dyDescent="0.2">
      <c r="A122">
        <v>14</v>
      </c>
      <c r="B122">
        <v>28</v>
      </c>
      <c r="C122" s="9">
        <f t="shared" si="15"/>
        <v>37</v>
      </c>
      <c r="D122" s="9">
        <f t="shared" si="16"/>
        <v>40.200000000000003</v>
      </c>
      <c r="E122" s="9">
        <f t="shared" si="17"/>
        <v>42</v>
      </c>
      <c r="F122" s="9">
        <f t="shared" si="18"/>
        <v>35.799999999999997</v>
      </c>
    </row>
    <row r="123" spans="1:6" x14ac:dyDescent="0.2">
      <c r="A123">
        <v>15</v>
      </c>
      <c r="B123">
        <v>58</v>
      </c>
      <c r="C123" s="9">
        <f t="shared" si="15"/>
        <v>42.666666666666664</v>
      </c>
      <c r="D123" s="9"/>
      <c r="E123" s="9">
        <f t="shared" si="17"/>
        <v>33.666666666666664</v>
      </c>
      <c r="F123" s="9">
        <f t="shared" si="18"/>
        <v>38</v>
      </c>
    </row>
    <row r="124" spans="1:6" x14ac:dyDescent="0.2">
      <c r="A124">
        <v>16</v>
      </c>
      <c r="B124">
        <v>42</v>
      </c>
      <c r="E124" s="9">
        <f t="shared" si="17"/>
        <v>37</v>
      </c>
      <c r="F124" s="9">
        <f t="shared" si="18"/>
        <v>42.4</v>
      </c>
    </row>
    <row r="125" spans="1:6" x14ac:dyDescent="0.2">
      <c r="A125">
        <v>17</v>
      </c>
      <c r="E125" s="9">
        <f t="shared" si="17"/>
        <v>42.666666666666664</v>
      </c>
      <c r="F125" s="9">
        <f t="shared" si="18"/>
        <v>40.200000000000003</v>
      </c>
    </row>
    <row r="130" spans="1:8" ht="25.5" x14ac:dyDescent="0.2">
      <c r="A130" s="1"/>
      <c r="B130" s="10" t="s">
        <v>0</v>
      </c>
      <c r="C130" s="11" t="s">
        <v>14</v>
      </c>
      <c r="D130" s="11" t="s">
        <v>15</v>
      </c>
      <c r="F130" s="3" t="s">
        <v>1</v>
      </c>
      <c r="G130" s="3" t="s">
        <v>2</v>
      </c>
      <c r="H130" t="s">
        <v>16</v>
      </c>
    </row>
    <row r="131" spans="1:8" x14ac:dyDescent="0.2">
      <c r="A131" s="12">
        <v>1</v>
      </c>
      <c r="B131" s="4">
        <v>106.5</v>
      </c>
      <c r="C131" s="1"/>
      <c r="D131" s="1"/>
    </row>
    <row r="132" spans="1:8" x14ac:dyDescent="0.2">
      <c r="A132" s="12">
        <v>2</v>
      </c>
      <c r="B132" s="4">
        <v>109.2</v>
      </c>
      <c r="C132" s="1"/>
      <c r="D132" s="1"/>
      <c r="F132" s="9">
        <f t="shared" ref="F132:F140" si="19">AVERAGE(B131:B133)</f>
        <v>111.16666666666667</v>
      </c>
      <c r="G132" s="9"/>
    </row>
    <row r="133" spans="1:8" x14ac:dyDescent="0.2">
      <c r="A133" s="12">
        <v>3</v>
      </c>
      <c r="B133" s="4">
        <v>117.8</v>
      </c>
      <c r="C133" s="1"/>
      <c r="D133" s="1"/>
      <c r="F133" s="9">
        <f t="shared" si="19"/>
        <v>114.73333333333333</v>
      </c>
      <c r="G133" s="9">
        <f t="shared" ref="G133:G139" si="20">AVERAGE(B131:B135)</f>
        <v>113.52000000000001</v>
      </c>
      <c r="H133" s="9">
        <f t="shared" ref="H133:H140" si="21">AVERAGE(B131:B134)</f>
        <v>112.675</v>
      </c>
    </row>
    <row r="134" spans="1:8" x14ac:dyDescent="0.2">
      <c r="A134" s="12">
        <v>4</v>
      </c>
      <c r="B134" s="4">
        <v>117.2</v>
      </c>
      <c r="C134" s="7">
        <f t="shared" ref="C134:C142" si="22">F132</f>
        <v>111.16666666666667</v>
      </c>
      <c r="D134" s="1"/>
      <c r="F134" s="9">
        <f t="shared" si="19"/>
        <v>117.3</v>
      </c>
      <c r="G134" s="9">
        <f t="shared" si="20"/>
        <v>115.96000000000001</v>
      </c>
      <c r="H134" s="9">
        <f t="shared" si="21"/>
        <v>115.27500000000001</v>
      </c>
    </row>
    <row r="135" spans="1:8" x14ac:dyDescent="0.2">
      <c r="A135" s="12">
        <v>5</v>
      </c>
      <c r="B135" s="4">
        <v>116.9</v>
      </c>
      <c r="C135" s="7">
        <f t="shared" si="22"/>
        <v>114.73333333333333</v>
      </c>
      <c r="D135" s="1"/>
      <c r="F135" s="9">
        <f t="shared" si="19"/>
        <v>117.60000000000001</v>
      </c>
      <c r="G135" s="9">
        <f t="shared" si="20"/>
        <v>117.23999999999998</v>
      </c>
      <c r="H135" s="9">
        <f t="shared" si="21"/>
        <v>117.64999999999999</v>
      </c>
    </row>
    <row r="136" spans="1:8" x14ac:dyDescent="0.2">
      <c r="A136" s="12">
        <v>6</v>
      </c>
      <c r="B136" s="4">
        <v>118.7</v>
      </c>
      <c r="C136" s="7">
        <f t="shared" si="22"/>
        <v>117.3</v>
      </c>
      <c r="D136" s="7">
        <f>G133</f>
        <v>113.52000000000001</v>
      </c>
      <c r="F136" s="9">
        <f t="shared" si="19"/>
        <v>117.06666666666668</v>
      </c>
      <c r="G136" s="9">
        <f t="shared" si="20"/>
        <v>117.47999999999999</v>
      </c>
      <c r="H136" s="9">
        <f t="shared" si="21"/>
        <v>117.1</v>
      </c>
    </row>
    <row r="137" spans="1:8" x14ac:dyDescent="0.2">
      <c r="A137" s="12">
        <v>7</v>
      </c>
      <c r="B137" s="4">
        <v>115.6</v>
      </c>
      <c r="C137" s="7">
        <f t="shared" si="22"/>
        <v>117.60000000000001</v>
      </c>
      <c r="D137" s="7">
        <f t="shared" ref="D137:D142" si="23">G134</f>
        <v>115.96000000000001</v>
      </c>
      <c r="F137" s="9">
        <f t="shared" si="19"/>
        <v>117.76666666666667</v>
      </c>
      <c r="G137" s="9">
        <f t="shared" si="20"/>
        <v>120.98000000000002</v>
      </c>
      <c r="H137" s="9">
        <f t="shared" si="21"/>
        <v>117.55000000000001</v>
      </c>
    </row>
    <row r="138" spans="1:8" x14ac:dyDescent="0.2">
      <c r="A138" s="12">
        <v>8</v>
      </c>
      <c r="B138" s="4">
        <v>119</v>
      </c>
      <c r="C138" s="7">
        <f t="shared" si="22"/>
        <v>117.06666666666668</v>
      </c>
      <c r="D138" s="7">
        <f t="shared" si="23"/>
        <v>117.23999999999998</v>
      </c>
      <c r="F138" s="9">
        <f t="shared" si="19"/>
        <v>123.09999999999998</v>
      </c>
      <c r="G138" s="9">
        <f t="shared" si="20"/>
        <v>123.67999999999999</v>
      </c>
      <c r="H138" s="9">
        <f t="shared" si="21"/>
        <v>122</v>
      </c>
    </row>
    <row r="139" spans="1:8" x14ac:dyDescent="0.2">
      <c r="A139" s="12">
        <v>9</v>
      </c>
      <c r="B139" s="4">
        <v>134.69999999999999</v>
      </c>
      <c r="C139" s="7">
        <f t="shared" si="22"/>
        <v>117.76666666666667</v>
      </c>
      <c r="D139" s="7">
        <f t="shared" si="23"/>
        <v>117.47999999999999</v>
      </c>
      <c r="F139" s="9">
        <f t="shared" si="19"/>
        <v>128.03333333333333</v>
      </c>
      <c r="G139" s="9">
        <f t="shared" si="20"/>
        <v>125.17999999999999</v>
      </c>
      <c r="H139" s="9">
        <f t="shared" si="21"/>
        <v>124.92499999999998</v>
      </c>
    </row>
    <row r="140" spans="1:8" x14ac:dyDescent="0.2">
      <c r="A140" s="12">
        <v>10</v>
      </c>
      <c r="B140" s="4">
        <v>130.4</v>
      </c>
      <c r="C140" s="7">
        <f t="shared" si="22"/>
        <v>123.09999999999998</v>
      </c>
      <c r="D140" s="7">
        <f t="shared" si="23"/>
        <v>120.98000000000002</v>
      </c>
      <c r="F140" s="9">
        <f t="shared" si="19"/>
        <v>130.43333333333334</v>
      </c>
      <c r="G140" s="9"/>
      <c r="H140" s="9">
        <f t="shared" si="21"/>
        <v>127.575</v>
      </c>
    </row>
    <row r="141" spans="1:8" x14ac:dyDescent="0.2">
      <c r="A141" s="12">
        <v>11</v>
      </c>
      <c r="B141" s="4">
        <v>126.2</v>
      </c>
      <c r="C141" s="7">
        <f t="shared" si="22"/>
        <v>128.03333333333333</v>
      </c>
      <c r="D141" s="7">
        <f t="shared" si="23"/>
        <v>123.67999999999999</v>
      </c>
      <c r="F141" s="9"/>
      <c r="G141" s="9"/>
    </row>
    <row r="142" spans="1:8" x14ac:dyDescent="0.2">
      <c r="A142" s="12">
        <v>12</v>
      </c>
      <c r="B142" s="1"/>
      <c r="C142" s="7">
        <f t="shared" si="22"/>
        <v>130.43333333333334</v>
      </c>
      <c r="D142" s="7">
        <f t="shared" si="23"/>
        <v>125.17999999999999</v>
      </c>
      <c r="F142" s="9"/>
      <c r="G142" s="9"/>
    </row>
    <row r="143" spans="1:8" x14ac:dyDescent="0.2">
      <c r="F143" s="9"/>
      <c r="G143" s="9"/>
    </row>
    <row r="144" spans="1:8" x14ac:dyDescent="0.2">
      <c r="F144" s="9">
        <v>3</v>
      </c>
      <c r="G144" s="9"/>
      <c r="H144">
        <v>4</v>
      </c>
    </row>
    <row r="145" spans="6:8" x14ac:dyDescent="0.2">
      <c r="F145" s="9">
        <v>1</v>
      </c>
      <c r="G145" s="9"/>
      <c r="H145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opLeftCell="A55" workbookViewId="0">
      <selection activeCell="A108" sqref="A108:F125"/>
    </sheetView>
  </sheetViews>
  <sheetFormatPr defaultRowHeight="12.75" x14ac:dyDescent="0.2"/>
  <cols>
    <col min="1" max="1" width="3" bestFit="1" customWidth="1"/>
    <col min="2" max="2" width="11.7109375" customWidth="1"/>
    <col min="3" max="3" width="20.85546875" customWidth="1"/>
    <col min="5" max="6" width="14.140625" customWidth="1"/>
    <col min="8" max="9" width="14.140625" customWidth="1"/>
    <col min="11" max="12" width="14.140625" customWidth="1"/>
  </cols>
  <sheetData>
    <row r="1" spans="1:12" x14ac:dyDescent="0.2">
      <c r="C1" s="13"/>
    </row>
    <row r="3" spans="1:12" x14ac:dyDescent="0.2">
      <c r="C3" s="10" t="s">
        <v>17</v>
      </c>
      <c r="E3" s="10" t="s">
        <v>18</v>
      </c>
      <c r="F3" s="10" t="s">
        <v>19</v>
      </c>
      <c r="H3" s="10" t="s">
        <v>20</v>
      </c>
      <c r="I3" s="10" t="s">
        <v>21</v>
      </c>
      <c r="K3" s="10" t="s">
        <v>22</v>
      </c>
      <c r="L3" s="10" t="s">
        <v>23</v>
      </c>
    </row>
    <row r="4" spans="1:12" x14ac:dyDescent="0.2">
      <c r="A4">
        <v>1</v>
      </c>
      <c r="B4" s="14">
        <v>39052</v>
      </c>
      <c r="C4" s="15">
        <v>405922.68360567366</v>
      </c>
      <c r="E4" s="15">
        <f>(C4+C4+C5)/3</f>
        <v>396327.41844126716</v>
      </c>
      <c r="F4" s="15">
        <f>(E4+E4+E5)/3</f>
        <v>392722.00280116388</v>
      </c>
      <c r="H4" s="15">
        <f>(C4+C4+C4+C5+C6)/5</f>
        <v>393675.77635484393</v>
      </c>
      <c r="I4" s="15">
        <f>(H4+H4+H4+H5+H6)/5</f>
        <v>395068.00084997877</v>
      </c>
      <c r="K4" s="15">
        <f>(C4+C5+C6+C7+C4+C4+C4)/7</f>
        <v>398009.17230029503</v>
      </c>
      <c r="L4" s="15">
        <f>(K4+K5+K6+K7+K4+K4+K4)/7</f>
        <v>397240.49757662794</v>
      </c>
    </row>
    <row r="5" spans="1:12" x14ac:dyDescent="0.2">
      <c r="A5">
        <v>2</v>
      </c>
      <c r="B5" s="14">
        <v>39083</v>
      </c>
      <c r="C5" s="15">
        <v>377136.88811245415</v>
      </c>
      <c r="E5" s="15">
        <f>AVERAGE(C4:C6)</f>
        <v>385511.17152095743</v>
      </c>
      <c r="F5" s="15">
        <f>AVERAGE(E4:E6)</f>
        <v>389765.47128511599</v>
      </c>
      <c r="H5" s="15">
        <f>(C6+C5+C4+C7+C4)/5</f>
        <v>394843.76777814358</v>
      </c>
      <c r="I5" s="15">
        <f>(H6+H5+H4+H7+H4)/5</f>
        <v>395050.59345438337</v>
      </c>
      <c r="K5" s="15">
        <f>(C5+C6+C7+C8+C4+C4+C4)/7</f>
        <v>401312.84346392006</v>
      </c>
      <c r="L5" s="15">
        <f>(K5+K6+K7+K8+K4+K4+K4)/7</f>
        <v>394954.20670476079</v>
      </c>
    </row>
    <row r="6" spans="1:12" x14ac:dyDescent="0.2">
      <c r="A6">
        <v>3</v>
      </c>
      <c r="B6" s="14">
        <v>39114</v>
      </c>
      <c r="C6" s="15">
        <v>373473.94284474442</v>
      </c>
      <c r="E6" s="15">
        <f>AVERAGE(C5:C7)</f>
        <v>387457.82389312348</v>
      </c>
      <c r="F6" s="15">
        <f t="shared" ref="F6:F62" si="0">AVERAGE(E5:E7)</f>
        <v>392576.88350668974</v>
      </c>
      <c r="H6" s="15">
        <f t="shared" ref="H6:H61" si="1">AVERAGE(C4:C8)</f>
        <v>399468.90740721859</v>
      </c>
      <c r="I6" s="15">
        <f>AVERAGE(H4:H8)</f>
        <v>394254.99885482492</v>
      </c>
      <c r="K6" s="15">
        <f>(C6+C7+C8+C9+C5+C4+C4)/7</f>
        <v>397112.72344224021</v>
      </c>
      <c r="L6" s="15">
        <f>(K6+K7+K8+K9+K5+K4+K4)/7</f>
        <v>391509.23082801834</v>
      </c>
    </row>
    <row r="7" spans="1:12" x14ac:dyDescent="0.2">
      <c r="A7">
        <v>4</v>
      </c>
      <c r="B7" s="14">
        <v>39142</v>
      </c>
      <c r="C7" s="15">
        <v>411762.64072217187</v>
      </c>
      <c r="E7" s="15">
        <f t="shared" ref="E7:E62" si="2">AVERAGE(C6:C8)</f>
        <v>404761.65510598844</v>
      </c>
      <c r="F7" s="15">
        <f t="shared" si="0"/>
        <v>399332.36699160794</v>
      </c>
      <c r="H7" s="15">
        <f t="shared" si="1"/>
        <v>393588.73937686684</v>
      </c>
      <c r="I7" s="15">
        <f t="shared" ref="I7:I61" si="3">AVERAGE(H5:H9)</f>
        <v>392456.8484807912</v>
      </c>
      <c r="K7" s="15">
        <f t="shared" ref="K7:K60" si="4">AVERAGE(C4:C10)</f>
        <v>390221.22692905535</v>
      </c>
      <c r="L7" s="15">
        <f>AVERAGE(K4:K10)</f>
        <v>387671.06385306607</v>
      </c>
    </row>
    <row r="8" spans="1:12" x14ac:dyDescent="0.2">
      <c r="A8">
        <v>5</v>
      </c>
      <c r="B8" s="14">
        <v>39173</v>
      </c>
      <c r="C8" s="15">
        <v>429048.3817510489</v>
      </c>
      <c r="E8" s="15">
        <f t="shared" si="2"/>
        <v>405777.62197571184</v>
      </c>
      <c r="F8" s="15">
        <f t="shared" si="0"/>
        <v>399430.02938482707</v>
      </c>
      <c r="H8" s="15">
        <f t="shared" si="1"/>
        <v>389697.80335705186</v>
      </c>
      <c r="I8" s="15">
        <f t="shared" si="3"/>
        <v>386769.04710815311</v>
      </c>
      <c r="K8" s="15">
        <f t="shared" si="4"/>
        <v>382005.13619722473</v>
      </c>
      <c r="L8" s="15">
        <f t="shared" ref="L8:L60" si="5">AVERAGE(K5:K11)</f>
        <v>381492.97148576833</v>
      </c>
    </row>
    <row r="9" spans="1:12" x14ac:dyDescent="0.2">
      <c r="A9">
        <v>6</v>
      </c>
      <c r="B9" s="14">
        <v>39203</v>
      </c>
      <c r="C9" s="15">
        <v>376521.84345391486</v>
      </c>
      <c r="E9" s="15">
        <f t="shared" si="2"/>
        <v>387750.81107278104</v>
      </c>
      <c r="F9" s="15">
        <f t="shared" si="0"/>
        <v>384799.93323284807</v>
      </c>
      <c r="H9" s="15">
        <f t="shared" si="1"/>
        <v>384685.02448467485</v>
      </c>
      <c r="I9" s="15">
        <f t="shared" si="3"/>
        <v>377162.58570095693</v>
      </c>
      <c r="K9" s="15">
        <f t="shared" si="4"/>
        <v>373894.34116309771</v>
      </c>
      <c r="L9" s="15">
        <f t="shared" si="5"/>
        <v>372136.77415484062</v>
      </c>
    </row>
    <row r="10" spans="1:12" x14ac:dyDescent="0.2">
      <c r="A10">
        <v>7</v>
      </c>
      <c r="B10" s="14">
        <v>39234</v>
      </c>
      <c r="C10" s="15">
        <v>357682.20801337936</v>
      </c>
      <c r="E10" s="15">
        <f t="shared" si="2"/>
        <v>360871.3666500512</v>
      </c>
      <c r="F10" s="15">
        <f t="shared" si="0"/>
        <v>363591.1236153667</v>
      </c>
      <c r="H10" s="15">
        <f t="shared" si="1"/>
        <v>366404.76091495348</v>
      </c>
      <c r="I10" s="15">
        <f t="shared" si="3"/>
        <v>365555.53602156398</v>
      </c>
      <c r="K10" s="15">
        <f t="shared" si="4"/>
        <v>371142.00347562978</v>
      </c>
      <c r="L10" s="15">
        <f t="shared" si="5"/>
        <v>364369.77492040547</v>
      </c>
    </row>
    <row r="11" spans="1:12" x14ac:dyDescent="0.2">
      <c r="A11">
        <v>8</v>
      </c>
      <c r="B11" s="14">
        <v>39264</v>
      </c>
      <c r="C11" s="15">
        <v>348410.04848285933</v>
      </c>
      <c r="E11" s="15">
        <f t="shared" si="2"/>
        <v>342151.19312326791</v>
      </c>
      <c r="F11" s="15">
        <f t="shared" si="0"/>
        <v>348005.18107876129</v>
      </c>
      <c r="H11" s="15">
        <f t="shared" si="1"/>
        <v>351436.60037123767</v>
      </c>
      <c r="I11" s="15">
        <f t="shared" si="3"/>
        <v>352277.26269274112</v>
      </c>
      <c r="K11" s="15">
        <f t="shared" si="4"/>
        <v>354762.52572921041</v>
      </c>
      <c r="L11" s="15">
        <f t="shared" si="5"/>
        <v>358530.4352088939</v>
      </c>
    </row>
    <row r="12" spans="1:12" x14ac:dyDescent="0.2">
      <c r="A12">
        <v>9</v>
      </c>
      <c r="B12" s="14">
        <v>39295</v>
      </c>
      <c r="C12" s="15">
        <v>320361.32287356484</v>
      </c>
      <c r="E12" s="15">
        <f t="shared" si="2"/>
        <v>340992.98346296465</v>
      </c>
      <c r="F12" s="15">
        <f t="shared" si="0"/>
        <v>335678.63646244089</v>
      </c>
      <c r="H12" s="15">
        <f t="shared" si="1"/>
        <v>335553.49097990186</v>
      </c>
      <c r="I12" s="15">
        <f t="shared" si="3"/>
        <v>343064.81160029111</v>
      </c>
      <c r="K12" s="15">
        <f t="shared" si="4"/>
        <v>335819.46214742627</v>
      </c>
      <c r="L12" s="15">
        <f t="shared" si="5"/>
        <v>354116.96180567419</v>
      </c>
    </row>
    <row r="13" spans="1:12" x14ac:dyDescent="0.2">
      <c r="A13">
        <v>10</v>
      </c>
      <c r="B13" s="14">
        <v>39326</v>
      </c>
      <c r="C13" s="15">
        <v>354207.57903246972</v>
      </c>
      <c r="E13" s="15">
        <f t="shared" si="2"/>
        <v>323891.73280109011</v>
      </c>
      <c r="F13" s="15">
        <f t="shared" si="0"/>
        <v>326934.99566671444</v>
      </c>
      <c r="H13" s="15">
        <f t="shared" si="1"/>
        <v>323306.43671293795</v>
      </c>
      <c r="I13" s="15">
        <f t="shared" si="3"/>
        <v>340849.84226861625</v>
      </c>
      <c r="K13" s="15">
        <f t="shared" si="4"/>
        <v>342743.72880119464</v>
      </c>
      <c r="L13" s="15">
        <f t="shared" si="5"/>
        <v>351801.93082869332</v>
      </c>
    </row>
    <row r="14" spans="1:12" x14ac:dyDescent="0.2">
      <c r="A14">
        <v>11</v>
      </c>
      <c r="B14" s="14">
        <v>39356</v>
      </c>
      <c r="C14" s="15">
        <v>297106.29649723577</v>
      </c>
      <c r="E14" s="15">
        <f t="shared" si="2"/>
        <v>315920.27073608851</v>
      </c>
      <c r="F14" s="15">
        <f t="shared" si="0"/>
        <v>326442.32820195827</v>
      </c>
      <c r="H14" s="15">
        <f t="shared" si="1"/>
        <v>338622.76902242471</v>
      </c>
      <c r="I14" s="15">
        <f t="shared" si="3"/>
        <v>341890.79638303944</v>
      </c>
      <c r="K14" s="15">
        <f t="shared" si="4"/>
        <v>349345.84894847404</v>
      </c>
      <c r="L14" s="15">
        <f t="shared" si="5"/>
        <v>349857.113027582</v>
      </c>
    </row>
    <row r="15" spans="1:12" x14ac:dyDescent="0.2">
      <c r="A15">
        <v>12</v>
      </c>
      <c r="B15" s="14">
        <v>39387</v>
      </c>
      <c r="C15" s="15">
        <v>296446.93667855999</v>
      </c>
      <c r="E15" s="15">
        <f t="shared" si="2"/>
        <v>339514.9810686963</v>
      </c>
      <c r="F15" s="15">
        <f t="shared" si="0"/>
        <v>343515.71679639374</v>
      </c>
      <c r="H15" s="15">
        <f t="shared" si="1"/>
        <v>355329.91425657889</v>
      </c>
      <c r="I15" s="15">
        <f t="shared" si="3"/>
        <v>348880.49797665572</v>
      </c>
      <c r="K15" s="15">
        <f t="shared" si="4"/>
        <v>351110.82237468631</v>
      </c>
      <c r="L15" s="15">
        <f t="shared" si="5"/>
        <v>350978.79961298825</v>
      </c>
    </row>
    <row r="16" spans="1:12" x14ac:dyDescent="0.2">
      <c r="A16">
        <v>13</v>
      </c>
      <c r="B16" s="14">
        <v>39417</v>
      </c>
      <c r="C16" s="15">
        <v>424991.71003029315</v>
      </c>
      <c r="E16" s="15">
        <f t="shared" si="2"/>
        <v>375111.89858439629</v>
      </c>
      <c r="F16" s="15">
        <f t="shared" si="0"/>
        <v>370392.69561113906</v>
      </c>
      <c r="H16" s="15">
        <f t="shared" si="1"/>
        <v>356641.37094335392</v>
      </c>
      <c r="I16" s="15">
        <f t="shared" si="3"/>
        <v>360584.99939003447</v>
      </c>
      <c r="K16" s="15">
        <f t="shared" si="4"/>
        <v>357689.12432423176</v>
      </c>
      <c r="L16" s="15">
        <f t="shared" si="5"/>
        <v>355542.2504196965</v>
      </c>
    </row>
    <row r="17" spans="1:12" x14ac:dyDescent="0.2">
      <c r="A17">
        <v>14</v>
      </c>
      <c r="B17" s="14">
        <v>39448</v>
      </c>
      <c r="C17" s="15">
        <v>403897.04904433567</v>
      </c>
      <c r="E17" s="15">
        <f t="shared" si="2"/>
        <v>396551.20718032465</v>
      </c>
      <c r="F17" s="15">
        <f t="shared" si="0"/>
        <v>382895.62948058074</v>
      </c>
      <c r="H17" s="15">
        <f t="shared" si="1"/>
        <v>370501.99894798332</v>
      </c>
      <c r="I17" s="15">
        <f t="shared" si="3"/>
        <v>365534.91262877051</v>
      </c>
      <c r="K17" s="15">
        <f t="shared" si="4"/>
        <v>357528.27886785055</v>
      </c>
      <c r="L17" s="15">
        <f t="shared" si="5"/>
        <v>356538.80120654654</v>
      </c>
    </row>
    <row r="18" spans="1:12" x14ac:dyDescent="0.2">
      <c r="A18">
        <v>15</v>
      </c>
      <c r="B18" s="14">
        <v>39479</v>
      </c>
      <c r="C18" s="15">
        <v>360764.86246634513</v>
      </c>
      <c r="E18" s="15">
        <f t="shared" si="2"/>
        <v>377023.78267702117</v>
      </c>
      <c r="F18" s="15">
        <f t="shared" si="0"/>
        <v>377886.76993295184</v>
      </c>
      <c r="H18" s="15">
        <f t="shared" si="1"/>
        <v>381828.94377983158</v>
      </c>
      <c r="I18" s="15">
        <f t="shared" si="3"/>
        <v>364287.19239689718</v>
      </c>
      <c r="K18" s="15">
        <f t="shared" si="4"/>
        <v>362614.33182705409</v>
      </c>
      <c r="L18" s="15">
        <f t="shared" si="5"/>
        <v>354849.1067260984</v>
      </c>
    </row>
    <row r="19" spans="1:12" x14ac:dyDescent="0.2">
      <c r="A19">
        <v>16</v>
      </c>
      <c r="B19" s="14">
        <v>39508</v>
      </c>
      <c r="C19" s="15">
        <v>366409.43652038288</v>
      </c>
      <c r="E19" s="15">
        <f t="shared" si="2"/>
        <v>360085.31994150975</v>
      </c>
      <c r="F19" s="15">
        <f t="shared" si="0"/>
        <v>362614.11915838189</v>
      </c>
      <c r="H19" s="15">
        <f t="shared" si="1"/>
        <v>363372.33521610504</v>
      </c>
      <c r="I19" s="15">
        <f t="shared" si="3"/>
        <v>360293.92535435979</v>
      </c>
      <c r="K19" s="15">
        <f t="shared" si="4"/>
        <v>367763.61779438407</v>
      </c>
      <c r="L19" s="15">
        <f t="shared" si="5"/>
        <v>352126.60257510282</v>
      </c>
    </row>
    <row r="20" spans="1:12" x14ac:dyDescent="0.2">
      <c r="A20">
        <v>17</v>
      </c>
      <c r="B20" s="14">
        <v>39539</v>
      </c>
      <c r="C20" s="15">
        <v>353081.66083780117</v>
      </c>
      <c r="E20" s="15">
        <f t="shared" si="2"/>
        <v>350733.25485661486</v>
      </c>
      <c r="F20" s="15">
        <f t="shared" si="0"/>
        <v>350081.9989881895</v>
      </c>
      <c r="H20" s="15">
        <f t="shared" si="1"/>
        <v>349091.313097212</v>
      </c>
      <c r="I20" s="15">
        <f t="shared" si="3"/>
        <v>351611.59012918838</v>
      </c>
      <c r="K20" s="15">
        <f t="shared" si="4"/>
        <v>349719.58430914523</v>
      </c>
      <c r="L20" s="15">
        <f t="shared" si="5"/>
        <v>347399.44174167851</v>
      </c>
    </row>
    <row r="21" spans="1:12" x14ac:dyDescent="0.2">
      <c r="A21">
        <v>18</v>
      </c>
      <c r="B21" s="14">
        <v>39569</v>
      </c>
      <c r="C21" s="15">
        <v>332708.66721166042</v>
      </c>
      <c r="E21" s="15">
        <f t="shared" si="2"/>
        <v>339427.42216644395</v>
      </c>
      <c r="F21" s="15">
        <f t="shared" si="0"/>
        <v>337151.79026270314</v>
      </c>
      <c r="H21" s="15">
        <f t="shared" si="1"/>
        <v>336675.03573066724</v>
      </c>
      <c r="I21" s="15">
        <f t="shared" si="3"/>
        <v>339441.07960785541</v>
      </c>
      <c r="K21" s="15">
        <f t="shared" si="4"/>
        <v>337517.98758533673</v>
      </c>
      <c r="L21" s="15">
        <f t="shared" si="5"/>
        <v>341572.01542266272</v>
      </c>
    </row>
    <row r="22" spans="1:12" x14ac:dyDescent="0.2">
      <c r="A22">
        <v>19</v>
      </c>
      <c r="B22" s="14">
        <v>39600</v>
      </c>
      <c r="C22" s="15">
        <v>332491.93844987021</v>
      </c>
      <c r="E22" s="15">
        <f t="shared" si="2"/>
        <v>321294.69376505062</v>
      </c>
      <c r="F22" s="15">
        <f t="shared" si="0"/>
        <v>325758.62598396122</v>
      </c>
      <c r="H22" s="15">
        <f t="shared" si="1"/>
        <v>327090.32282212575</v>
      </c>
      <c r="I22" s="15">
        <f t="shared" si="3"/>
        <v>330222.7190199293</v>
      </c>
      <c r="K22" s="15">
        <f t="shared" si="4"/>
        <v>332053.29331771721</v>
      </c>
      <c r="L22" s="15">
        <f t="shared" si="5"/>
        <v>334481.73307290487</v>
      </c>
    </row>
    <row r="23" spans="1:12" x14ac:dyDescent="0.2">
      <c r="A23">
        <v>20</v>
      </c>
      <c r="B23" s="14">
        <v>39630</v>
      </c>
      <c r="C23" s="15">
        <v>298683.47563362122</v>
      </c>
      <c r="E23" s="15">
        <f t="shared" si="2"/>
        <v>316553.76202038903</v>
      </c>
      <c r="F23" s="15">
        <f t="shared" si="0"/>
        <v>317025.19084006938</v>
      </c>
      <c r="H23" s="15">
        <f t="shared" si="1"/>
        <v>320976.39117316727</v>
      </c>
      <c r="I23" s="15">
        <f t="shared" si="3"/>
        <v>322482.59467175283</v>
      </c>
      <c r="K23" s="15">
        <f t="shared" si="4"/>
        <v>324598.9984902619</v>
      </c>
      <c r="L23" s="15">
        <f t="shared" si="5"/>
        <v>325508.37642956927</v>
      </c>
    </row>
    <row r="24" spans="1:12" x14ac:dyDescent="0.2">
      <c r="A24">
        <v>21</v>
      </c>
      <c r="B24" s="14">
        <v>39661</v>
      </c>
      <c r="C24" s="15">
        <v>318485.87197767571</v>
      </c>
      <c r="E24" s="15">
        <f t="shared" si="2"/>
        <v>313227.11673476856</v>
      </c>
      <c r="F24" s="15">
        <f t="shared" si="0"/>
        <v>316063.32039603923</v>
      </c>
      <c r="H24" s="15">
        <f t="shared" si="1"/>
        <v>317280.53227647429</v>
      </c>
      <c r="I24" s="15">
        <f t="shared" si="3"/>
        <v>317535.63046832959</v>
      </c>
      <c r="K24" s="15">
        <f t="shared" si="4"/>
        <v>316736.29463473975</v>
      </c>
      <c r="L24" s="15">
        <f t="shared" si="5"/>
        <v>319066.30771071551</v>
      </c>
    </row>
    <row r="25" spans="1:12" x14ac:dyDescent="0.2">
      <c r="A25">
        <v>22</v>
      </c>
      <c r="B25" s="14">
        <v>39692</v>
      </c>
      <c r="C25" s="15">
        <v>322512.00259300874</v>
      </c>
      <c r="E25" s="15">
        <f t="shared" si="2"/>
        <v>318409.0824329601</v>
      </c>
      <c r="F25" s="15">
        <f t="shared" si="0"/>
        <v>314410.300741504</v>
      </c>
      <c r="H25" s="15">
        <f t="shared" si="1"/>
        <v>310390.69135632954</v>
      </c>
      <c r="I25" s="15">
        <f t="shared" si="3"/>
        <v>312816.82596094214</v>
      </c>
      <c r="K25" s="15">
        <f t="shared" si="4"/>
        <v>312982.35537874949</v>
      </c>
      <c r="L25" s="15">
        <f t="shared" si="5"/>
        <v>313608.77701241442</v>
      </c>
    </row>
    <row r="26" spans="1:12" x14ac:dyDescent="0.2">
      <c r="A26">
        <v>23</v>
      </c>
      <c r="B26" s="14">
        <v>39722</v>
      </c>
      <c r="C26" s="15">
        <v>314229.37272819586</v>
      </c>
      <c r="E26" s="15">
        <f t="shared" si="2"/>
        <v>311594.70305678347</v>
      </c>
      <c r="F26" s="15">
        <f t="shared" si="0"/>
        <v>312079.3950518113</v>
      </c>
      <c r="H26" s="15">
        <f t="shared" si="1"/>
        <v>311940.2147135511</v>
      </c>
      <c r="I26" s="15">
        <f t="shared" si="3"/>
        <v>308276.66166108864</v>
      </c>
      <c r="K26" s="15">
        <f t="shared" si="4"/>
        <v>304950.12129103427</v>
      </c>
      <c r="L26" s="15">
        <f t="shared" si="5"/>
        <v>308218.1355646748</v>
      </c>
    </row>
    <row r="27" spans="1:12" x14ac:dyDescent="0.2">
      <c r="A27">
        <v>24</v>
      </c>
      <c r="B27" s="14">
        <v>39753</v>
      </c>
      <c r="C27" s="15">
        <v>298042.733849146</v>
      </c>
      <c r="E27" s="15">
        <f t="shared" si="2"/>
        <v>306234.39966569032</v>
      </c>
      <c r="F27" s="15">
        <f t="shared" si="0"/>
        <v>303803.04825246218</v>
      </c>
      <c r="H27" s="15">
        <f t="shared" si="1"/>
        <v>303496.30028518848</v>
      </c>
      <c r="I27" s="15">
        <f t="shared" si="3"/>
        <v>303159.17654816987</v>
      </c>
      <c r="K27" s="15">
        <f t="shared" si="4"/>
        <v>304625.10327716905</v>
      </c>
      <c r="L27" s="15">
        <f t="shared" si="5"/>
        <v>303488.20729512314</v>
      </c>
    </row>
    <row r="28" spans="1:12" x14ac:dyDescent="0.2">
      <c r="A28">
        <v>25</v>
      </c>
      <c r="B28" s="14">
        <v>39783</v>
      </c>
      <c r="C28" s="15">
        <v>306431.09241972899</v>
      </c>
      <c r="E28" s="15">
        <f t="shared" si="2"/>
        <v>293580.04203491268</v>
      </c>
      <c r="F28" s="15">
        <f t="shared" si="0"/>
        <v>297616.56298821839</v>
      </c>
      <c r="H28" s="15">
        <f t="shared" si="1"/>
        <v>298275.56967389974</v>
      </c>
      <c r="I28" s="15">
        <f t="shared" si="3"/>
        <v>298999.41890520148</v>
      </c>
      <c r="K28" s="15">
        <f t="shared" si="4"/>
        <v>299315.27269722952</v>
      </c>
      <c r="L28" s="15">
        <f t="shared" si="5"/>
        <v>299623.95149263699</v>
      </c>
    </row>
    <row r="29" spans="1:12" x14ac:dyDescent="0.2">
      <c r="A29">
        <v>26</v>
      </c>
      <c r="B29" s="14">
        <v>39814</v>
      </c>
      <c r="C29" s="15">
        <v>276266.299835863</v>
      </c>
      <c r="E29" s="15">
        <f t="shared" si="2"/>
        <v>293035.24726405222</v>
      </c>
      <c r="F29" s="15">
        <f t="shared" si="0"/>
        <v>290426.3972430469</v>
      </c>
      <c r="H29" s="15">
        <f t="shared" si="1"/>
        <v>291693.10671188048</v>
      </c>
      <c r="I29" s="15">
        <f t="shared" si="3"/>
        <v>294049.48308068822</v>
      </c>
      <c r="K29" s="15">
        <f t="shared" si="4"/>
        <v>294318.80318353983</v>
      </c>
      <c r="L29" s="15">
        <f t="shared" si="5"/>
        <v>295682.39528637676</v>
      </c>
    </row>
    <row r="30" spans="1:12" x14ac:dyDescent="0.2">
      <c r="A30">
        <v>27</v>
      </c>
      <c r="B30" s="14">
        <v>39845</v>
      </c>
      <c r="C30" s="15">
        <v>296408.34953656478</v>
      </c>
      <c r="E30" s="15">
        <f t="shared" si="2"/>
        <v>284663.9024301758</v>
      </c>
      <c r="F30" s="15">
        <f t="shared" si="0"/>
        <v>288706.61917050323</v>
      </c>
      <c r="H30" s="15">
        <f t="shared" si="1"/>
        <v>289591.90314148733</v>
      </c>
      <c r="I30" s="15">
        <f t="shared" si="3"/>
        <v>291154.54845828126</v>
      </c>
      <c r="K30" s="15">
        <f t="shared" si="4"/>
        <v>291489.5006034</v>
      </c>
      <c r="L30" s="15">
        <f t="shared" si="5"/>
        <v>292671.80450697092</v>
      </c>
    </row>
    <row r="31" spans="1:12" x14ac:dyDescent="0.2">
      <c r="A31">
        <v>28</v>
      </c>
      <c r="B31" s="14">
        <v>39873</v>
      </c>
      <c r="C31" s="15">
        <v>281317.05791809969</v>
      </c>
      <c r="E31" s="15">
        <f t="shared" si="2"/>
        <v>288420.70781728154</v>
      </c>
      <c r="F31" s="15">
        <f t="shared" si="0"/>
        <v>286947.98436942993</v>
      </c>
      <c r="H31" s="15">
        <f t="shared" si="1"/>
        <v>287190.53559098497</v>
      </c>
      <c r="I31" s="15">
        <f t="shared" si="3"/>
        <v>288502.05789038393</v>
      </c>
      <c r="K31" s="15">
        <f t="shared" si="4"/>
        <v>289686.50401733717</v>
      </c>
      <c r="L31" s="15">
        <f t="shared" si="5"/>
        <v>288797.66342778067</v>
      </c>
    </row>
    <row r="32" spans="1:12" x14ac:dyDescent="0.2">
      <c r="A32">
        <v>29</v>
      </c>
      <c r="B32" s="14">
        <v>39904</v>
      </c>
      <c r="C32" s="15">
        <v>287536.7159971802</v>
      </c>
      <c r="E32" s="15">
        <f t="shared" si="2"/>
        <v>287759.34286083234</v>
      </c>
      <c r="F32" s="15">
        <f t="shared" si="0"/>
        <v>288435.87560504954</v>
      </c>
      <c r="H32" s="15">
        <f t="shared" si="1"/>
        <v>289021.62717315368</v>
      </c>
      <c r="I32" s="15">
        <f t="shared" si="3"/>
        <v>286539.69628367538</v>
      </c>
      <c r="K32" s="15">
        <f t="shared" si="4"/>
        <v>285391.46193492773</v>
      </c>
      <c r="L32" s="15">
        <f t="shared" si="5"/>
        <v>285099.53108444862</v>
      </c>
    </row>
    <row r="33" spans="1:12" x14ac:dyDescent="0.2">
      <c r="A33">
        <v>30</v>
      </c>
      <c r="B33" s="14">
        <v>39934</v>
      </c>
      <c r="C33" s="15">
        <v>294424.2546672172</v>
      </c>
      <c r="E33" s="15">
        <f t="shared" si="2"/>
        <v>289127.57613703463</v>
      </c>
      <c r="F33" s="15">
        <f t="shared" si="0"/>
        <v>287430.28525004303</v>
      </c>
      <c r="H33" s="15">
        <f t="shared" si="1"/>
        <v>285013.11683441326</v>
      </c>
      <c r="I33" s="15">
        <f t="shared" si="3"/>
        <v>283568.87710116111</v>
      </c>
      <c r="K33" s="15">
        <f t="shared" si="4"/>
        <v>283875.98583519337</v>
      </c>
      <c r="L33" s="15">
        <f t="shared" si="5"/>
        <v>281670.37306338997</v>
      </c>
    </row>
    <row r="34" spans="1:12" x14ac:dyDescent="0.2">
      <c r="A34">
        <v>31</v>
      </c>
      <c r="B34" s="14">
        <v>39965</v>
      </c>
      <c r="C34" s="15">
        <v>285421.75774670648</v>
      </c>
      <c r="E34" s="15">
        <f t="shared" si="2"/>
        <v>285403.93675226212</v>
      </c>
      <c r="F34" s="15">
        <f t="shared" si="0"/>
        <v>283448.8957105758</v>
      </c>
      <c r="H34" s="15">
        <f t="shared" si="1"/>
        <v>281881.29867833789</v>
      </c>
      <c r="I34" s="15">
        <f t="shared" si="3"/>
        <v>279412.26811868174</v>
      </c>
      <c r="K34" s="15">
        <f t="shared" si="4"/>
        <v>277506.11572283687</v>
      </c>
      <c r="L34" s="15">
        <f t="shared" si="5"/>
        <v>277474.36650889664</v>
      </c>
    </row>
    <row r="35" spans="1:12" x14ac:dyDescent="0.2">
      <c r="A35">
        <v>32</v>
      </c>
      <c r="B35" s="14">
        <v>39995</v>
      </c>
      <c r="C35" s="15">
        <v>276365.79784286284</v>
      </c>
      <c r="E35" s="15">
        <f t="shared" si="2"/>
        <v>275815.17424243066</v>
      </c>
      <c r="F35" s="15">
        <f t="shared" si="0"/>
        <v>275277.81741274806</v>
      </c>
      <c r="H35" s="15">
        <f t="shared" si="1"/>
        <v>274737.80722891557</v>
      </c>
      <c r="I35" s="15">
        <f t="shared" si="3"/>
        <v>274102.21735761006</v>
      </c>
      <c r="K35" s="15">
        <f t="shared" si="4"/>
        <v>273428.34629390546</v>
      </c>
      <c r="L35" s="15">
        <f t="shared" si="5"/>
        <v>272522.46127020812</v>
      </c>
    </row>
    <row r="36" spans="1:12" x14ac:dyDescent="0.2">
      <c r="A36">
        <v>33</v>
      </c>
      <c r="B36" s="14">
        <v>40026</v>
      </c>
      <c r="C36" s="15">
        <v>265657.96713772265</v>
      </c>
      <c r="E36" s="15">
        <f t="shared" si="2"/>
        <v>264614.34124355146</v>
      </c>
      <c r="F36" s="15">
        <f t="shared" si="0"/>
        <v>265726.49380681309</v>
      </c>
      <c r="H36" s="15">
        <f t="shared" si="1"/>
        <v>266407.4906785881</v>
      </c>
      <c r="I36" s="15">
        <f t="shared" si="3"/>
        <v>268020.97908928979</v>
      </c>
      <c r="K36" s="15">
        <f t="shared" si="4"/>
        <v>270314.69703612884</v>
      </c>
      <c r="L36" s="15">
        <f t="shared" si="5"/>
        <v>267007.48329033871</v>
      </c>
    </row>
    <row r="37" spans="1:12" x14ac:dyDescent="0.2">
      <c r="A37">
        <v>34</v>
      </c>
      <c r="B37" s="14">
        <v>40057</v>
      </c>
      <c r="C37" s="15">
        <v>251819.25875006884</v>
      </c>
      <c r="E37" s="15">
        <f t="shared" si="2"/>
        <v>256749.96593445714</v>
      </c>
      <c r="F37" s="15">
        <f t="shared" si="0"/>
        <v>259380.66926582428</v>
      </c>
      <c r="H37" s="15">
        <f t="shared" si="1"/>
        <v>262471.3733677956</v>
      </c>
      <c r="I37" s="15">
        <f t="shared" si="3"/>
        <v>261370.25561142372</v>
      </c>
      <c r="K37" s="15">
        <f t="shared" si="4"/>
        <v>262117.45472194688</v>
      </c>
      <c r="L37" s="15">
        <f t="shared" si="5"/>
        <v>261137.90438808207</v>
      </c>
    </row>
    <row r="38" spans="1:12" x14ac:dyDescent="0.2">
      <c r="A38">
        <v>35</v>
      </c>
      <c r="B38" s="14">
        <v>40087</v>
      </c>
      <c r="C38" s="15">
        <v>252772.67191557991</v>
      </c>
      <c r="E38" s="15">
        <f t="shared" si="2"/>
        <v>256777.70061946425</v>
      </c>
      <c r="F38" s="15">
        <f t="shared" si="0"/>
        <v>255126.71124867021</v>
      </c>
      <c r="H38" s="15">
        <f t="shared" si="1"/>
        <v>254606.9254928118</v>
      </c>
      <c r="I38" s="15">
        <f t="shared" si="3"/>
        <v>254823.85763136469</v>
      </c>
      <c r="K38" s="15">
        <f t="shared" si="4"/>
        <v>255023.16734651761</v>
      </c>
      <c r="L38" s="15">
        <f t="shared" si="5"/>
        <v>255577.13806978497</v>
      </c>
    </row>
    <row r="39" spans="1:12" x14ac:dyDescent="0.2">
      <c r="A39">
        <v>36</v>
      </c>
      <c r="B39" s="14">
        <v>40118</v>
      </c>
      <c r="C39" s="15">
        <v>265741.17119274393</v>
      </c>
      <c r="E39" s="15">
        <f t="shared" si="2"/>
        <v>251852.46719208921</v>
      </c>
      <c r="F39" s="15">
        <f t="shared" si="0"/>
        <v>251604.10880156109</v>
      </c>
      <c r="H39" s="15">
        <f t="shared" si="1"/>
        <v>248627.6812890076</v>
      </c>
      <c r="I39" s="15">
        <f t="shared" si="3"/>
        <v>249339.58365445229</v>
      </c>
      <c r="K39" s="15">
        <f t="shared" si="4"/>
        <v>246786.61607584191</v>
      </c>
      <c r="L39" s="15">
        <f t="shared" si="5"/>
        <v>249964.64549379697</v>
      </c>
    </row>
    <row r="40" spans="1:12" x14ac:dyDescent="0.2">
      <c r="A40">
        <v>37</v>
      </c>
      <c r="B40" s="14">
        <v>40148</v>
      </c>
      <c r="C40" s="15">
        <v>237043.55846794377</v>
      </c>
      <c r="E40" s="15">
        <f t="shared" si="2"/>
        <v>246182.1585931298</v>
      </c>
      <c r="F40" s="15">
        <f t="shared" si="0"/>
        <v>242846.56898782615</v>
      </c>
      <c r="H40" s="15">
        <f t="shared" si="1"/>
        <v>242005.81732862041</v>
      </c>
      <c r="I40" s="15">
        <f t="shared" si="3"/>
        <v>242907.36567509221</v>
      </c>
      <c r="K40" s="15">
        <f t="shared" si="4"/>
        <v>242788.93351939693</v>
      </c>
      <c r="L40" s="15">
        <f t="shared" si="5"/>
        <v>243806.59275675772</v>
      </c>
    </row>
    <row r="41" spans="1:12" x14ac:dyDescent="0.2">
      <c r="A41">
        <v>38</v>
      </c>
      <c r="B41" s="14">
        <v>40179</v>
      </c>
      <c r="C41" s="15">
        <v>235761.74611870162</v>
      </c>
      <c r="E41" s="15">
        <f t="shared" si="2"/>
        <v>230505.08117825942</v>
      </c>
      <c r="F41" s="15">
        <f t="shared" si="0"/>
        <v>235800.84373595667</v>
      </c>
      <c r="H41" s="15">
        <f t="shared" si="1"/>
        <v>238986.12079402601</v>
      </c>
      <c r="I41" s="15">
        <f t="shared" si="3"/>
        <v>237434.04290345934</v>
      </c>
      <c r="K41" s="15">
        <f t="shared" si="4"/>
        <v>238580.75149475716</v>
      </c>
      <c r="L41" s="15">
        <f t="shared" si="5"/>
        <v>238690.70164600111</v>
      </c>
    </row>
    <row r="42" spans="1:12" x14ac:dyDescent="0.2">
      <c r="A42">
        <v>39</v>
      </c>
      <c r="B42" s="14">
        <v>40210</v>
      </c>
      <c r="C42" s="15">
        <v>218709.93894813291</v>
      </c>
      <c r="E42" s="15">
        <f t="shared" si="2"/>
        <v>230715.29143648071</v>
      </c>
      <c r="F42" s="15">
        <f t="shared" si="0"/>
        <v>229156.35895695016</v>
      </c>
      <c r="H42" s="15">
        <f t="shared" si="1"/>
        <v>230310.28347099526</v>
      </c>
      <c r="I42" s="15">
        <f t="shared" si="3"/>
        <v>232414.62626771117</v>
      </c>
      <c r="K42" s="15">
        <f t="shared" si="4"/>
        <v>234140.89826198938</v>
      </c>
      <c r="L42" s="15">
        <f t="shared" si="5"/>
        <v>234371.60204794313</v>
      </c>
    </row>
    <row r="43" spans="1:12" x14ac:dyDescent="0.2">
      <c r="A43">
        <v>40</v>
      </c>
      <c r="B43" s="14">
        <v>40238</v>
      </c>
      <c r="C43" s="15">
        <v>237674.18924260756</v>
      </c>
      <c r="E43" s="15">
        <f t="shared" si="2"/>
        <v>226248.70425611033</v>
      </c>
      <c r="F43" s="15">
        <f t="shared" si="0"/>
        <v>228069.09557601958</v>
      </c>
      <c r="H43" s="15">
        <f t="shared" si="1"/>
        <v>227240.31163464751</v>
      </c>
      <c r="I43" s="15">
        <f t="shared" si="3"/>
        <v>229200.33614437591</v>
      </c>
      <c r="K43" s="15">
        <f t="shared" si="4"/>
        <v>227208.32787685402</v>
      </c>
      <c r="L43" s="15">
        <f t="shared" si="5"/>
        <v>231136.28450775138</v>
      </c>
    </row>
    <row r="44" spans="1:12" x14ac:dyDescent="0.2">
      <c r="A44">
        <v>41</v>
      </c>
      <c r="B44" s="14">
        <v>40269</v>
      </c>
      <c r="C44" s="15">
        <v>222361.98457759048</v>
      </c>
      <c r="E44" s="15">
        <f t="shared" si="2"/>
        <v>227243.29103546767</v>
      </c>
      <c r="F44" s="15">
        <f t="shared" si="0"/>
        <v>224638.31647059182</v>
      </c>
      <c r="H44" s="15">
        <f t="shared" si="1"/>
        <v>223530.59811026655</v>
      </c>
      <c r="I44" s="15">
        <f t="shared" si="3"/>
        <v>226088.79850277241</v>
      </c>
      <c r="K44" s="15">
        <f t="shared" si="4"/>
        <v>226306.21694665079</v>
      </c>
      <c r="L44" s="15">
        <f t="shared" si="5"/>
        <v>228077.45694318553</v>
      </c>
    </row>
    <row r="45" spans="1:12" x14ac:dyDescent="0.2">
      <c r="A45">
        <v>42</v>
      </c>
      <c r="B45" s="14">
        <v>40299</v>
      </c>
      <c r="C45" s="15">
        <v>221693.69928620494</v>
      </c>
      <c r="E45" s="15">
        <f t="shared" si="2"/>
        <v>220422.95412019745</v>
      </c>
      <c r="F45" s="15">
        <f t="shared" si="0"/>
        <v>223626.04391183538</v>
      </c>
      <c r="H45" s="15">
        <f t="shared" si="1"/>
        <v>225934.3667119442</v>
      </c>
      <c r="I45" s="15">
        <f t="shared" si="3"/>
        <v>224384.32497822525</v>
      </c>
      <c r="K45" s="15">
        <f t="shared" si="4"/>
        <v>224789.4701601117</v>
      </c>
      <c r="L45" s="15">
        <f t="shared" si="5"/>
        <v>225341.00148886486</v>
      </c>
    </row>
    <row r="46" spans="1:12" x14ac:dyDescent="0.2">
      <c r="A46">
        <v>43</v>
      </c>
      <c r="B46" s="14">
        <v>40330</v>
      </c>
      <c r="C46" s="15">
        <v>217213.1784967969</v>
      </c>
      <c r="E46" s="15">
        <f t="shared" si="2"/>
        <v>223211.886579841</v>
      </c>
      <c r="F46" s="15">
        <f t="shared" si="0"/>
        <v>222665.66679626238</v>
      </c>
      <c r="H46" s="15">
        <f t="shared" si="1"/>
        <v>223428.4325860083</v>
      </c>
      <c r="I46" s="15">
        <f t="shared" si="3"/>
        <v>223159.63465562597</v>
      </c>
      <c r="K46" s="15">
        <f t="shared" si="4"/>
        <v>224139.39329449946</v>
      </c>
      <c r="L46" s="15">
        <f t="shared" si="5"/>
        <v>222726.56584742962</v>
      </c>
    </row>
    <row r="47" spans="1:12" x14ac:dyDescent="0.2">
      <c r="A47">
        <v>44</v>
      </c>
      <c r="B47" s="14">
        <v>40360</v>
      </c>
      <c r="C47" s="15">
        <v>230728.78195652112</v>
      </c>
      <c r="E47" s="15">
        <f t="shared" si="2"/>
        <v>224362.15968874865</v>
      </c>
      <c r="F47" s="15">
        <f t="shared" si="0"/>
        <v>223639.42669600726</v>
      </c>
      <c r="H47" s="15">
        <f t="shared" si="1"/>
        <v>221787.91584825964</v>
      </c>
      <c r="I47" s="15">
        <f t="shared" si="3"/>
        <v>222336.39765031618</v>
      </c>
      <c r="K47" s="15">
        <f t="shared" si="4"/>
        <v>221377.14056743603</v>
      </c>
      <c r="L47" s="15">
        <f t="shared" si="5"/>
        <v>220750.59577281613</v>
      </c>
    </row>
    <row r="48" spans="1:12" x14ac:dyDescent="0.2">
      <c r="A48">
        <v>45</v>
      </c>
      <c r="B48" s="14">
        <v>40391</v>
      </c>
      <c r="C48" s="15">
        <v>225144.51861292799</v>
      </c>
      <c r="E48" s="15">
        <f t="shared" si="2"/>
        <v>223344.23381943212</v>
      </c>
      <c r="F48" s="15">
        <f t="shared" si="0"/>
        <v>222306.83557549785</v>
      </c>
      <c r="H48" s="15">
        <f t="shared" si="1"/>
        <v>221116.86002165134</v>
      </c>
      <c r="I48" s="15">
        <f t="shared" si="3"/>
        <v>219667.00354593847</v>
      </c>
      <c r="K48" s="15">
        <f t="shared" si="4"/>
        <v>219425.56331451258</v>
      </c>
      <c r="L48" s="15">
        <f t="shared" si="5"/>
        <v>218054.20059111746</v>
      </c>
    </row>
    <row r="49" spans="1:12" x14ac:dyDescent="0.2">
      <c r="A49">
        <v>46</v>
      </c>
      <c r="B49" s="14">
        <v>40422</v>
      </c>
      <c r="C49" s="15">
        <v>214159.4008888473</v>
      </c>
      <c r="E49" s="15">
        <f t="shared" si="2"/>
        <v>219214.11321831288</v>
      </c>
      <c r="F49" s="15">
        <f t="shared" si="0"/>
        <v>218763.75621804132</v>
      </c>
      <c r="H49" s="15">
        <f t="shared" si="1"/>
        <v>219414.41308371723</v>
      </c>
      <c r="I49" s="15">
        <f t="shared" si="3"/>
        <v>216491.81546523568</v>
      </c>
      <c r="K49" s="15">
        <f t="shared" si="4"/>
        <v>215839.84877194255</v>
      </c>
      <c r="L49" s="15">
        <f t="shared" si="5"/>
        <v>214247.56241531417</v>
      </c>
    </row>
    <row r="50" spans="1:12" x14ac:dyDescent="0.2">
      <c r="A50">
        <v>47</v>
      </c>
      <c r="B50" s="14">
        <v>40452</v>
      </c>
      <c r="C50" s="15">
        <v>218338.4201531634</v>
      </c>
      <c r="E50" s="15">
        <f t="shared" si="2"/>
        <v>213732.92161637903</v>
      </c>
      <c r="F50" s="15">
        <f t="shared" si="0"/>
        <v>213608.24066139778</v>
      </c>
      <c r="H50" s="15">
        <f t="shared" si="1"/>
        <v>212587.39619005594</v>
      </c>
      <c r="I50" s="15">
        <f t="shared" si="3"/>
        <v>212642.88170444555</v>
      </c>
      <c r="K50" s="15">
        <f t="shared" si="4"/>
        <v>213376.5373545599</v>
      </c>
      <c r="L50" s="15">
        <f t="shared" si="5"/>
        <v>209689.23154685381</v>
      </c>
    </row>
    <row r="51" spans="1:12" x14ac:dyDescent="0.2">
      <c r="A51">
        <v>48</v>
      </c>
      <c r="B51" s="14">
        <v>40483</v>
      </c>
      <c r="C51" s="15">
        <v>208700.94380712637</v>
      </c>
      <c r="E51" s="15">
        <f t="shared" si="2"/>
        <v>207877.68714950143</v>
      </c>
      <c r="F51" s="15">
        <f t="shared" si="0"/>
        <v>207788.49624090013</v>
      </c>
      <c r="H51" s="15">
        <f t="shared" si="1"/>
        <v>207552.49218249405</v>
      </c>
      <c r="I51" s="15">
        <f t="shared" si="3"/>
        <v>206599.63767869159</v>
      </c>
      <c r="K51" s="15">
        <f t="shared" si="4"/>
        <v>207431.45067476013</v>
      </c>
      <c r="L51" s="15">
        <f t="shared" si="5"/>
        <v>204510.2986534145</v>
      </c>
    </row>
    <row r="52" spans="1:12" x14ac:dyDescent="0.2">
      <c r="A52">
        <v>49</v>
      </c>
      <c r="B52" s="14">
        <v>40513</v>
      </c>
      <c r="C52" s="15">
        <v>196593.69748821459</v>
      </c>
      <c r="E52" s="15">
        <f t="shared" si="2"/>
        <v>201754.8799568199</v>
      </c>
      <c r="F52" s="15">
        <f t="shared" si="0"/>
        <v>201619.39695335776</v>
      </c>
      <c r="H52" s="15">
        <f t="shared" si="1"/>
        <v>202543.24704430913</v>
      </c>
      <c r="I52" s="15">
        <f t="shared" si="3"/>
        <v>199459.8821238142</v>
      </c>
      <c r="K52" s="15">
        <f t="shared" si="4"/>
        <v>198143.0029294884</v>
      </c>
      <c r="L52" s="15">
        <f t="shared" si="5"/>
        <v>198838.63409470808</v>
      </c>
    </row>
    <row r="53" spans="1:12" x14ac:dyDescent="0.2">
      <c r="A53">
        <v>50</v>
      </c>
      <c r="B53" s="14">
        <v>40544</v>
      </c>
      <c r="C53" s="15">
        <v>199969.99857511866</v>
      </c>
      <c r="E53" s="15">
        <f t="shared" si="2"/>
        <v>195225.62375375195</v>
      </c>
      <c r="F53" s="15">
        <f t="shared" si="0"/>
        <v>193350.00770008695</v>
      </c>
      <c r="H53" s="15">
        <f t="shared" si="1"/>
        <v>190900.63989288162</v>
      </c>
      <c r="I53" s="15">
        <f t="shared" si="3"/>
        <v>192565.50812173038</v>
      </c>
      <c r="K53" s="15">
        <f t="shared" si="4"/>
        <v>192231.07721527721</v>
      </c>
      <c r="L53" s="15">
        <f t="shared" si="5"/>
        <v>193296.27147286574</v>
      </c>
    </row>
    <row r="54" spans="1:12" x14ac:dyDescent="0.2">
      <c r="A54">
        <v>51</v>
      </c>
      <c r="B54" s="14">
        <v>40575</v>
      </c>
      <c r="C54" s="15">
        <v>189113.17519792257</v>
      </c>
      <c r="E54" s="15">
        <f t="shared" si="2"/>
        <v>183069.519389689</v>
      </c>
      <c r="F54" s="15">
        <f t="shared" si="0"/>
        <v>184099.98999040446</v>
      </c>
      <c r="H54" s="15">
        <f t="shared" si="1"/>
        <v>183715.63530933013</v>
      </c>
      <c r="I54" s="15">
        <f t="shared" si="3"/>
        <v>185515.15703569714</v>
      </c>
      <c r="K54" s="15">
        <f t="shared" si="4"/>
        <v>185124.6103133609</v>
      </c>
      <c r="L54" s="15">
        <f t="shared" si="5"/>
        <v>187464.93821463062</v>
      </c>
    </row>
    <row r="55" spans="1:12" x14ac:dyDescent="0.2">
      <c r="A55">
        <v>52</v>
      </c>
      <c r="B55" s="14">
        <v>40603</v>
      </c>
      <c r="C55" s="15">
        <v>160125.38439602582</v>
      </c>
      <c r="E55" s="15">
        <f t="shared" si="2"/>
        <v>174004.82682777246</v>
      </c>
      <c r="F55" s="15">
        <f t="shared" si="0"/>
        <v>174746.38841972538</v>
      </c>
      <c r="H55" s="15">
        <f t="shared" si="1"/>
        <v>178115.52617963706</v>
      </c>
      <c r="I55" s="15">
        <f t="shared" si="3"/>
        <v>179015.3075932466</v>
      </c>
      <c r="K55" s="15">
        <f t="shared" si="4"/>
        <v>179723.91140356736</v>
      </c>
      <c r="L55" s="15">
        <f t="shared" si="5"/>
        <v>182102.42471103606</v>
      </c>
    </row>
    <row r="56" spans="1:12" x14ac:dyDescent="0.2">
      <c r="A56">
        <v>53</v>
      </c>
      <c r="B56" s="14">
        <v>40634</v>
      </c>
      <c r="C56" s="15">
        <v>172775.92088936901</v>
      </c>
      <c r="E56" s="15">
        <f t="shared" si="2"/>
        <v>167164.81904171468</v>
      </c>
      <c r="F56" s="15">
        <f t="shared" si="0"/>
        <v>170641.56241957238</v>
      </c>
      <c r="H56" s="15">
        <f t="shared" si="1"/>
        <v>172300.73675232768</v>
      </c>
      <c r="I56" s="15">
        <f t="shared" si="3"/>
        <v>175181.65450404826</v>
      </c>
      <c r="K56" s="15">
        <f t="shared" si="4"/>
        <v>177043.31041904629</v>
      </c>
      <c r="L56" s="15">
        <f t="shared" si="5"/>
        <v>176951.57910204199</v>
      </c>
    </row>
    <row r="57" spans="1:12" x14ac:dyDescent="0.2">
      <c r="A57">
        <v>54</v>
      </c>
      <c r="B57" s="14">
        <v>40664</v>
      </c>
      <c r="C57" s="15">
        <v>168593.15183974928</v>
      </c>
      <c r="E57" s="15">
        <f t="shared" si="2"/>
        <v>170755.04138922997</v>
      </c>
      <c r="F57" s="15">
        <f t="shared" si="0"/>
        <v>170119.80835196911</v>
      </c>
      <c r="H57" s="15">
        <f t="shared" si="1"/>
        <v>170043.99983205658</v>
      </c>
      <c r="I57" s="15">
        <f t="shared" si="3"/>
        <v>172692.75495265392</v>
      </c>
      <c r="K57" s="15">
        <f t="shared" si="4"/>
        <v>172557.20454691394</v>
      </c>
      <c r="L57" s="15">
        <f t="shared" si="5"/>
        <v>170939.35073826028</v>
      </c>
    </row>
    <row r="58" spans="1:12" x14ac:dyDescent="0.2">
      <c r="A58">
        <v>55</v>
      </c>
      <c r="B58" s="14">
        <v>40695</v>
      </c>
      <c r="C58" s="15">
        <v>170896.05143857159</v>
      </c>
      <c r="E58" s="15">
        <f t="shared" si="2"/>
        <v>172439.56462496266</v>
      </c>
      <c r="F58" s="15">
        <f t="shared" si="0"/>
        <v>171875.17972754539</v>
      </c>
      <c r="H58" s="15">
        <f t="shared" si="1"/>
        <v>171732.37444688979</v>
      </c>
      <c r="I58" s="15">
        <f t="shared" si="3"/>
        <v>168799.27023419016</v>
      </c>
      <c r="K58" s="15">
        <f t="shared" si="4"/>
        <v>169893.85614959817</v>
      </c>
      <c r="L58" s="15">
        <f t="shared" si="5"/>
        <v>164321.75099445743</v>
      </c>
    </row>
    <row r="59" spans="1:12" x14ac:dyDescent="0.2">
      <c r="A59">
        <v>56</v>
      </c>
      <c r="B59" s="14">
        <v>40725</v>
      </c>
      <c r="C59" s="15">
        <v>177829.49059656714</v>
      </c>
      <c r="E59" s="15">
        <f t="shared" si="2"/>
        <v>172430.93316844356</v>
      </c>
      <c r="F59" s="15">
        <f t="shared" si="0"/>
        <v>172386.44198485443</v>
      </c>
      <c r="H59" s="15">
        <f t="shared" si="1"/>
        <v>171271.13755235847</v>
      </c>
      <c r="I59" s="15">
        <f t="shared" si="3"/>
        <v>162800.28877985734</v>
      </c>
      <c r="K59" s="15">
        <f t="shared" si="4"/>
        <v>162087.08366652997</v>
      </c>
      <c r="L59" s="15">
        <f t="shared" si="5"/>
        <v>156808.1007779052</v>
      </c>
    </row>
    <row r="60" spans="1:12" x14ac:dyDescent="0.2">
      <c r="A60">
        <v>57</v>
      </c>
      <c r="B60" s="14">
        <v>40756</v>
      </c>
      <c r="C60" s="15">
        <v>168567.25747019198</v>
      </c>
      <c r="E60" s="15">
        <f t="shared" si="2"/>
        <v>172288.82816115711</v>
      </c>
      <c r="F60" s="15">
        <f t="shared" si="0"/>
        <v>164297.13943225055</v>
      </c>
      <c r="H60" s="15">
        <f t="shared" si="1"/>
        <v>158648.10258731834</v>
      </c>
      <c r="I60" s="15">
        <f t="shared" si="3"/>
        <v>153706.86252192792</v>
      </c>
      <c r="K60" s="15">
        <f t="shared" si="4"/>
        <v>150145.47866880544</v>
      </c>
      <c r="L60" s="15">
        <f t="shared" si="5"/>
        <v>147868.31591238108</v>
      </c>
    </row>
    <row r="61" spans="1:12" x14ac:dyDescent="0.2">
      <c r="A61">
        <v>58</v>
      </c>
      <c r="B61" s="14">
        <v>40787</v>
      </c>
      <c r="C61" s="15">
        <v>170469.73641671229</v>
      </c>
      <c r="E61" s="15">
        <f t="shared" si="2"/>
        <v>148171.65696715095</v>
      </c>
      <c r="F61" s="15">
        <f t="shared" si="0"/>
        <v>147390.42830238692</v>
      </c>
      <c r="H61" s="15">
        <f t="shared" si="1"/>
        <v>142305.82948066347</v>
      </c>
      <c r="I61" s="15">
        <f t="shared" si="3"/>
        <v>141100.45847843605</v>
      </c>
      <c r="K61" s="15">
        <f>(C61+C60+C59+C58+C62+C63+C63)/7</f>
        <v>138801.4121067409</v>
      </c>
      <c r="L61" s="15">
        <f>(K61+K60+K59+K58+K62+K63+K63)/7</f>
        <v>139569.40331430445</v>
      </c>
    </row>
    <row r="62" spans="1:12" x14ac:dyDescent="0.2">
      <c r="A62">
        <v>59</v>
      </c>
      <c r="B62" s="14">
        <v>40817</v>
      </c>
      <c r="C62" s="15">
        <v>105477.97701454858</v>
      </c>
      <c r="E62" s="15">
        <f t="shared" si="2"/>
        <v>121710.79977885273</v>
      </c>
      <c r="F62" s="15">
        <f t="shared" si="0"/>
        <v>121499.41322923935</v>
      </c>
      <c r="H62" s="15">
        <f>(C62+C61+C60+C63+C63)/5</f>
        <v>124576.86854240947</v>
      </c>
      <c r="I62" s="15">
        <f>(H62+H61+H60+H63+H63)/5</f>
        <v>128586.30181385048</v>
      </c>
      <c r="K62" s="15">
        <f>(C62+C61+C60+C59+C63+C63+C63)/7</f>
        <v>127128.35988770169</v>
      </c>
      <c r="L62" s="15">
        <f>(K62+K61+K60+K59+K63+K63+K63)/7</f>
        <v>131650.96905870148</v>
      </c>
    </row>
    <row r="63" spans="1:12" x14ac:dyDescent="0.2">
      <c r="A63">
        <v>60</v>
      </c>
      <c r="B63" s="14">
        <v>40848</v>
      </c>
      <c r="C63" s="15">
        <v>89184.685905297258</v>
      </c>
      <c r="E63" s="15">
        <f>(C62+C63+C63)/3</f>
        <v>94615.782941714351</v>
      </c>
      <c r="F63" s="15">
        <f>(E62+E63+E63)/3</f>
        <v>103647.45522076047</v>
      </c>
      <c r="H63" s="15">
        <f>(C61+C62+C63+C63+C63)/5</f>
        <v>108700.35422943055</v>
      </c>
      <c r="I63" s="15">
        <f>(H61+H62+H63+H63+H63)/5</f>
        <v>118596.75214227292</v>
      </c>
      <c r="K63" s="15">
        <f>(C63+C62+C61+C60+C63+C63+C63)/7</f>
        <v>114464.81636037743</v>
      </c>
      <c r="L63" s="15">
        <f>(K63+K62+K61+K60+K63+K63+K63)/7</f>
        <v>124847.78801496541</v>
      </c>
    </row>
    <row r="129" spans="4:6" x14ac:dyDescent="0.2">
      <c r="D129" s="16"/>
      <c r="E129" s="16"/>
      <c r="F129" s="16"/>
    </row>
    <row r="131" spans="4:6" x14ac:dyDescent="0.2">
      <c r="D131" s="16"/>
      <c r="E131" s="16"/>
      <c r="F131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SMA</vt:lpstr>
      <vt:lpstr>SMA-BC</vt:lpstr>
      <vt:lpstr>WMA-BC</vt:lpstr>
      <vt:lpstr>DMA-BC</vt:lpstr>
      <vt:lpstr>CMA-BC</vt:lpstr>
      <vt:lpstr>Forecast with SMA</vt:lpstr>
      <vt:lpstr>ALL</vt:lpstr>
      <vt:lpstr>Other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2019-03-15T07:48:10Z</dcterms:created>
  <dcterms:modified xsi:type="dcterms:W3CDTF">2019-03-15T08:03:52Z</dcterms:modified>
</cp:coreProperties>
</file>