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lex_Data\09. Forecasting &amp; Other\05. Examples\"/>
    </mc:Choice>
  </mc:AlternateContent>
  <bookViews>
    <workbookView xWindow="0" yWindow="0" windowWidth="28800" windowHeight="14460"/>
  </bookViews>
  <sheets>
    <sheet name="Simple Linear Regress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H7" i="1" s="1"/>
  <c r="E7" i="1"/>
  <c r="J7" i="1" s="1"/>
  <c r="F7" i="1"/>
  <c r="D8" i="1"/>
  <c r="H8" i="1" s="1"/>
  <c r="E8" i="1"/>
  <c r="J8" i="1" s="1"/>
  <c r="D9" i="1"/>
  <c r="B18" i="1"/>
  <c r="D3" i="1" s="1"/>
  <c r="B19" i="1"/>
  <c r="E10" i="1" s="1"/>
  <c r="J10" i="1" s="1"/>
  <c r="F3" i="1" l="1"/>
  <c r="H3" i="1"/>
  <c r="E6" i="1"/>
  <c r="J6" i="1" s="1"/>
  <c r="E5" i="1"/>
  <c r="J5" i="1" s="1"/>
  <c r="E12" i="1"/>
  <c r="J12" i="1" s="1"/>
  <c r="E4" i="1"/>
  <c r="J4" i="1" s="1"/>
  <c r="D10" i="1"/>
  <c r="E9" i="1"/>
  <c r="J9" i="1" s="1"/>
  <c r="F8" i="1"/>
  <c r="D5" i="1"/>
  <c r="D12" i="1"/>
  <c r="E11" i="1"/>
  <c r="J11" i="1" s="1"/>
  <c r="H9" i="1"/>
  <c r="D4" i="1"/>
  <c r="E3" i="1"/>
  <c r="J3" i="1" s="1"/>
  <c r="D6" i="1"/>
  <c r="D11" i="1"/>
  <c r="F12" i="1" l="1"/>
  <c r="H12" i="1"/>
  <c r="F4" i="1"/>
  <c r="F17" i="1" s="1"/>
  <c r="H4" i="1"/>
  <c r="H5" i="1"/>
  <c r="F5" i="1"/>
  <c r="H17" i="1"/>
  <c r="K20" i="1" s="1"/>
  <c r="L20" i="1" s="1"/>
  <c r="F6" i="1"/>
  <c r="H6" i="1"/>
  <c r="F11" i="1"/>
  <c r="H11" i="1"/>
  <c r="J17" i="1"/>
  <c r="K21" i="1" s="1"/>
  <c r="L21" i="1" s="1"/>
  <c r="F10" i="1"/>
  <c r="H10" i="1"/>
  <c r="F9" i="1"/>
  <c r="F20" i="1" l="1"/>
  <c r="F21" i="1" s="1"/>
  <c r="K22" i="1"/>
  <c r="K24" i="1" s="1"/>
  <c r="K25" i="1" s="1"/>
  <c r="N4" i="1" l="1"/>
  <c r="N12" i="1"/>
  <c r="N13" i="1"/>
  <c r="N8" i="1"/>
  <c r="N9" i="1"/>
  <c r="N5" i="1"/>
  <c r="N6" i="1"/>
  <c r="N10" i="1"/>
  <c r="N3" i="1"/>
  <c r="N11" i="1"/>
  <c r="N7" i="1"/>
  <c r="N14" i="1"/>
  <c r="N15" i="1"/>
  <c r="L5" i="1" l="1"/>
  <c r="K5" i="1"/>
  <c r="O5" i="1"/>
  <c r="L9" i="1"/>
  <c r="O9" i="1"/>
  <c r="K9" i="1"/>
  <c r="K10" i="1"/>
  <c r="O10" i="1"/>
  <c r="L10" i="1"/>
  <c r="L8" i="1"/>
  <c r="K8" i="1"/>
  <c r="O8" i="1"/>
  <c r="K7" i="1"/>
  <c r="O7" i="1"/>
  <c r="L7" i="1"/>
  <c r="O11" i="1"/>
  <c r="K11" i="1"/>
  <c r="L11" i="1"/>
  <c r="K12" i="1"/>
  <c r="O12" i="1"/>
  <c r="L12" i="1"/>
  <c r="K6" i="1"/>
  <c r="L6" i="1"/>
  <c r="O6" i="1"/>
  <c r="O3" i="1"/>
  <c r="K3" i="1"/>
  <c r="L3" i="1"/>
  <c r="O4" i="1"/>
  <c r="K4" i="1"/>
  <c r="L4" i="1"/>
  <c r="L17" i="1" l="1"/>
  <c r="K17" i="1"/>
  <c r="K27" i="1" s="1"/>
</calcChain>
</file>

<file path=xl/sharedStrings.xml><?xml version="1.0" encoding="utf-8"?>
<sst xmlns="http://schemas.openxmlformats.org/spreadsheetml/2006/main" count="29" uniqueCount="26">
  <si>
    <t>t(b)</t>
  </si>
  <si>
    <t>t(a)</t>
  </si>
  <si>
    <t>F</t>
  </si>
  <si>
    <t>R^2</t>
  </si>
  <si>
    <t>r(xy)</t>
  </si>
  <si>
    <t>Cov(xy)</t>
  </si>
  <si>
    <t>Cov(yy)</t>
  </si>
  <si>
    <t>a</t>
  </si>
  <si>
    <t>Cov(xx)</t>
  </si>
  <si>
    <t>b</t>
  </si>
  <si>
    <t>Y</t>
  </si>
  <si>
    <t>Average</t>
  </si>
  <si>
    <t>X</t>
  </si>
  <si>
    <t>SUM</t>
  </si>
  <si>
    <t>Residuals</t>
  </si>
  <si>
    <t>SLR</t>
  </si>
  <si>
    <t>(Y-Yf)^2</t>
  </si>
  <si>
    <t>(Yf-mean(Y))^2</t>
  </si>
  <si>
    <t>(Y-mean(Y))^2</t>
  </si>
  <si>
    <t>(x-mean(x))^2</t>
  </si>
  <si>
    <t>A * B</t>
  </si>
  <si>
    <t>y-mean(y) = B</t>
  </si>
  <si>
    <t>x-mean(x) = A</t>
  </si>
  <si>
    <t>Denominator</t>
  </si>
  <si>
    <t>Numerator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</si>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</sst>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Regression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'Simple Linear Regression'!$B$2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'Simple Linear Regression'!$B$3:$B$15</c:f>
              <c:numCache>
                <c:formatCode>General</c:formatCode>
                <c:ptCount val="13"/>
                <c:pt idx="0">
                  <c:v>30</c:v>
                </c:pt>
                <c:pt idx="1">
                  <c:v>20</c:v>
                </c:pt>
                <c:pt idx="2">
                  <c:v>45</c:v>
                </c:pt>
                <c:pt idx="3">
                  <c:v>35</c:v>
                </c:pt>
                <c:pt idx="4">
                  <c:v>30</c:v>
                </c:pt>
                <c:pt idx="5">
                  <c:v>60</c:v>
                </c:pt>
                <c:pt idx="6">
                  <c:v>40</c:v>
                </c:pt>
                <c:pt idx="7">
                  <c:v>50</c:v>
                </c:pt>
                <c:pt idx="8">
                  <c:v>45</c:v>
                </c:pt>
                <c:pt idx="9">
                  <c:v>65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'Simple Linear Regression'!$N$2</c:f>
              <c:strCache>
                <c:ptCount val="1"/>
                <c:pt idx="0">
                  <c:v>SLR</c:v>
                </c:pt>
              </c:strCache>
            </c:strRef>
          </c:tx>
          <c:marker>
            <c:symbol val="none"/>
          </c:marker>
          <c:val>
            <c:numRef>
              <c:f>'Simple Linear Regression'!$N$3:$N$15</c:f>
              <c:numCache>
                <c:formatCode>0.00</c:formatCode>
                <c:ptCount val="13"/>
                <c:pt idx="0">
                  <c:v>26.727272727272727</c:v>
                </c:pt>
                <c:pt idx="1">
                  <c:v>30.121212121212121</c:v>
                </c:pt>
                <c:pt idx="2">
                  <c:v>33.515151515151516</c:v>
                </c:pt>
                <c:pt idx="3">
                  <c:v>36.909090909090907</c:v>
                </c:pt>
                <c:pt idx="4">
                  <c:v>40.303030303030297</c:v>
                </c:pt>
                <c:pt idx="5">
                  <c:v>43.696969696969695</c:v>
                </c:pt>
                <c:pt idx="6">
                  <c:v>47.090909090909093</c:v>
                </c:pt>
                <c:pt idx="7">
                  <c:v>50.484848484848484</c:v>
                </c:pt>
                <c:pt idx="8">
                  <c:v>53.878787878787875</c:v>
                </c:pt>
                <c:pt idx="9">
                  <c:v>57.272727272727266</c:v>
                </c:pt>
                <c:pt idx="10">
                  <c:v>60.666666666666671</c:v>
                </c:pt>
                <c:pt idx="11">
                  <c:v>64.060606060606062</c:v>
                </c:pt>
                <c:pt idx="12">
                  <c:v>67.454545454545453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40896"/>
        <c:axId val="724841288"/>
      </c:lineChart>
      <c:catAx>
        <c:axId val="72484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724841288"/>
        <c:crosses val="autoZero"/>
        <c:auto val="1"/>
        <c:lblAlgn val="ctr"/>
        <c:lblOffset val="100"/>
        <c:noMultiLvlLbl val="0"/>
      </c:catAx>
      <c:valAx>
        <c:axId val="72484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48408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6.4399956854708437E-2"/>
          <c:y val="2.2988505747126436E-2"/>
          <c:w val="0.1917480314960634"/>
          <c:h val="6.928319304914483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Residuals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'Simple Linear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'Simple Linear Regression'!$O$3:$O$12</c:f>
              <c:numCache>
                <c:formatCode>0.00</c:formatCode>
                <c:ptCount val="10"/>
                <c:pt idx="0">
                  <c:v>3.2727272727272734</c:v>
                </c:pt>
                <c:pt idx="1">
                  <c:v>-10.121212121212121</c:v>
                </c:pt>
                <c:pt idx="2">
                  <c:v>11.484848484848484</c:v>
                </c:pt>
                <c:pt idx="3">
                  <c:v>-1.9090909090909065</c:v>
                </c:pt>
                <c:pt idx="4">
                  <c:v>-10.303030303030297</c:v>
                </c:pt>
                <c:pt idx="5">
                  <c:v>16.303030303030305</c:v>
                </c:pt>
                <c:pt idx="6">
                  <c:v>-7.0909090909090935</c:v>
                </c:pt>
                <c:pt idx="7">
                  <c:v>-0.48484848484848442</c:v>
                </c:pt>
                <c:pt idx="8">
                  <c:v>-8.8787878787878753</c:v>
                </c:pt>
                <c:pt idx="9">
                  <c:v>7.7272727272727337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42072"/>
        <c:axId val="724842464"/>
      </c:scatterChart>
      <c:valAx>
        <c:axId val="72484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4842464"/>
        <c:crosses val="autoZero"/>
        <c:crossBetween val="midCat"/>
      </c:valAx>
      <c:valAx>
        <c:axId val="724842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24842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Yearly Timeserie,</a:t>
            </a:r>
            <a:r>
              <a:rPr lang="en-US" baseline="0"/>
              <a:t> with an increased trend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7334843418545283E-2"/>
          <c:y val="0.1383238302108788"/>
          <c:w val="0.93257383238054148"/>
          <c:h val="0.76569282287989859"/>
        </c:manualLayout>
      </c:layout>
      <c:lineChart>
        <c:grouping val="standard"/>
        <c:varyColors val="0"/>
        <c:ser>
          <c:idx val="1"/>
          <c:order val="0"/>
          <c:tx>
            <c:strRef>
              <c:f>'Simple Linear Regression'!$B$2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'Simple Linear Regression'!$B$3:$B$12</c:f>
              <c:numCache>
                <c:formatCode>General</c:formatCode>
                <c:ptCount val="10"/>
                <c:pt idx="0">
                  <c:v>30</c:v>
                </c:pt>
                <c:pt idx="1">
                  <c:v>20</c:v>
                </c:pt>
                <c:pt idx="2">
                  <c:v>45</c:v>
                </c:pt>
                <c:pt idx="3">
                  <c:v>35</c:v>
                </c:pt>
                <c:pt idx="4">
                  <c:v>30</c:v>
                </c:pt>
                <c:pt idx="5">
                  <c:v>60</c:v>
                </c:pt>
                <c:pt idx="6">
                  <c:v>40</c:v>
                </c:pt>
                <c:pt idx="7">
                  <c:v>50</c:v>
                </c:pt>
                <c:pt idx="8">
                  <c:v>45</c:v>
                </c:pt>
                <c:pt idx="9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43248"/>
        <c:axId val="724843640"/>
      </c:lineChart>
      <c:catAx>
        <c:axId val="72484324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724843640"/>
        <c:crosses val="autoZero"/>
        <c:auto val="1"/>
        <c:lblAlgn val="ctr"/>
        <c:lblOffset val="100"/>
        <c:noMultiLvlLbl val="0"/>
      </c:catAx>
      <c:valAx>
        <c:axId val="72484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484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Simple Linear Regression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'Simple Linear Regression'!$B$2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'Simple Linear Regression'!$B$3:$B$12</c:f>
              <c:numCache>
                <c:formatCode>General</c:formatCode>
                <c:ptCount val="10"/>
                <c:pt idx="0">
                  <c:v>30</c:v>
                </c:pt>
                <c:pt idx="1">
                  <c:v>20</c:v>
                </c:pt>
                <c:pt idx="2">
                  <c:v>45</c:v>
                </c:pt>
                <c:pt idx="3">
                  <c:v>35</c:v>
                </c:pt>
                <c:pt idx="4">
                  <c:v>30</c:v>
                </c:pt>
                <c:pt idx="5">
                  <c:v>60</c:v>
                </c:pt>
                <c:pt idx="6">
                  <c:v>40</c:v>
                </c:pt>
                <c:pt idx="7">
                  <c:v>50</c:v>
                </c:pt>
                <c:pt idx="8">
                  <c:v>45</c:v>
                </c:pt>
                <c:pt idx="9">
                  <c:v>65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'Simple Linear Regression'!$N$2</c:f>
              <c:strCache>
                <c:ptCount val="1"/>
                <c:pt idx="0">
                  <c:v>SLR</c:v>
                </c:pt>
              </c:strCache>
            </c:strRef>
          </c:tx>
          <c:marker>
            <c:symbol val="none"/>
          </c:marker>
          <c:val>
            <c:numRef>
              <c:f>'Simple Linear Regression'!$N$3:$N$12</c:f>
              <c:numCache>
                <c:formatCode>0.00</c:formatCode>
                <c:ptCount val="10"/>
                <c:pt idx="0">
                  <c:v>26.727272727272727</c:v>
                </c:pt>
                <c:pt idx="1">
                  <c:v>30.121212121212121</c:v>
                </c:pt>
                <c:pt idx="2">
                  <c:v>33.515151515151516</c:v>
                </c:pt>
                <c:pt idx="3">
                  <c:v>36.909090909090907</c:v>
                </c:pt>
                <c:pt idx="4">
                  <c:v>40.303030303030297</c:v>
                </c:pt>
                <c:pt idx="5">
                  <c:v>43.696969696969695</c:v>
                </c:pt>
                <c:pt idx="6">
                  <c:v>47.090909090909093</c:v>
                </c:pt>
                <c:pt idx="7">
                  <c:v>50.484848484848484</c:v>
                </c:pt>
                <c:pt idx="8">
                  <c:v>53.878787878787875</c:v>
                </c:pt>
                <c:pt idx="9">
                  <c:v>57.272727272727266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'Simple Linear Regression'!$B$2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'Simple Linear Regression'!$B$3:$B$12</c:f>
              <c:numCache>
                <c:formatCode>General</c:formatCode>
                <c:ptCount val="10"/>
                <c:pt idx="0">
                  <c:v>30</c:v>
                </c:pt>
                <c:pt idx="1">
                  <c:v>20</c:v>
                </c:pt>
                <c:pt idx="2">
                  <c:v>45</c:v>
                </c:pt>
                <c:pt idx="3">
                  <c:v>35</c:v>
                </c:pt>
                <c:pt idx="4">
                  <c:v>30</c:v>
                </c:pt>
                <c:pt idx="5">
                  <c:v>60</c:v>
                </c:pt>
                <c:pt idx="6">
                  <c:v>40</c:v>
                </c:pt>
                <c:pt idx="7">
                  <c:v>50</c:v>
                </c:pt>
                <c:pt idx="8">
                  <c:v>45</c:v>
                </c:pt>
                <c:pt idx="9">
                  <c:v>65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'Simple Linear Regression'!$N$2</c:f>
              <c:strCache>
                <c:ptCount val="1"/>
                <c:pt idx="0">
                  <c:v>SLR</c:v>
                </c:pt>
              </c:strCache>
            </c:strRef>
          </c:tx>
          <c:marker>
            <c:symbol val="none"/>
          </c:marker>
          <c:val>
            <c:numRef>
              <c:f>'Simple Linear Regression'!$N$3:$N$12</c:f>
              <c:numCache>
                <c:formatCode>0.00</c:formatCode>
                <c:ptCount val="10"/>
                <c:pt idx="0">
                  <c:v>26.727272727272727</c:v>
                </c:pt>
                <c:pt idx="1">
                  <c:v>30.121212121212121</c:v>
                </c:pt>
                <c:pt idx="2">
                  <c:v>33.515151515151516</c:v>
                </c:pt>
                <c:pt idx="3">
                  <c:v>36.909090909090907</c:v>
                </c:pt>
                <c:pt idx="4">
                  <c:v>40.303030303030297</c:v>
                </c:pt>
                <c:pt idx="5">
                  <c:v>43.696969696969695</c:v>
                </c:pt>
                <c:pt idx="6">
                  <c:v>47.090909090909093</c:v>
                </c:pt>
                <c:pt idx="7">
                  <c:v>50.484848484848484</c:v>
                </c:pt>
                <c:pt idx="8">
                  <c:v>53.878787878787875</c:v>
                </c:pt>
                <c:pt idx="9">
                  <c:v>57.272727272727266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44424"/>
        <c:axId val="15698336"/>
      </c:lineChart>
      <c:catAx>
        <c:axId val="72484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8336"/>
        <c:crosses val="autoZero"/>
        <c:auto val="1"/>
        <c:lblAlgn val="ctr"/>
        <c:lblOffset val="100"/>
        <c:noMultiLvlLbl val="0"/>
      </c:catAx>
      <c:valAx>
        <c:axId val="1569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48444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6.4399956854708437E-2"/>
          <c:y val="2.2988505747126436E-2"/>
          <c:w val="0.1917480314960634"/>
          <c:h val="6.928319304914483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Simple Linear Regression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7334843418545283E-2"/>
          <c:y val="0.13449241258635775"/>
          <c:w val="0.92331355840793872"/>
          <c:h val="0.7695242405044197"/>
        </c:manualLayout>
      </c:layout>
      <c:scatterChart>
        <c:scatterStyle val="lineMarker"/>
        <c:varyColors val="0"/>
        <c:ser>
          <c:idx val="2"/>
          <c:order val="0"/>
          <c:tx>
            <c:strRef>
              <c:f>'Simple Linear Regression'!$B$2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yVal>
            <c:numRef>
              <c:f>'Simple Linear Regression'!$B$3:$B$12</c:f>
              <c:numCache>
                <c:formatCode>General</c:formatCode>
                <c:ptCount val="10"/>
                <c:pt idx="0">
                  <c:v>30</c:v>
                </c:pt>
                <c:pt idx="1">
                  <c:v>20</c:v>
                </c:pt>
                <c:pt idx="2">
                  <c:v>45</c:v>
                </c:pt>
                <c:pt idx="3">
                  <c:v>35</c:v>
                </c:pt>
                <c:pt idx="4">
                  <c:v>30</c:v>
                </c:pt>
                <c:pt idx="5">
                  <c:v>60</c:v>
                </c:pt>
                <c:pt idx="6">
                  <c:v>40</c:v>
                </c:pt>
                <c:pt idx="7">
                  <c:v>50</c:v>
                </c:pt>
                <c:pt idx="8">
                  <c:v>45</c:v>
                </c:pt>
                <c:pt idx="9">
                  <c:v>65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'Simple Linear Regression'!$N$2</c:f>
              <c:strCache>
                <c:ptCount val="1"/>
                <c:pt idx="0">
                  <c:v>SLR</c:v>
                </c:pt>
              </c:strCache>
            </c:strRef>
          </c:tx>
          <c:spPr>
            <a:ln w="28575">
              <a:noFill/>
            </a:ln>
          </c:spPr>
          <c:yVal>
            <c:numRef>
              <c:f>'Simple Linear Regression'!$N$3:$N$12</c:f>
              <c:numCache>
                <c:formatCode>0.00</c:formatCode>
                <c:ptCount val="10"/>
                <c:pt idx="0">
                  <c:v>26.727272727272727</c:v>
                </c:pt>
                <c:pt idx="1">
                  <c:v>30.121212121212121</c:v>
                </c:pt>
                <c:pt idx="2">
                  <c:v>33.515151515151516</c:v>
                </c:pt>
                <c:pt idx="3">
                  <c:v>36.909090909090907</c:v>
                </c:pt>
                <c:pt idx="4">
                  <c:v>40.303030303030297</c:v>
                </c:pt>
                <c:pt idx="5">
                  <c:v>43.696969696969695</c:v>
                </c:pt>
                <c:pt idx="6">
                  <c:v>47.090909090909093</c:v>
                </c:pt>
                <c:pt idx="7">
                  <c:v>50.484848484848484</c:v>
                </c:pt>
                <c:pt idx="8">
                  <c:v>53.878787878787875</c:v>
                </c:pt>
                <c:pt idx="9">
                  <c:v>57.272727272727266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'Simple Linear Regression'!$B$2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yVal>
            <c:numRef>
              <c:f>'Simple Linear Regression'!$B$3:$B$12</c:f>
              <c:numCache>
                <c:formatCode>General</c:formatCode>
                <c:ptCount val="10"/>
                <c:pt idx="0">
                  <c:v>30</c:v>
                </c:pt>
                <c:pt idx="1">
                  <c:v>20</c:v>
                </c:pt>
                <c:pt idx="2">
                  <c:v>45</c:v>
                </c:pt>
                <c:pt idx="3">
                  <c:v>35</c:v>
                </c:pt>
                <c:pt idx="4">
                  <c:v>30</c:v>
                </c:pt>
                <c:pt idx="5">
                  <c:v>60</c:v>
                </c:pt>
                <c:pt idx="6">
                  <c:v>40</c:v>
                </c:pt>
                <c:pt idx="7">
                  <c:v>50</c:v>
                </c:pt>
                <c:pt idx="8">
                  <c:v>45</c:v>
                </c:pt>
                <c:pt idx="9">
                  <c:v>65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'Simple Linear Regression'!$N$2</c:f>
              <c:strCache>
                <c:ptCount val="1"/>
                <c:pt idx="0">
                  <c:v>SLR</c:v>
                </c:pt>
              </c:strCache>
            </c:strRef>
          </c:tx>
          <c:yVal>
            <c:numRef>
              <c:f>'Simple Linear Regression'!$N$3:$N$12</c:f>
              <c:numCache>
                <c:formatCode>0.00</c:formatCode>
                <c:ptCount val="10"/>
                <c:pt idx="0">
                  <c:v>26.727272727272727</c:v>
                </c:pt>
                <c:pt idx="1">
                  <c:v>30.121212121212121</c:v>
                </c:pt>
                <c:pt idx="2">
                  <c:v>33.515151515151516</c:v>
                </c:pt>
                <c:pt idx="3">
                  <c:v>36.909090909090907</c:v>
                </c:pt>
                <c:pt idx="4">
                  <c:v>40.303030303030297</c:v>
                </c:pt>
                <c:pt idx="5">
                  <c:v>43.696969696969695</c:v>
                </c:pt>
                <c:pt idx="6">
                  <c:v>47.090909090909093</c:v>
                </c:pt>
                <c:pt idx="7">
                  <c:v>50.484848484848484</c:v>
                </c:pt>
                <c:pt idx="8">
                  <c:v>53.878787878787875</c:v>
                </c:pt>
                <c:pt idx="9">
                  <c:v>57.272727272727266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9120"/>
        <c:axId val="15699512"/>
      </c:scatterChart>
      <c:valAx>
        <c:axId val="1569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9512"/>
        <c:crosses val="autoZero"/>
        <c:crossBetween val="midCat"/>
      </c:valAx>
      <c:valAx>
        <c:axId val="15699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257175</xdr:colOff>
      <xdr:row>2</xdr:row>
      <xdr:rowOff>133350</xdr:rowOff>
    </xdr:from>
    <xdr:to>
      <xdr:col>28</xdr:col>
      <xdr:colOff>504825</xdr:colOff>
      <xdr:row>23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695325</xdr:colOff>
      <xdr:row>25</xdr:row>
      <xdr:rowOff>133350</xdr:rowOff>
    </xdr:from>
    <xdr:to>
      <xdr:col>25</xdr:col>
      <xdr:colOff>238125</xdr:colOff>
      <xdr:row>45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25</xdr:col>
      <xdr:colOff>247650</xdr:colOff>
      <xdr:row>69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581025</xdr:colOff>
      <xdr:row>32</xdr:row>
      <xdr:rowOff>47625</xdr:rowOff>
    </xdr:from>
    <xdr:to>
      <xdr:col>11</xdr:col>
      <xdr:colOff>457200</xdr:colOff>
      <xdr:row>52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66675</xdr:colOff>
      <xdr:row>54</xdr:row>
      <xdr:rowOff>28575</xdr:rowOff>
    </xdr:from>
    <xdr:to>
      <xdr:col>11</xdr:col>
      <xdr:colOff>552450</xdr:colOff>
      <xdr:row>74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E27" sqref="E27"/>
    </sheetView>
  </sheetViews>
  <sheetFormatPr defaultRowHeight="12.75" x14ac:dyDescent="0.2"/>
  <cols>
    <col min="3" max="3" width="1.28515625" customWidth="1"/>
    <col min="4" max="4" width="13.85546875" bestFit="1" customWidth="1"/>
    <col min="5" max="5" width="13.5703125" bestFit="1" customWidth="1"/>
    <col min="7" max="7" width="1.5703125" customWidth="1"/>
    <col min="8" max="8" width="13.5703125" bestFit="1" customWidth="1"/>
    <col min="9" max="9" width="1.85546875" customWidth="1"/>
    <col min="10" max="10" width="16.28515625" customWidth="1"/>
    <col min="11" max="11" width="16.7109375" customWidth="1"/>
    <col min="13" max="13" width="1.5703125" customWidth="1"/>
    <col min="14" max="14" width="12" customWidth="1"/>
    <col min="15" max="15" width="10.7109375" customWidth="1"/>
  </cols>
  <sheetData>
    <row r="1" spans="1:15" x14ac:dyDescent="0.2">
      <c r="A1" s="7" t="s">
        <v>25</v>
      </c>
      <c r="B1" s="6"/>
      <c r="D1" s="11" t="s">
        <v>24</v>
      </c>
      <c r="E1" s="11"/>
      <c r="F1" s="11"/>
      <c r="H1" s="2" t="s">
        <v>23</v>
      </c>
    </row>
    <row r="2" spans="1:15" x14ac:dyDescent="0.2">
      <c r="A2" s="2" t="s">
        <v>12</v>
      </c>
      <c r="B2" s="2" t="s">
        <v>10</v>
      </c>
      <c r="D2" s="2" t="s">
        <v>22</v>
      </c>
      <c r="E2" s="2" t="s">
        <v>21</v>
      </c>
      <c r="F2" s="2" t="s">
        <v>20</v>
      </c>
      <c r="H2" s="2" t="s">
        <v>19</v>
      </c>
      <c r="J2" s="2" t="s">
        <v>18</v>
      </c>
      <c r="K2" s="2" t="s">
        <v>17</v>
      </c>
      <c r="L2" s="2" t="s">
        <v>16</v>
      </c>
      <c r="N2" s="10" t="s">
        <v>15</v>
      </c>
      <c r="O2" s="10" t="s">
        <v>14</v>
      </c>
    </row>
    <row r="3" spans="1:15" x14ac:dyDescent="0.2">
      <c r="A3" s="4">
        <v>1</v>
      </c>
      <c r="B3" s="9">
        <v>30</v>
      </c>
      <c r="D3" s="4">
        <f>A3-B$18</f>
        <v>-4.5</v>
      </c>
      <c r="E3" s="4">
        <f>B3-B$19</f>
        <v>-12</v>
      </c>
      <c r="F3" s="4">
        <f>D3*E3</f>
        <v>54</v>
      </c>
      <c r="H3" s="4">
        <f>D3*D3</f>
        <v>20.25</v>
      </c>
      <c r="J3" s="4">
        <f>E3*E3</f>
        <v>144</v>
      </c>
      <c r="K3" s="1">
        <f>(N3-B$19)^2</f>
        <v>233.25619834710747</v>
      </c>
      <c r="L3" s="1">
        <f>(B3-N3)^2</f>
        <v>10.710743801652896</v>
      </c>
      <c r="N3" s="12">
        <f>F$21+(F$20*A3)</f>
        <v>26.727272727272727</v>
      </c>
      <c r="O3" s="3">
        <f>B3-N3</f>
        <v>3.2727272727272734</v>
      </c>
    </row>
    <row r="4" spans="1:15" x14ac:dyDescent="0.2">
      <c r="A4" s="4">
        <v>2</v>
      </c>
      <c r="B4" s="9">
        <v>20</v>
      </c>
      <c r="D4" s="4">
        <f>A4-B$18</f>
        <v>-3.5</v>
      </c>
      <c r="E4" s="4">
        <f>B4-B$19</f>
        <v>-22</v>
      </c>
      <c r="F4" s="4">
        <f>D4*E4</f>
        <v>77</v>
      </c>
      <c r="H4" s="4">
        <f>D4*D4</f>
        <v>12.25</v>
      </c>
      <c r="J4" s="4">
        <f>E4*E4</f>
        <v>484</v>
      </c>
      <c r="K4" s="1">
        <f>(N4-B$19)^2</f>
        <v>141.10560146923783</v>
      </c>
      <c r="L4" s="1">
        <f>(B4-N4)^2</f>
        <v>102.43893480257117</v>
      </c>
      <c r="N4" s="12">
        <f>F$21+(F$20*A4)</f>
        <v>30.121212121212121</v>
      </c>
      <c r="O4" s="3">
        <f>B4-N4</f>
        <v>-10.121212121212121</v>
      </c>
    </row>
    <row r="5" spans="1:15" x14ac:dyDescent="0.2">
      <c r="A5" s="4">
        <v>3</v>
      </c>
      <c r="B5" s="9">
        <v>45</v>
      </c>
      <c r="D5" s="4">
        <f>A5-B$18</f>
        <v>-2.5</v>
      </c>
      <c r="E5" s="4">
        <f>B5-B$19</f>
        <v>3</v>
      </c>
      <c r="F5" s="4">
        <f>D5*E5</f>
        <v>-7.5</v>
      </c>
      <c r="H5" s="4">
        <f>D5*D5</f>
        <v>6.25</v>
      </c>
      <c r="J5" s="4">
        <f>E5*E5</f>
        <v>9</v>
      </c>
      <c r="K5" s="1">
        <f>(N5-B$19)^2</f>
        <v>71.99265381083562</v>
      </c>
      <c r="L5" s="1">
        <f>(B5-N5)^2</f>
        <v>131.90174471992654</v>
      </c>
      <c r="N5" s="12">
        <f>F$21+(F$20*A5)</f>
        <v>33.515151515151516</v>
      </c>
      <c r="O5" s="3">
        <f>B5-N5</f>
        <v>11.484848484848484</v>
      </c>
    </row>
    <row r="6" spans="1:15" x14ac:dyDescent="0.2">
      <c r="A6" s="4">
        <v>4</v>
      </c>
      <c r="B6" s="9">
        <v>35</v>
      </c>
      <c r="D6" s="4">
        <f>A6-B$18</f>
        <v>-1.5</v>
      </c>
      <c r="E6" s="4">
        <f>B6-B$19</f>
        <v>-7</v>
      </c>
      <c r="F6" s="4">
        <f>D6*E6</f>
        <v>10.5</v>
      </c>
      <c r="H6" s="4">
        <f>D6*D6</f>
        <v>2.25</v>
      </c>
      <c r="J6" s="4">
        <f>E6*E6</f>
        <v>49</v>
      </c>
      <c r="K6" s="1">
        <f>(N6-B$19)^2</f>
        <v>25.917355371900854</v>
      </c>
      <c r="L6" s="1">
        <f>(B6-N6)^2</f>
        <v>3.644628099173544</v>
      </c>
      <c r="N6" s="12">
        <f>F$21+(F$20*A6)</f>
        <v>36.909090909090907</v>
      </c>
      <c r="O6" s="3">
        <f>B6-N6</f>
        <v>-1.9090909090909065</v>
      </c>
    </row>
    <row r="7" spans="1:15" x14ac:dyDescent="0.2">
      <c r="A7" s="4">
        <v>5</v>
      </c>
      <c r="B7" s="9">
        <v>30</v>
      </c>
      <c r="D7" s="4">
        <f>A7-B$18</f>
        <v>-0.5</v>
      </c>
      <c r="E7" s="4">
        <f>B7-B$19</f>
        <v>-12</v>
      </c>
      <c r="F7" s="4">
        <f>D7*E7</f>
        <v>6</v>
      </c>
      <c r="H7" s="4">
        <f>D7*D7</f>
        <v>0.25</v>
      </c>
      <c r="J7" s="4">
        <f>E7*E7</f>
        <v>144</v>
      </c>
      <c r="K7" s="1">
        <f>(N7-B$19)^2</f>
        <v>2.8797061524334442</v>
      </c>
      <c r="L7" s="1">
        <f>(B7-N7)^2</f>
        <v>106.15243342516058</v>
      </c>
      <c r="N7" s="12">
        <f>F$21+(F$20*A7)</f>
        <v>40.303030303030297</v>
      </c>
      <c r="O7" s="3">
        <f>B7-N7</f>
        <v>-10.303030303030297</v>
      </c>
    </row>
    <row r="8" spans="1:15" x14ac:dyDescent="0.2">
      <c r="A8" s="4">
        <v>6</v>
      </c>
      <c r="B8" s="9">
        <v>60</v>
      </c>
      <c r="D8" s="4">
        <f>A8-B$18</f>
        <v>0.5</v>
      </c>
      <c r="E8" s="4">
        <f>B8-B$19</f>
        <v>18</v>
      </c>
      <c r="F8" s="4">
        <f>D8*E8</f>
        <v>9</v>
      </c>
      <c r="H8" s="4">
        <f>D8*D8</f>
        <v>0.25</v>
      </c>
      <c r="J8" s="4">
        <f>E8*E8</f>
        <v>324</v>
      </c>
      <c r="K8" s="1">
        <f>(N8-B$19)^2</f>
        <v>2.8797061524334202</v>
      </c>
      <c r="L8" s="1">
        <f>(B8-N8)^2</f>
        <v>265.78879706152441</v>
      </c>
      <c r="N8" s="12">
        <f>F$21+(F$20*A8)</f>
        <v>43.696969696969695</v>
      </c>
      <c r="O8" s="3">
        <f>B8-N8</f>
        <v>16.303030303030305</v>
      </c>
    </row>
    <row r="9" spans="1:15" x14ac:dyDescent="0.2">
      <c r="A9" s="4">
        <v>7</v>
      </c>
      <c r="B9" s="9">
        <v>40</v>
      </c>
      <c r="D9" s="4">
        <f>A9-B$18</f>
        <v>1.5</v>
      </c>
      <c r="E9" s="4">
        <f>B9-B$19</f>
        <v>-2</v>
      </c>
      <c r="F9" s="4">
        <f>D9*E9</f>
        <v>-3</v>
      </c>
      <c r="H9" s="4">
        <f>D9*D9</f>
        <v>2.25</v>
      </c>
      <c r="J9" s="4">
        <f>E9*E9</f>
        <v>4</v>
      </c>
      <c r="K9" s="1">
        <f>(N9-B$19)^2</f>
        <v>25.917355371900854</v>
      </c>
      <c r="L9" s="1">
        <f>(B9-N9)^2</f>
        <v>50.280991735537228</v>
      </c>
      <c r="N9" s="12">
        <f>F$21+(F$20*A9)</f>
        <v>47.090909090909093</v>
      </c>
      <c r="O9" s="3">
        <f>B9-N9</f>
        <v>-7.0909090909090935</v>
      </c>
    </row>
    <row r="10" spans="1:15" x14ac:dyDescent="0.2">
      <c r="A10" s="4">
        <v>8</v>
      </c>
      <c r="B10" s="9">
        <v>50</v>
      </c>
      <c r="D10" s="4">
        <f>A10-B$18</f>
        <v>2.5</v>
      </c>
      <c r="E10" s="4">
        <f>B10-B$19</f>
        <v>8</v>
      </c>
      <c r="F10" s="4">
        <f>D10*E10</f>
        <v>20</v>
      </c>
      <c r="H10" s="4">
        <f>D10*D10</f>
        <v>6.25</v>
      </c>
      <c r="J10" s="4">
        <f>E10*E10</f>
        <v>64</v>
      </c>
      <c r="K10" s="1">
        <f>(N10-B$19)^2</f>
        <v>71.99265381083562</v>
      </c>
      <c r="L10" s="1">
        <f>(B10-N10)^2</f>
        <v>0.23507805325987102</v>
      </c>
      <c r="N10" s="12">
        <f>F$21+(F$20*A10)</f>
        <v>50.484848484848484</v>
      </c>
      <c r="O10" s="3">
        <f>B10-N10</f>
        <v>-0.48484848484848442</v>
      </c>
    </row>
    <row r="11" spans="1:15" x14ac:dyDescent="0.2">
      <c r="A11" s="4">
        <v>9</v>
      </c>
      <c r="B11" s="9">
        <v>45</v>
      </c>
      <c r="D11" s="4">
        <f>A11-B$18</f>
        <v>3.5</v>
      </c>
      <c r="E11" s="4">
        <f>B11-B$19</f>
        <v>3</v>
      </c>
      <c r="F11" s="4">
        <f>D11*E11</f>
        <v>10.5</v>
      </c>
      <c r="H11" s="4">
        <f>D11*D11</f>
        <v>12.25</v>
      </c>
      <c r="J11" s="4">
        <f>E11*E11</f>
        <v>9</v>
      </c>
      <c r="K11" s="1">
        <f>(N11-B$19)^2</f>
        <v>141.10560146923774</v>
      </c>
      <c r="L11" s="1">
        <f>(B11-N11)^2</f>
        <v>78.832874196510502</v>
      </c>
      <c r="N11" s="12">
        <f>F$21+(F$20*A11)</f>
        <v>53.878787878787875</v>
      </c>
      <c r="O11" s="3">
        <f>B11-N11</f>
        <v>-8.8787878787878753</v>
      </c>
    </row>
    <row r="12" spans="1:15" x14ac:dyDescent="0.2">
      <c r="A12" s="4">
        <v>10</v>
      </c>
      <c r="B12" s="9">
        <v>65</v>
      </c>
      <c r="D12" s="4">
        <f>A12-B$18</f>
        <v>4.5</v>
      </c>
      <c r="E12" s="4">
        <f>B12-B$19</f>
        <v>23</v>
      </c>
      <c r="F12" s="4">
        <f>D12*E12</f>
        <v>103.5</v>
      </c>
      <c r="H12" s="4">
        <f>D12*D12</f>
        <v>20.25</v>
      </c>
      <c r="J12" s="4">
        <f>E12*E12</f>
        <v>529</v>
      </c>
      <c r="K12" s="1">
        <f>(N12-B$19)^2</f>
        <v>233.25619834710724</v>
      </c>
      <c r="L12" s="1">
        <f>(B12-N12)^2</f>
        <v>59.710743801652995</v>
      </c>
      <c r="N12" s="12">
        <f>F$21+(F$20*A12)</f>
        <v>57.272727272727266</v>
      </c>
      <c r="O12" s="3">
        <f>B12-N12</f>
        <v>7.7272727272727337</v>
      </c>
    </row>
    <row r="13" spans="1:15" x14ac:dyDescent="0.2">
      <c r="A13" s="4">
        <v>11</v>
      </c>
      <c r="B13" s="9"/>
      <c r="N13" s="12">
        <f>F$21+(F$20*A13)</f>
        <v>60.666666666666671</v>
      </c>
      <c r="O13" s="8"/>
    </row>
    <row r="14" spans="1:15" x14ac:dyDescent="0.2">
      <c r="A14" s="4">
        <v>12</v>
      </c>
      <c r="B14" s="9"/>
      <c r="N14" s="12">
        <f>F$21+(F$20*A14)</f>
        <v>64.060606060606062</v>
      </c>
      <c r="O14" s="8"/>
    </row>
    <row r="15" spans="1:15" x14ac:dyDescent="0.2">
      <c r="A15" s="4">
        <v>13</v>
      </c>
      <c r="B15" s="9"/>
      <c r="N15" s="12">
        <f>F$21+(F$20*A15)</f>
        <v>67.454545454545453</v>
      </c>
      <c r="O15" s="8"/>
    </row>
    <row r="17" spans="1:12" x14ac:dyDescent="0.2">
      <c r="A17" s="7" t="s">
        <v>11</v>
      </c>
      <c r="B17" s="6"/>
      <c r="E17" s="2" t="s">
        <v>13</v>
      </c>
      <c r="F17" s="4">
        <f>SUM(F3:F12)</f>
        <v>280</v>
      </c>
      <c r="H17" s="4">
        <f>SUM(H3:H12)</f>
        <v>82.5</v>
      </c>
      <c r="J17" s="4">
        <f>SUM(J3:J12)</f>
        <v>1760</v>
      </c>
      <c r="K17" s="4">
        <f>SUM(K3:K12)</f>
        <v>950.30303030303003</v>
      </c>
      <c r="L17" s="4">
        <f>SUM(L3:L12)</f>
        <v>809.69696969696975</v>
      </c>
    </row>
    <row r="18" spans="1:12" x14ac:dyDescent="0.2">
      <c r="A18" s="2" t="s">
        <v>12</v>
      </c>
      <c r="B18" s="4">
        <f>AVERAGE(A3:A12)</f>
        <v>5.5</v>
      </c>
      <c r="E18" s="2" t="s">
        <v>11</v>
      </c>
      <c r="K18" s="5"/>
    </row>
    <row r="19" spans="1:12" x14ac:dyDescent="0.2">
      <c r="A19" s="2" t="s">
        <v>10</v>
      </c>
      <c r="B19" s="4">
        <f>AVERAGE(B3:B12)</f>
        <v>42</v>
      </c>
    </row>
    <row r="20" spans="1:12" x14ac:dyDescent="0.2">
      <c r="E20" s="2" t="s">
        <v>9</v>
      </c>
      <c r="F20" s="3">
        <f>F17/H17</f>
        <v>3.393939393939394</v>
      </c>
      <c r="J20" s="2" t="s">
        <v>8</v>
      </c>
      <c r="K20" s="3">
        <f>H17/10</f>
        <v>8.25</v>
      </c>
      <c r="L20" s="3">
        <f>SQRT(K20)</f>
        <v>2.8722813232690143</v>
      </c>
    </row>
    <row r="21" spans="1:12" x14ac:dyDescent="0.2">
      <c r="E21" s="2" t="s">
        <v>7</v>
      </c>
      <c r="F21" s="3">
        <f>B19-(B18*F20)</f>
        <v>23.333333333333332</v>
      </c>
      <c r="J21" s="2" t="s">
        <v>6</v>
      </c>
      <c r="K21" s="3">
        <f>J17/10</f>
        <v>176</v>
      </c>
      <c r="L21" s="3">
        <f>SQRT(K21)</f>
        <v>13.266499161421599</v>
      </c>
    </row>
    <row r="22" spans="1:12" x14ac:dyDescent="0.2">
      <c r="J22" s="2" t="s">
        <v>5</v>
      </c>
      <c r="K22" s="3">
        <f>F17/10</f>
        <v>28</v>
      </c>
    </row>
    <row r="24" spans="1:12" x14ac:dyDescent="0.2">
      <c r="J24" s="2" t="s">
        <v>4</v>
      </c>
      <c r="K24" s="1">
        <f>K22/(L20*L21)</f>
        <v>0.73480943351406913</v>
      </c>
    </row>
    <row r="25" spans="1:12" x14ac:dyDescent="0.2">
      <c r="J25" s="2" t="s">
        <v>3</v>
      </c>
      <c r="K25" s="1">
        <f>K24*K24</f>
        <v>0.53994490358126723</v>
      </c>
    </row>
    <row r="27" spans="1:12" x14ac:dyDescent="0.2">
      <c r="J27" s="2" t="s">
        <v>2</v>
      </c>
      <c r="K27" s="1">
        <f>(K17/1)/(L17/8)</f>
        <v>9.3892215568862234</v>
      </c>
    </row>
    <row r="28" spans="1:12" x14ac:dyDescent="0.2">
      <c r="J28" s="2" t="s">
        <v>1</v>
      </c>
      <c r="K28" s="1">
        <v>3.395</v>
      </c>
    </row>
    <row r="29" spans="1:12" x14ac:dyDescent="0.2">
      <c r="J29" s="2" t="s">
        <v>0</v>
      </c>
      <c r="K29" s="1">
        <v>3.0640000000000001</v>
      </c>
    </row>
  </sheetData>
  <mergeCells count="3">
    <mergeCell ref="A1:B1"/>
    <mergeCell ref="A17:B17"/>
    <mergeCell ref="D1:F1"/>
  </mergeCells>
  <pageMargins left="0.7" right="0.7" top="0.75" bottom="0.75" header="0.3" footer="0.3"/>
  <pageSetup paperSize="9" orientation="portrait" r:id="rId1"/>
  <ignoredErrors>
    <ignoredError sqref="B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Linear Regression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Patelis Alexandros (CR/AEY3)</dc:creator>
  <cp:lastModifiedBy>Patelis Alexandros (CR/AEY3)</cp:lastModifiedBy>
  <dcterms:created xsi:type="dcterms:W3CDTF">2019-03-15T09:01:52Z</dcterms:created>
  <dcterms:modified xsi:type="dcterms:W3CDTF">2019-03-15T09:06:30Z</dcterms:modified>
</cp:coreProperties>
</file>