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Data" sheetId="7" r:id="rId1"/>
    <sheet name="Naive" sheetId="1" r:id="rId2"/>
    <sheet name="Moving Average" sheetId="8" r:id="rId3"/>
    <sheet name="Linear Regression" sheetId="9" r:id="rId4"/>
    <sheet name="Compare" sheetId="11" r:id="rId5"/>
    <sheet name="Exponential Smoothing" sheetId="12" r:id="rId6"/>
    <sheet name="Compare ALL" sheetId="1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2" l="1"/>
  <c r="F11" i="12"/>
  <c r="F10" i="12"/>
  <c r="F9" i="12"/>
  <c r="F8" i="12"/>
  <c r="F7" i="12"/>
  <c r="F6" i="12"/>
  <c r="F5" i="12"/>
  <c r="F4" i="12"/>
  <c r="F3" i="12"/>
  <c r="E13" i="13" l="1"/>
  <c r="D13" i="13"/>
  <c r="C13" i="13"/>
  <c r="E12" i="13"/>
  <c r="D12" i="13"/>
  <c r="D26" i="13" s="1"/>
  <c r="C12" i="13"/>
  <c r="B12" i="13"/>
  <c r="A12" i="13"/>
  <c r="A13" i="13" s="1"/>
  <c r="E11" i="13"/>
  <c r="E25" i="13" s="1"/>
  <c r="D11" i="13"/>
  <c r="C11" i="13"/>
  <c r="B11" i="13"/>
  <c r="D25" i="13" s="1"/>
  <c r="A11" i="13"/>
  <c r="E10" i="13"/>
  <c r="D10" i="13"/>
  <c r="C10" i="13"/>
  <c r="C24" i="13" s="1"/>
  <c r="B10" i="13"/>
  <c r="A10" i="13"/>
  <c r="E9" i="13"/>
  <c r="E23" i="13" s="1"/>
  <c r="D9" i="13"/>
  <c r="C9" i="13"/>
  <c r="B9" i="13"/>
  <c r="A9" i="13"/>
  <c r="E8" i="13"/>
  <c r="D8" i="13"/>
  <c r="D22" i="13" s="1"/>
  <c r="C8" i="13"/>
  <c r="B8" i="13"/>
  <c r="A8" i="13"/>
  <c r="E7" i="13"/>
  <c r="E21" i="13" s="1"/>
  <c r="D7" i="13"/>
  <c r="D21" i="13" s="1"/>
  <c r="C7" i="13"/>
  <c r="B7" i="13"/>
  <c r="A7" i="13"/>
  <c r="E6" i="13"/>
  <c r="C6" i="13"/>
  <c r="B6" i="13"/>
  <c r="A6" i="13"/>
  <c r="E5" i="13"/>
  <c r="C5" i="13"/>
  <c r="B5" i="13"/>
  <c r="E19" i="13" s="1"/>
  <c r="A5" i="13"/>
  <c r="E4" i="13"/>
  <c r="C4" i="13"/>
  <c r="B4" i="13"/>
  <c r="A4" i="13"/>
  <c r="E3" i="13"/>
  <c r="B3" i="13"/>
  <c r="E17" i="13" s="1"/>
  <c r="A3" i="13"/>
  <c r="S12" i="12"/>
  <c r="AF12" i="12" s="1"/>
  <c r="S8" i="12"/>
  <c r="AF8" i="12" s="1"/>
  <c r="S4" i="12"/>
  <c r="AF4" i="12" s="1"/>
  <c r="E13" i="12"/>
  <c r="E12" i="12"/>
  <c r="E11" i="12"/>
  <c r="E10" i="12"/>
  <c r="E9" i="12"/>
  <c r="E8" i="12"/>
  <c r="E7" i="12"/>
  <c r="E6" i="12"/>
  <c r="E5" i="12"/>
  <c r="E4" i="12"/>
  <c r="E3" i="12"/>
  <c r="C12" i="12"/>
  <c r="G12" i="12" s="1"/>
  <c r="T12" i="12" s="1"/>
  <c r="AG12" i="12" s="1"/>
  <c r="B12" i="12"/>
  <c r="C11" i="12"/>
  <c r="G11" i="12" s="1"/>
  <c r="T11" i="12" s="1"/>
  <c r="AG11" i="12" s="1"/>
  <c r="B11" i="12"/>
  <c r="S11" i="12" s="1"/>
  <c r="AF11" i="12" s="1"/>
  <c r="C10" i="12"/>
  <c r="G10" i="12" s="1"/>
  <c r="T10" i="12" s="1"/>
  <c r="AG10" i="12" s="1"/>
  <c r="B10" i="12"/>
  <c r="S10" i="12" s="1"/>
  <c r="AF10" i="12" s="1"/>
  <c r="C9" i="12"/>
  <c r="G9" i="12" s="1"/>
  <c r="T9" i="12" s="1"/>
  <c r="AG9" i="12" s="1"/>
  <c r="B9" i="12"/>
  <c r="S9" i="12" s="1"/>
  <c r="AF9" i="12" s="1"/>
  <c r="C8" i="12"/>
  <c r="G8" i="12" s="1"/>
  <c r="T8" i="12" s="1"/>
  <c r="AG8" i="12" s="1"/>
  <c r="B8" i="12"/>
  <c r="C7" i="12"/>
  <c r="G7" i="12" s="1"/>
  <c r="T7" i="12" s="1"/>
  <c r="AG7" i="12" s="1"/>
  <c r="B7" i="12"/>
  <c r="S7" i="12" s="1"/>
  <c r="AF7" i="12" s="1"/>
  <c r="C6" i="12"/>
  <c r="G6" i="12" s="1"/>
  <c r="T6" i="12" s="1"/>
  <c r="AG6" i="12" s="1"/>
  <c r="B6" i="12"/>
  <c r="S6" i="12" s="1"/>
  <c r="AF6" i="12" s="1"/>
  <c r="C5" i="12"/>
  <c r="G5" i="12" s="1"/>
  <c r="T5" i="12" s="1"/>
  <c r="AG5" i="12" s="1"/>
  <c r="B5" i="12"/>
  <c r="S5" i="12" s="1"/>
  <c r="AF5" i="12" s="1"/>
  <c r="C4" i="12"/>
  <c r="G4" i="12" s="1"/>
  <c r="T4" i="12" s="1"/>
  <c r="AG4" i="12" s="1"/>
  <c r="B4" i="12"/>
  <c r="C3" i="12"/>
  <c r="G3" i="12" s="1"/>
  <c r="T3" i="12" s="1"/>
  <c r="B3" i="12"/>
  <c r="S3" i="12" s="1"/>
  <c r="AF3" i="12" s="1"/>
  <c r="AG3" i="12" l="1"/>
  <c r="C19" i="13"/>
  <c r="C21" i="13"/>
  <c r="D24" i="13"/>
  <c r="E26" i="13"/>
  <c r="D23" i="13"/>
  <c r="E24" i="13"/>
  <c r="C26" i="13"/>
  <c r="C18" i="13"/>
  <c r="C25" i="13"/>
  <c r="C20" i="13"/>
  <c r="E22" i="13"/>
  <c r="E18" i="13"/>
  <c r="E20" i="13"/>
  <c r="C22" i="13"/>
  <c r="E27" i="13"/>
  <c r="D27" i="13"/>
  <c r="C23" i="13"/>
  <c r="G1" i="12"/>
  <c r="C14" i="12"/>
  <c r="C27" i="13" l="1"/>
  <c r="H3" i="12"/>
  <c r="I3" i="12" l="1"/>
  <c r="J3" i="12" s="1"/>
  <c r="H4" i="12" s="1"/>
  <c r="I4" i="12" s="1"/>
  <c r="J4" i="12" s="1"/>
  <c r="H5" i="12" s="1"/>
  <c r="U3" i="12"/>
  <c r="F3" i="13"/>
  <c r="F17" i="13" s="1"/>
  <c r="AH3" i="12" l="1"/>
  <c r="AI3" i="12" s="1"/>
  <c r="V3" i="12"/>
  <c r="U4" i="12"/>
  <c r="V4" i="12" s="1"/>
  <c r="F4" i="13"/>
  <c r="F18" i="13" s="1"/>
  <c r="I5" i="12"/>
  <c r="J5" i="12" s="1"/>
  <c r="H6" i="12" s="1"/>
  <c r="F5" i="13"/>
  <c r="F19" i="13" s="1"/>
  <c r="U5" i="12"/>
  <c r="AH4" i="12"/>
  <c r="AI4" i="12" s="1"/>
  <c r="I6" i="12" l="1"/>
  <c r="J6" i="12" s="1"/>
  <c r="H7" i="12" s="1"/>
  <c r="U6" i="12"/>
  <c r="F6" i="13"/>
  <c r="F20" i="13" s="1"/>
  <c r="V5" i="12"/>
  <c r="AH5" i="12"/>
  <c r="AI5" i="12" s="1"/>
  <c r="I7" i="12" l="1"/>
  <c r="J7" i="12" s="1"/>
  <c r="F7" i="13"/>
  <c r="F21" i="13" s="1"/>
  <c r="U7" i="12"/>
  <c r="V6" i="12"/>
  <c r="AH6" i="12"/>
  <c r="AI6" i="12" s="1"/>
  <c r="AH7" i="12" l="1"/>
  <c r="AI7" i="12" s="1"/>
  <c r="V7" i="12"/>
  <c r="H8" i="12"/>
  <c r="I8" i="12" l="1"/>
  <c r="J8" i="12" s="1"/>
  <c r="H9" i="12" s="1"/>
  <c r="U8" i="12"/>
  <c r="F8" i="13"/>
  <c r="F22" i="13" s="1"/>
  <c r="AH8" i="12" l="1"/>
  <c r="AI8" i="12" s="1"/>
  <c r="V8" i="12"/>
  <c r="I9" i="12"/>
  <c r="J9" i="12" s="1"/>
  <c r="H10" i="12" s="1"/>
  <c r="U9" i="12"/>
  <c r="F9" i="13"/>
  <c r="F23" i="13" s="1"/>
  <c r="V9" i="12" l="1"/>
  <c r="AH9" i="12"/>
  <c r="AI9" i="12" s="1"/>
  <c r="I10" i="12"/>
  <c r="J10" i="12" s="1"/>
  <c r="U10" i="12"/>
  <c r="F10" i="13"/>
  <c r="F24" i="13" s="1"/>
  <c r="H11" i="12"/>
  <c r="I11" i="12" l="1"/>
  <c r="J11" i="12" s="1"/>
  <c r="H12" i="12" s="1"/>
  <c r="U11" i="12"/>
  <c r="F11" i="13"/>
  <c r="F25" i="13" s="1"/>
  <c r="AH10" i="12"/>
  <c r="AI10" i="12" s="1"/>
  <c r="V10" i="12"/>
  <c r="I12" i="12" l="1"/>
  <c r="J12" i="12" s="1"/>
  <c r="H13" i="12" s="1"/>
  <c r="F13" i="13" s="1"/>
  <c r="F12" i="13"/>
  <c r="F26" i="13" s="1"/>
  <c r="F27" i="13" s="1"/>
  <c r="U12" i="12"/>
  <c r="AH11" i="12"/>
  <c r="AI11" i="12" s="1"/>
  <c r="V11" i="12"/>
  <c r="AH12" i="12" l="1"/>
  <c r="AI12" i="12" s="1"/>
  <c r="AI14" i="12" s="1"/>
  <c r="V12" i="12"/>
  <c r="V14" i="12" s="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C12" i="9" l="1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N3" i="9" s="1"/>
  <c r="B3" i="9"/>
  <c r="T6" i="9" l="1"/>
  <c r="AF6" i="9" s="1"/>
  <c r="AS6" i="9" s="1"/>
  <c r="M6" i="9"/>
  <c r="U6" i="9"/>
  <c r="AG6" i="9" s="1"/>
  <c r="N6" i="9"/>
  <c r="U11" i="9"/>
  <c r="AG11" i="9" s="1"/>
  <c r="AT11" i="9" s="1"/>
  <c r="N11" i="9"/>
  <c r="T4" i="9"/>
  <c r="AF4" i="9" s="1"/>
  <c r="AS4" i="9" s="1"/>
  <c r="M4" i="9"/>
  <c r="T12" i="9"/>
  <c r="M12" i="9"/>
  <c r="T5" i="9"/>
  <c r="AF5" i="9" s="1"/>
  <c r="AS5" i="9" s="1"/>
  <c r="M5" i="9"/>
  <c r="T9" i="9"/>
  <c r="AF9" i="9" s="1"/>
  <c r="AS9" i="9" s="1"/>
  <c r="M9" i="9"/>
  <c r="U5" i="9"/>
  <c r="N5" i="9"/>
  <c r="U9" i="9"/>
  <c r="N9" i="9"/>
  <c r="T10" i="9"/>
  <c r="AF10" i="9" s="1"/>
  <c r="AS10" i="9" s="1"/>
  <c r="M10" i="9"/>
  <c r="U10" i="9"/>
  <c r="AG10" i="9" s="1"/>
  <c r="N10" i="9"/>
  <c r="T3" i="9"/>
  <c r="AF3" i="9" s="1"/>
  <c r="AS3" i="9" s="1"/>
  <c r="M3" i="9"/>
  <c r="T7" i="9"/>
  <c r="AF7" i="9" s="1"/>
  <c r="AS7" i="9" s="1"/>
  <c r="M7" i="9"/>
  <c r="T11" i="9"/>
  <c r="AF11" i="9" s="1"/>
  <c r="AS11" i="9" s="1"/>
  <c r="M11" i="9"/>
  <c r="U7" i="9"/>
  <c r="AG7" i="9" s="1"/>
  <c r="N7" i="9"/>
  <c r="T8" i="9"/>
  <c r="AF8" i="9" s="1"/>
  <c r="AS8" i="9" s="1"/>
  <c r="M8" i="9"/>
  <c r="U4" i="9"/>
  <c r="N4" i="9"/>
  <c r="U8" i="9"/>
  <c r="AG8" i="9" s="1"/>
  <c r="AT8" i="9" s="1"/>
  <c r="N8" i="9"/>
  <c r="U12" i="9"/>
  <c r="AG12" i="9" s="1"/>
  <c r="AT12" i="9" s="1"/>
  <c r="N12" i="9"/>
  <c r="F21" i="9"/>
  <c r="F20" i="9"/>
  <c r="C14" i="9"/>
  <c r="AG9" i="9"/>
  <c r="AT10" i="9"/>
  <c r="AG4" i="9"/>
  <c r="T13" i="9"/>
  <c r="AF13" i="9" s="1"/>
  <c r="AS13" i="9" s="1"/>
  <c r="AF12" i="9"/>
  <c r="AS12" i="9" s="1"/>
  <c r="AG5" i="9"/>
  <c r="U3" i="9"/>
  <c r="D12" i="8"/>
  <c r="D13" i="8" s="1"/>
  <c r="P13" i="8" s="1"/>
  <c r="AC13" i="8" s="1"/>
  <c r="E11" i="8"/>
  <c r="D11" i="8"/>
  <c r="E10" i="8"/>
  <c r="D8" i="8"/>
  <c r="E7" i="8"/>
  <c r="D7" i="8"/>
  <c r="E6" i="8"/>
  <c r="D4" i="8"/>
  <c r="P4" i="8" s="1"/>
  <c r="AC4" i="8" s="1"/>
  <c r="E3" i="8"/>
  <c r="D3" i="8"/>
  <c r="B12" i="8"/>
  <c r="E12" i="8" s="1"/>
  <c r="A12" i="8"/>
  <c r="B11" i="8"/>
  <c r="A11" i="8"/>
  <c r="B10" i="8"/>
  <c r="A10" i="8"/>
  <c r="D10" i="8" s="1"/>
  <c r="B9" i="8"/>
  <c r="E9" i="8" s="1"/>
  <c r="A9" i="8"/>
  <c r="D9" i="8" s="1"/>
  <c r="B8" i="8"/>
  <c r="E8" i="8" s="1"/>
  <c r="A8" i="8"/>
  <c r="B7" i="8"/>
  <c r="A7" i="8"/>
  <c r="B6" i="8"/>
  <c r="A6" i="8"/>
  <c r="D6" i="8" s="1"/>
  <c r="B5" i="8"/>
  <c r="E5" i="8" s="1"/>
  <c r="A5" i="8"/>
  <c r="D5" i="8" s="1"/>
  <c r="P5" i="8" s="1"/>
  <c r="AC5" i="8" s="1"/>
  <c r="B4" i="8"/>
  <c r="B14" i="8" s="1"/>
  <c r="A4" i="8"/>
  <c r="B3" i="8"/>
  <c r="A3" i="8"/>
  <c r="D4" i="1"/>
  <c r="E4" i="1"/>
  <c r="E5" i="1"/>
  <c r="D9" i="1"/>
  <c r="E9" i="1"/>
  <c r="D10" i="1"/>
  <c r="D11" i="1"/>
  <c r="D12" i="1"/>
  <c r="D13" i="1" s="1"/>
  <c r="E12" i="1"/>
  <c r="E3" i="1"/>
  <c r="D3" i="1"/>
  <c r="A12" i="1"/>
  <c r="A11" i="1"/>
  <c r="A10" i="1"/>
  <c r="A9" i="1"/>
  <c r="A8" i="1"/>
  <c r="D8" i="1" s="1"/>
  <c r="A7" i="1"/>
  <c r="D7" i="1" s="1"/>
  <c r="A6" i="1"/>
  <c r="D6" i="1" s="1"/>
  <c r="A5" i="1"/>
  <c r="D5" i="1" s="1"/>
  <c r="A4" i="1"/>
  <c r="A3" i="1"/>
  <c r="B12" i="1"/>
  <c r="B11" i="1"/>
  <c r="E11" i="1" s="1"/>
  <c r="B10" i="1"/>
  <c r="E10" i="1" s="1"/>
  <c r="B9" i="1"/>
  <c r="B8" i="1"/>
  <c r="E8" i="1" s="1"/>
  <c r="B7" i="1"/>
  <c r="E7" i="1" s="1"/>
  <c r="B6" i="1"/>
  <c r="E6" i="1" s="1"/>
  <c r="B5" i="1"/>
  <c r="B4" i="1"/>
  <c r="B3" i="1"/>
  <c r="P8" i="8"/>
  <c r="AC8" i="8" s="1"/>
  <c r="F10" i="8" l="1"/>
  <c r="D10" i="11" s="1"/>
  <c r="D24" i="11" s="1"/>
  <c r="F11" i="8"/>
  <c r="Q8" i="8"/>
  <c r="F12" i="8"/>
  <c r="D12" i="11" s="1"/>
  <c r="D26" i="11" s="1"/>
  <c r="Q5" i="8"/>
  <c r="AD5" i="8" s="1"/>
  <c r="F9" i="8"/>
  <c r="D9" i="11" s="1"/>
  <c r="D23" i="11" s="1"/>
  <c r="Q9" i="8"/>
  <c r="F13" i="8"/>
  <c r="F7" i="8"/>
  <c r="D7" i="11" s="1"/>
  <c r="D21" i="11" s="1"/>
  <c r="Q3" i="8"/>
  <c r="AD3" i="8" s="1"/>
  <c r="E4" i="8"/>
  <c r="P3" i="8"/>
  <c r="AC3" i="8" s="1"/>
  <c r="P7" i="8"/>
  <c r="AC7" i="8" s="1"/>
  <c r="P11" i="8"/>
  <c r="AC11" i="8" s="1"/>
  <c r="O12" i="9"/>
  <c r="P12" i="9" s="1"/>
  <c r="Q12" i="9" s="1"/>
  <c r="O4" i="9"/>
  <c r="P4" i="9" s="1"/>
  <c r="Q4" i="9" s="1"/>
  <c r="O11" i="9"/>
  <c r="P11" i="9" s="1"/>
  <c r="Q11" i="9" s="1"/>
  <c r="O3" i="9"/>
  <c r="P3" i="9" s="1"/>
  <c r="O10" i="9"/>
  <c r="P10" i="9" s="1"/>
  <c r="Q10" i="9" s="1"/>
  <c r="O9" i="9"/>
  <c r="P9" i="9" s="1"/>
  <c r="Q9" i="9" s="1"/>
  <c r="O8" i="9"/>
  <c r="P8" i="9" s="1"/>
  <c r="Q8" i="9" s="1"/>
  <c r="O7" i="9"/>
  <c r="P7" i="9" s="1"/>
  <c r="Q7" i="9" s="1"/>
  <c r="O6" i="9"/>
  <c r="P6" i="9" s="1"/>
  <c r="Q6" i="9" s="1"/>
  <c r="O5" i="9"/>
  <c r="P5" i="9" s="1"/>
  <c r="Q5" i="9" s="1"/>
  <c r="AT4" i="9"/>
  <c r="AT5" i="9"/>
  <c r="AT6" i="9"/>
  <c r="V12" i="9"/>
  <c r="V4" i="9"/>
  <c r="V11" i="9"/>
  <c r="V3" i="9"/>
  <c r="V10" i="9"/>
  <c r="V9" i="9"/>
  <c r="V8" i="9"/>
  <c r="V7" i="9"/>
  <c r="V6" i="9"/>
  <c r="V13" i="9"/>
  <c r="V5" i="9"/>
  <c r="AG3" i="9"/>
  <c r="AT9" i="9"/>
  <c r="AT7" i="9"/>
  <c r="R12" i="8"/>
  <c r="AE12" i="8" s="1"/>
  <c r="P6" i="8"/>
  <c r="AC6" i="8" s="1"/>
  <c r="P9" i="8"/>
  <c r="AC9" i="8" s="1"/>
  <c r="P10" i="8"/>
  <c r="AC10" i="8" s="1"/>
  <c r="R7" i="8"/>
  <c r="AE7" i="8" s="1"/>
  <c r="Q7" i="8"/>
  <c r="AD7" i="8" s="1"/>
  <c r="AF7" i="8" s="1"/>
  <c r="Q10" i="8"/>
  <c r="AD10" i="8" s="1"/>
  <c r="AD9" i="8"/>
  <c r="AD8" i="8"/>
  <c r="Q11" i="8"/>
  <c r="Q6" i="8"/>
  <c r="R10" i="8"/>
  <c r="AE10" i="8" s="1"/>
  <c r="Q12" i="8"/>
  <c r="P12" i="8"/>
  <c r="AC12" i="8" s="1"/>
  <c r="Q12" i="1"/>
  <c r="AD12" i="1" s="1"/>
  <c r="Q10" i="1"/>
  <c r="AD10" i="1" s="1"/>
  <c r="P10" i="1"/>
  <c r="AC10" i="1" s="1"/>
  <c r="Q9" i="1"/>
  <c r="AD9" i="1" s="1"/>
  <c r="P9" i="1"/>
  <c r="AC9" i="1" s="1"/>
  <c r="Q8" i="1"/>
  <c r="AD8" i="1" s="1"/>
  <c r="P8" i="1"/>
  <c r="AC8" i="1" s="1"/>
  <c r="P7" i="1"/>
  <c r="AC7" i="1" s="1"/>
  <c r="Q3" i="1"/>
  <c r="AD3" i="1" s="1"/>
  <c r="Q11" i="1"/>
  <c r="Q7" i="1"/>
  <c r="Q6" i="1"/>
  <c r="Q5" i="1"/>
  <c r="Q4" i="1"/>
  <c r="AD4" i="1" s="1"/>
  <c r="P13" i="1"/>
  <c r="AC13" i="1" s="1"/>
  <c r="P11" i="1"/>
  <c r="AC11" i="1" s="1"/>
  <c r="P6" i="1"/>
  <c r="AC6" i="1" s="1"/>
  <c r="P5" i="1"/>
  <c r="AC5" i="1" s="1"/>
  <c r="P4" i="1"/>
  <c r="AC4" i="1" s="1"/>
  <c r="P3" i="1"/>
  <c r="AC3" i="1" s="1"/>
  <c r="B14" i="1"/>
  <c r="B14" i="7"/>
  <c r="AH3" i="9" l="1"/>
  <c r="AU3" i="9" s="1"/>
  <c r="E3" i="11"/>
  <c r="E17" i="11" s="1"/>
  <c r="AH5" i="9"/>
  <c r="AU5" i="9" s="1"/>
  <c r="AV5" i="9" s="1"/>
  <c r="E5" i="11"/>
  <c r="E19" i="11" s="1"/>
  <c r="AH11" i="9"/>
  <c r="AI11" i="9" s="1"/>
  <c r="E11" i="11"/>
  <c r="E25" i="11" s="1"/>
  <c r="R9" i="8"/>
  <c r="AE9" i="8" s="1"/>
  <c r="AH13" i="9"/>
  <c r="AU13" i="9" s="1"/>
  <c r="E13" i="11"/>
  <c r="AH4" i="9"/>
  <c r="AU4" i="9" s="1"/>
  <c r="E4" i="11"/>
  <c r="E18" i="11" s="1"/>
  <c r="Q4" i="8"/>
  <c r="AD4" i="8" s="1"/>
  <c r="F8" i="8"/>
  <c r="AH8" i="9"/>
  <c r="AU8" i="9" s="1"/>
  <c r="AV8" i="9" s="1"/>
  <c r="E8" i="11"/>
  <c r="E22" i="11" s="1"/>
  <c r="AH9" i="9"/>
  <c r="AU9" i="9" s="1"/>
  <c r="E9" i="11"/>
  <c r="E23" i="11" s="1"/>
  <c r="AH10" i="9"/>
  <c r="AU10" i="9" s="1"/>
  <c r="AV10" i="9" s="1"/>
  <c r="E10" i="11"/>
  <c r="E24" i="11" s="1"/>
  <c r="AH6" i="9"/>
  <c r="AU6" i="9" s="1"/>
  <c r="AV6" i="9" s="1"/>
  <c r="E6" i="11"/>
  <c r="E20" i="11" s="1"/>
  <c r="AH12" i="9"/>
  <c r="AU12" i="9" s="1"/>
  <c r="AV12" i="9" s="1"/>
  <c r="E12" i="11"/>
  <c r="E26" i="11" s="1"/>
  <c r="D11" i="11"/>
  <c r="D25" i="11" s="1"/>
  <c r="R11" i="8"/>
  <c r="AE11" i="8" s="1"/>
  <c r="D13" i="11"/>
  <c r="R13" i="8"/>
  <c r="AE13" i="8" s="1"/>
  <c r="AH7" i="9"/>
  <c r="AU7" i="9" s="1"/>
  <c r="AV7" i="9" s="1"/>
  <c r="E7" i="11"/>
  <c r="E21" i="11" s="1"/>
  <c r="P14" i="9"/>
  <c r="P13" i="9"/>
  <c r="Q3" i="9"/>
  <c r="AI6" i="9"/>
  <c r="AI5" i="9"/>
  <c r="AI8" i="9"/>
  <c r="AT3" i="9"/>
  <c r="AV3" i="9" s="1"/>
  <c r="AI3" i="9"/>
  <c r="AI9" i="9"/>
  <c r="AV9" i="9"/>
  <c r="AI4" i="9"/>
  <c r="AI10" i="9"/>
  <c r="AU11" i="9"/>
  <c r="AV11" i="9" s="1"/>
  <c r="AV4" i="9"/>
  <c r="S7" i="8"/>
  <c r="P12" i="1"/>
  <c r="AC12" i="1" s="1"/>
  <c r="AD11" i="1"/>
  <c r="AD5" i="1"/>
  <c r="AD6" i="1"/>
  <c r="AD7" i="1"/>
  <c r="S12" i="8"/>
  <c r="AD12" i="8"/>
  <c r="AF12" i="8" s="1"/>
  <c r="AF10" i="8"/>
  <c r="S10" i="8"/>
  <c r="AD6" i="8"/>
  <c r="S9" i="8"/>
  <c r="S11" i="8"/>
  <c r="AD11" i="8"/>
  <c r="AF11" i="8" s="1"/>
  <c r="AF9" i="8"/>
  <c r="F13" i="1"/>
  <c r="F12" i="1"/>
  <c r="F11" i="1"/>
  <c r="F10" i="1"/>
  <c r="F9" i="1"/>
  <c r="F8" i="1"/>
  <c r="F7" i="1"/>
  <c r="F6" i="1"/>
  <c r="F5" i="1"/>
  <c r="F4" i="1"/>
  <c r="R11" i="1" l="1"/>
  <c r="AE11" i="1" s="1"/>
  <c r="C11" i="11"/>
  <c r="C25" i="11" s="1"/>
  <c r="R13" i="1"/>
  <c r="AE13" i="1" s="1"/>
  <c r="C13" i="11"/>
  <c r="R9" i="1"/>
  <c r="AE9" i="1" s="1"/>
  <c r="AF9" i="1" s="1"/>
  <c r="C9" i="11"/>
  <c r="C23" i="11" s="1"/>
  <c r="R10" i="1"/>
  <c r="C10" i="11"/>
  <c r="C24" i="11" s="1"/>
  <c r="R4" i="1"/>
  <c r="S4" i="1" s="1"/>
  <c r="C4" i="11"/>
  <c r="C18" i="11" s="1"/>
  <c r="R6" i="1"/>
  <c r="AE6" i="1" s="1"/>
  <c r="C6" i="11"/>
  <c r="C20" i="11" s="1"/>
  <c r="R7" i="1"/>
  <c r="AE7" i="1" s="1"/>
  <c r="AF7" i="1" s="1"/>
  <c r="C7" i="11"/>
  <c r="C21" i="11" s="1"/>
  <c r="AI7" i="9"/>
  <c r="E27" i="11"/>
  <c r="R12" i="1"/>
  <c r="AE12" i="1" s="1"/>
  <c r="AF12" i="1" s="1"/>
  <c r="C12" i="11"/>
  <c r="C26" i="11" s="1"/>
  <c r="D8" i="11"/>
  <c r="D22" i="11" s="1"/>
  <c r="D27" i="11" s="1"/>
  <c r="R8" i="8"/>
  <c r="R5" i="1"/>
  <c r="AE5" i="1" s="1"/>
  <c r="AF5" i="1" s="1"/>
  <c r="C5" i="11"/>
  <c r="C19" i="11" s="1"/>
  <c r="AI12" i="9"/>
  <c r="R8" i="1"/>
  <c r="C8" i="11"/>
  <c r="C22" i="11" s="1"/>
  <c r="Q13" i="9"/>
  <c r="Q14" i="9"/>
  <c r="AI15" i="9"/>
  <c r="AV15" i="9"/>
  <c r="S8" i="1"/>
  <c r="AE8" i="1"/>
  <c r="AF8" i="1" s="1"/>
  <c r="S12" i="1"/>
  <c r="AF6" i="1"/>
  <c r="S5" i="1"/>
  <c r="AE10" i="1"/>
  <c r="AF10" i="1" s="1"/>
  <c r="S10" i="1"/>
  <c r="S11" i="1"/>
  <c r="AF11" i="1"/>
  <c r="AE4" i="1"/>
  <c r="AF4" i="1" s="1"/>
  <c r="C27" i="11" l="1"/>
  <c r="S7" i="1"/>
  <c r="AE8" i="8"/>
  <c r="AF8" i="8" s="1"/>
  <c r="AF15" i="8" s="1"/>
  <c r="S8" i="8"/>
  <c r="S15" i="8" s="1"/>
  <c r="S9" i="1"/>
  <c r="S6" i="1"/>
  <c r="S15" i="1" s="1"/>
  <c r="AF15" i="1"/>
</calcChain>
</file>

<file path=xl/sharedStrings.xml><?xml version="1.0" encoding="utf-8"?>
<sst xmlns="http://schemas.openxmlformats.org/spreadsheetml/2006/main" count="124" uniqueCount="27">
  <si>
    <t>Data</t>
  </si>
  <si>
    <t>Year</t>
  </si>
  <si>
    <t>Value</t>
  </si>
  <si>
    <t>Average</t>
  </si>
  <si>
    <t>Forecast</t>
  </si>
  <si>
    <t>Error</t>
  </si>
  <si>
    <t>Mean Error</t>
  </si>
  <si>
    <t>Abs. Error</t>
  </si>
  <si>
    <t>Slope</t>
  </si>
  <si>
    <t>a/a</t>
  </si>
  <si>
    <t>Intercept</t>
  </si>
  <si>
    <t>Line</t>
  </si>
  <si>
    <t>Difference</t>
  </si>
  <si>
    <t>Square Diff</t>
  </si>
  <si>
    <t>SUM</t>
  </si>
  <si>
    <t>Forecasts</t>
  </si>
  <si>
    <t>Naïve</t>
  </si>
  <si>
    <t>Mov.Average</t>
  </si>
  <si>
    <t>Linear Reg.</t>
  </si>
  <si>
    <t>Mean Absolute Error</t>
  </si>
  <si>
    <t>S(0) =</t>
  </si>
  <si>
    <t xml:space="preserve">α </t>
  </si>
  <si>
    <t>Time (t)</t>
  </si>
  <si>
    <t>Data X</t>
  </si>
  <si>
    <t>Error e</t>
  </si>
  <si>
    <t>Level S</t>
  </si>
  <si>
    <t>Exp.Smooth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</si>
</sst>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,##0.000"/>
    <numFmt numFmtId="166" formatCode="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/>
    <xf numFmtId="3" fontId="0" fillId="0" borderId="3" xfId="0" applyNumberFormat="1" applyBorder="1"/>
    <xf numFmtId="0" fontId="1" fillId="2" borderId="3" xfId="0" applyFont="1" applyFill="1" applyBorder="1" applyAlignment="1">
      <alignment horizontal="center"/>
    </xf>
    <xf numFmtId="164" fontId="0" fillId="0" borderId="3" xfId="0" applyNumberFormat="1" applyBorder="1"/>
    <xf numFmtId="0" fontId="1" fillId="0" borderId="3" xfId="0" applyFont="1" applyBorder="1" applyAlignment="1">
      <alignment horizontal="center"/>
    </xf>
    <xf numFmtId="4" fontId="0" fillId="0" borderId="3" xfId="0" applyNumberFormat="1" applyBorder="1"/>
    <xf numFmtId="165" fontId="0" fillId="0" borderId="3" xfId="0" applyNumberFormat="1" applyBorder="1"/>
    <xf numFmtId="164" fontId="1" fillId="0" borderId="3" xfId="0" applyNumberFormat="1" applyFont="1" applyBorder="1"/>
    <xf numFmtId="164" fontId="1" fillId="3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0" fillId="0" borderId="3" xfId="0" applyBorder="1"/>
    <xf numFmtId="166" fontId="0" fillId="0" borderId="3" xfId="0" applyNumberFormat="1" applyBorder="1"/>
    <xf numFmtId="166" fontId="1" fillId="0" borderId="3" xfId="0" applyNumberFormat="1" applyFont="1" applyBorder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1" fillId="0" borderId="3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Data!$A$3:$A$12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Data!$B$3:$B$12</c:f>
              <c:numCache>
                <c:formatCode>#,##0</c:formatCode>
                <c:ptCount val="10"/>
                <c:pt idx="0">
                  <c:v>1167</c:v>
                </c:pt>
                <c:pt idx="1">
                  <c:v>1169</c:v>
                </c:pt>
                <c:pt idx="2">
                  <c:v>1167</c:v>
                </c:pt>
                <c:pt idx="3">
                  <c:v>1170</c:v>
                </c:pt>
                <c:pt idx="4">
                  <c:v>1159</c:v>
                </c:pt>
                <c:pt idx="5">
                  <c:v>1174</c:v>
                </c:pt>
                <c:pt idx="6">
                  <c:v>1180</c:v>
                </c:pt>
                <c:pt idx="7">
                  <c:v>1177</c:v>
                </c:pt>
                <c:pt idx="8">
                  <c:v>1178</c:v>
                </c:pt>
                <c:pt idx="9">
                  <c:v>1170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71928"/>
        <c:axId val="455672320"/>
      </c:barChart>
      <c:catAx>
        <c:axId val="4556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2320"/>
        <c:crosses val="autoZero"/>
        <c:auto val="1"/>
        <c:lblAlgn val="ctr"/>
        <c:lblOffset val="100"/>
        <c:noMultiLvlLbl val="0"/>
      </c:catAx>
      <c:valAx>
        <c:axId val="455672320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Absolute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Compare!$C$16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Compare!$C$27</c:f>
              <c:numCache>
                <c:formatCode>#,##0.0</c:formatCode>
                <c:ptCount val="1"/>
                <c:pt idx="0">
                  <c:v>5.666666666666667</c:v>
                </c:pt>
              </c:numCache>
            </c:numRef>
          </c:val>
        </c:ser>
        <c:ser>
          <c:idx val="1"/>
          <c:order val="1"/>
          <c:tx>
            <c:strRef>
              <c:f>Compare!$D$16</c:f>
              <c:strCache>
                <c:ptCount val="1"/>
                <c:pt idx="0">
                  <c:v>Mov.Average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Compare!$D$27</c:f>
              <c:numCache>
                <c:formatCode>#,##0.0</c:formatCode>
                <c:ptCount val="1"/>
                <c:pt idx="0">
                  <c:v>8.0833333333333339</c:v>
                </c:pt>
              </c:numCache>
            </c:numRef>
          </c:val>
        </c:ser>
        <c:ser>
          <c:idx val="2"/>
          <c:order val="2"/>
          <c:tx>
            <c:strRef>
              <c:f>Compare!$E$16</c:f>
              <c:strCache>
                <c:ptCount val="1"/>
                <c:pt idx="0">
                  <c:v>Linear Reg.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Compare!$E$27</c:f>
              <c:numCache>
                <c:formatCode>#,##0.0</c:formatCode>
                <c:ptCount val="1"/>
                <c:pt idx="0">
                  <c:v>3.7963636363637079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871216"/>
        <c:axId val="455871608"/>
      </c:barChart>
      <c:catAx>
        <c:axId val="455871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5871608"/>
        <c:crosses val="autoZero"/>
        <c:auto val="1"/>
        <c:lblAlgn val="ctr"/>
        <c:lblOffset val="100"/>
        <c:noMultiLvlLbl val="0"/>
      </c:catAx>
      <c:valAx>
        <c:axId val="4558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Forecasts:</a:t>
            </a:r>
            <a:r>
              <a:rPr lang="en-US" baseline="0"/>
              <a:t> 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Smoothing'!$C$2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Smoothing'!$B$3:$B$13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'Exponential Smoothing'!$C$3:$C$13</c:f>
              <c:numCache>
                <c:formatCode>#,##0</c:formatCode>
                <c:ptCount val="11"/>
                <c:pt idx="0">
                  <c:v>1167</c:v>
                </c:pt>
                <c:pt idx="1">
                  <c:v>1169</c:v>
                </c:pt>
                <c:pt idx="2">
                  <c:v>1167</c:v>
                </c:pt>
                <c:pt idx="3">
                  <c:v>1170</c:v>
                </c:pt>
                <c:pt idx="4">
                  <c:v>1159</c:v>
                </c:pt>
                <c:pt idx="5">
                  <c:v>1174</c:v>
                </c:pt>
                <c:pt idx="6">
                  <c:v>1180</c:v>
                </c:pt>
                <c:pt idx="7">
                  <c:v>1177</c:v>
                </c:pt>
                <c:pt idx="8">
                  <c:v>1178</c:v>
                </c:pt>
                <c:pt idx="9">
                  <c:v>1170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'Exponential Smoothing'!$H$2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Smoothing'!$B$3:$B$13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'Exponential Smoothing'!$H$3:$H$13</c:f>
              <c:numCache>
                <c:formatCode>0.0</c:formatCode>
                <c:ptCount val="11"/>
                <c:pt idx="0">
                  <c:v>1168</c:v>
                </c:pt>
                <c:pt idx="1">
                  <c:v>1167.2</c:v>
                </c:pt>
                <c:pt idx="2">
                  <c:v>1168.6400000000001</c:v>
                </c:pt>
                <c:pt idx="3">
                  <c:v>1167.328</c:v>
                </c:pt>
                <c:pt idx="4">
                  <c:v>1169.4656</c:v>
                </c:pt>
                <c:pt idx="5">
                  <c:v>1161.09312</c:v>
                </c:pt>
                <c:pt idx="6">
                  <c:v>1171.4186239999999</c:v>
                </c:pt>
                <c:pt idx="7">
                  <c:v>1178.2837248000001</c:v>
                </c:pt>
                <c:pt idx="8">
                  <c:v>1177.2567449600001</c:v>
                </c:pt>
                <c:pt idx="9">
                  <c:v>1177.8513489920001</c:v>
                </c:pt>
                <c:pt idx="10">
                  <c:v>1171.5702697984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72392"/>
        <c:axId val="455872784"/>
      </c:lineChart>
      <c:catAx>
        <c:axId val="45587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2784"/>
        <c:crosses val="autoZero"/>
        <c:auto val="1"/>
        <c:lblAlgn val="ctr"/>
        <c:lblOffset val="100"/>
        <c:noMultiLvlLbl val="0"/>
      </c:catAx>
      <c:valAx>
        <c:axId val="455872784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Smoothing'!$V$2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'Exponential Smoothing'!$S$3:$S$12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xVal>
          <c:yVal>
            <c:numRef>
              <c:f>'Exponential Smoothing'!$V$3:$V$12</c:f>
              <c:numCache>
                <c:formatCode>#,##0.0</c:formatCode>
                <c:ptCount val="10"/>
                <c:pt idx="0">
                  <c:v>-1</c:v>
                </c:pt>
                <c:pt idx="1">
                  <c:v>1.7999999999999545</c:v>
                </c:pt>
                <c:pt idx="2">
                  <c:v>-1.6400000000001</c:v>
                </c:pt>
                <c:pt idx="3">
                  <c:v>2.6720000000000255</c:v>
                </c:pt>
                <c:pt idx="4">
                  <c:v>-10.465599999999995</c:v>
                </c:pt>
                <c:pt idx="5">
                  <c:v>12.906880000000001</c:v>
                </c:pt>
                <c:pt idx="6">
                  <c:v>8.5813760000000912</c:v>
                </c:pt>
                <c:pt idx="7">
                  <c:v>-1.2837248000000727</c:v>
                </c:pt>
                <c:pt idx="8">
                  <c:v>0.74325503999989451</c:v>
                </c:pt>
                <c:pt idx="9">
                  <c:v>-7.851348992000112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73568"/>
        <c:axId val="455873960"/>
      </c:scatterChart>
      <c:valAx>
        <c:axId val="4558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3960"/>
        <c:crosses val="autoZero"/>
        <c:crossBetween val="midCat"/>
      </c:valAx>
      <c:valAx>
        <c:axId val="45587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ALL'!$B$2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 ALL'!$A$4:$A$13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'Compare ALL'!$B$4:$B$13</c:f>
              <c:numCache>
                <c:formatCode>#,##0</c:formatCode>
                <c:ptCount val="10"/>
                <c:pt idx="0">
                  <c:v>1169</c:v>
                </c:pt>
                <c:pt idx="1">
                  <c:v>1167</c:v>
                </c:pt>
                <c:pt idx="2">
                  <c:v>1170</c:v>
                </c:pt>
                <c:pt idx="3">
                  <c:v>1159</c:v>
                </c:pt>
                <c:pt idx="4">
                  <c:v>1174</c:v>
                </c:pt>
                <c:pt idx="5">
                  <c:v>1180</c:v>
                </c:pt>
                <c:pt idx="6">
                  <c:v>1177</c:v>
                </c:pt>
                <c:pt idx="7">
                  <c:v>1178</c:v>
                </c:pt>
                <c:pt idx="8">
                  <c:v>1170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ALL'!$C$2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 ALL'!$A$4:$A$13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'Compare ALL'!$C$4:$C$13</c:f>
              <c:numCache>
                <c:formatCode>#,##0</c:formatCode>
                <c:ptCount val="10"/>
                <c:pt idx="0">
                  <c:v>1167</c:v>
                </c:pt>
                <c:pt idx="1">
                  <c:v>1169</c:v>
                </c:pt>
                <c:pt idx="2">
                  <c:v>1167</c:v>
                </c:pt>
                <c:pt idx="3">
                  <c:v>1170</c:v>
                </c:pt>
                <c:pt idx="4">
                  <c:v>1159</c:v>
                </c:pt>
                <c:pt idx="5">
                  <c:v>1174</c:v>
                </c:pt>
                <c:pt idx="6">
                  <c:v>1180</c:v>
                </c:pt>
                <c:pt idx="7">
                  <c:v>1177</c:v>
                </c:pt>
                <c:pt idx="8">
                  <c:v>1178</c:v>
                </c:pt>
                <c:pt idx="9">
                  <c:v>1170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ALL'!$D$2</c:f>
              <c:strCache>
                <c:ptCount val="1"/>
                <c:pt idx="0">
                  <c:v>Mov.Average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 ALL'!$A$4:$A$13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'Compare ALL'!$D$4:$D$13</c:f>
              <c:numCache>
                <c:formatCode>#,##0.0</c:formatCode>
                <c:ptCount val="10"/>
                <c:pt idx="3">
                  <c:v>1168.25</c:v>
                </c:pt>
                <c:pt idx="4">
                  <c:v>1166.25</c:v>
                </c:pt>
                <c:pt idx="5">
                  <c:v>1167.5</c:v>
                </c:pt>
                <c:pt idx="6">
                  <c:v>1170.75</c:v>
                </c:pt>
                <c:pt idx="7">
                  <c:v>1172.5</c:v>
                </c:pt>
                <c:pt idx="8">
                  <c:v>1177.25</c:v>
                </c:pt>
                <c:pt idx="9">
                  <c:v>1176.25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ALL'!$E$2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'Compare ALL'!$A$4:$A$13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'Compare ALL'!$E$4:$E$13</c:f>
              <c:numCache>
                <c:formatCode>#,##0.0</c:formatCode>
                <c:ptCount val="10"/>
                <c:pt idx="0">
                  <c:v>1167.1757575757574</c:v>
                </c:pt>
                <c:pt idx="1">
                  <c:v>1168.2969696969694</c:v>
                </c:pt>
                <c:pt idx="2">
                  <c:v>1169.4181818181817</c:v>
                </c:pt>
                <c:pt idx="3">
                  <c:v>1170.5393939393937</c:v>
                </c:pt>
                <c:pt idx="4">
                  <c:v>1171.6606060606059</c:v>
                </c:pt>
                <c:pt idx="5">
                  <c:v>1172.7818181818179</c:v>
                </c:pt>
                <c:pt idx="6">
                  <c:v>1173.9030303030302</c:v>
                </c:pt>
                <c:pt idx="7">
                  <c:v>1175.0242424242422</c:v>
                </c:pt>
                <c:pt idx="8">
                  <c:v>1176.1454545454544</c:v>
                </c:pt>
                <c:pt idx="9">
                  <c:v>1177.2666666666664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ALL'!$F$2</c:f>
              <c:strCache>
                <c:ptCount val="1"/>
                <c:pt idx="0">
                  <c:v>Exp.Smooth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'Compare ALL'!$A$4:$A$13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'Compare ALL'!$F$4:$F$13</c:f>
              <c:numCache>
                <c:formatCode>#,##0.0</c:formatCode>
                <c:ptCount val="10"/>
                <c:pt idx="0">
                  <c:v>1167.2</c:v>
                </c:pt>
                <c:pt idx="1">
                  <c:v>1168.6400000000001</c:v>
                </c:pt>
                <c:pt idx="2">
                  <c:v>1167.328</c:v>
                </c:pt>
                <c:pt idx="3">
                  <c:v>1169.4656</c:v>
                </c:pt>
                <c:pt idx="4">
                  <c:v>1161.09312</c:v>
                </c:pt>
                <c:pt idx="5">
                  <c:v>1171.4186239999999</c:v>
                </c:pt>
                <c:pt idx="6">
                  <c:v>1178.2837248000001</c:v>
                </c:pt>
                <c:pt idx="7">
                  <c:v>1177.2567449600001</c:v>
                </c:pt>
                <c:pt idx="8">
                  <c:v>1177.8513489920001</c:v>
                </c:pt>
                <c:pt idx="9">
                  <c:v>1171.5702697984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74744"/>
        <c:axId val="455875136"/>
      </c:lineChart>
      <c:catAx>
        <c:axId val="4558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5136"/>
        <c:crosses val="autoZero"/>
        <c:auto val="1"/>
        <c:lblAlgn val="ctr"/>
        <c:lblOffset val="100"/>
        <c:noMultiLvlLbl val="0"/>
      </c:catAx>
      <c:valAx>
        <c:axId val="4558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Absolute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ALL'!$C$16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'Compare ALL'!$C$27</c:f>
              <c:numCache>
                <c:formatCode>#,##0.0</c:formatCode>
                <c:ptCount val="1"/>
                <c:pt idx="0">
                  <c:v>5.666666666666667</c:v>
                </c:pt>
              </c:numCache>
            </c:numRef>
          </c:val>
        </c:ser>
        <c:ser>
          <c:idx val="1"/>
          <c:order val="1"/>
          <c:tx>
            <c:strRef>
              <c:f>'Compare ALL'!$D$16</c:f>
              <c:strCache>
                <c:ptCount val="1"/>
                <c:pt idx="0">
                  <c:v>Mov.Average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'Compare ALL'!$D$27</c:f>
              <c:numCache>
                <c:formatCode>#,##0.0</c:formatCode>
                <c:ptCount val="1"/>
                <c:pt idx="0">
                  <c:v>8.0833333333333339</c:v>
                </c:pt>
              </c:numCache>
            </c:numRef>
          </c:val>
        </c:ser>
        <c:ser>
          <c:idx val="2"/>
          <c:order val="2"/>
          <c:tx>
            <c:strRef>
              <c:f>'Compare ALL'!$E$16</c:f>
              <c:strCache>
                <c:ptCount val="1"/>
                <c:pt idx="0">
                  <c:v>Linear Reg.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'Compare ALL'!$E$27</c:f>
              <c:numCache>
                <c:formatCode>#,##0.0</c:formatCode>
                <c:ptCount val="1"/>
                <c:pt idx="0">
                  <c:v>3.7963636363637079</c:v>
                </c:pt>
              </c:numCache>
            </c:numRef>
          </c:val>
        </c:ser>
        <c:ser>
          <c:idx val="3"/>
          <c:order val="3"/>
          <c:tx>
            <c:strRef>
              <c:f>'Compare ALL'!$F$16</c:f>
              <c:strCache>
                <c:ptCount val="1"/>
                <c:pt idx="0">
                  <c:v>Exp.Smooth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'Compare ALL'!$F$27</c:f>
              <c:numCache>
                <c:formatCode>#,##0.0</c:formatCode>
                <c:ptCount val="1"/>
                <c:pt idx="0">
                  <c:v>4.8944184832000248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875920"/>
        <c:axId val="455876312"/>
      </c:barChart>
      <c:catAx>
        <c:axId val="455875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5876312"/>
        <c:crosses val="autoZero"/>
        <c:auto val="1"/>
        <c:lblAlgn val="ctr"/>
        <c:lblOffset val="100"/>
        <c:noMultiLvlLbl val="0"/>
      </c:catAx>
      <c:valAx>
        <c:axId val="4558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  <a:r>
              <a:rPr lang="en-US" baseline="0"/>
              <a:t> with Naive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Naive!$E$2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Naive!$D$3:$D$13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Naive!$E$3:$E$13</c:f>
              <c:numCache>
                <c:formatCode>#,##0</c:formatCode>
                <c:ptCount val="11"/>
                <c:pt idx="0">
                  <c:v>1167</c:v>
                </c:pt>
                <c:pt idx="1">
                  <c:v>1169</c:v>
                </c:pt>
                <c:pt idx="2">
                  <c:v>1167</c:v>
                </c:pt>
                <c:pt idx="3">
                  <c:v>1170</c:v>
                </c:pt>
                <c:pt idx="4">
                  <c:v>1159</c:v>
                </c:pt>
                <c:pt idx="5">
                  <c:v>1174</c:v>
                </c:pt>
                <c:pt idx="6">
                  <c:v>1180</c:v>
                </c:pt>
                <c:pt idx="7">
                  <c:v>1177</c:v>
                </c:pt>
                <c:pt idx="8">
                  <c:v>1178</c:v>
                </c:pt>
                <c:pt idx="9">
                  <c:v>1170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Naive!$F$2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Naive!$D$3:$D$13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Naive!$F$3:$F$13</c:f>
              <c:numCache>
                <c:formatCode>#,##0</c:formatCode>
                <c:ptCount val="11"/>
                <c:pt idx="1">
                  <c:v>1167</c:v>
                </c:pt>
                <c:pt idx="2">
                  <c:v>1169</c:v>
                </c:pt>
                <c:pt idx="3">
                  <c:v>1167</c:v>
                </c:pt>
                <c:pt idx="4">
                  <c:v>1170</c:v>
                </c:pt>
                <c:pt idx="5">
                  <c:v>1159</c:v>
                </c:pt>
                <c:pt idx="6">
                  <c:v>1174</c:v>
                </c:pt>
                <c:pt idx="7">
                  <c:v>1180</c:v>
                </c:pt>
                <c:pt idx="8">
                  <c:v>1177</c:v>
                </c:pt>
                <c:pt idx="9">
                  <c:v>1178</c:v>
                </c:pt>
                <c:pt idx="10">
                  <c:v>1170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73104"/>
        <c:axId val="455673496"/>
      </c:lineChart>
      <c:catAx>
        <c:axId val="4556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3496"/>
        <c:crosses val="autoZero"/>
        <c:auto val="1"/>
        <c:lblAlgn val="ctr"/>
        <c:lblOffset val="100"/>
        <c:noMultiLvlLbl val="0"/>
      </c:catAx>
      <c:valAx>
        <c:axId val="45567349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Naive!$S$2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Naive!$P$3:$P$13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xVal>
          <c:yVal>
            <c:numRef>
              <c:f>Naive!$S$3:$S$13</c:f>
              <c:numCache>
                <c:formatCode>#,##0</c:formatCode>
                <c:ptCount val="11"/>
                <c:pt idx="1">
                  <c:v>2</c:v>
                </c:pt>
                <c:pt idx="2">
                  <c:v>-2</c:v>
                </c:pt>
                <c:pt idx="3">
                  <c:v>3</c:v>
                </c:pt>
                <c:pt idx="4">
                  <c:v>-11</c:v>
                </c:pt>
                <c:pt idx="5">
                  <c:v>15</c:v>
                </c:pt>
                <c:pt idx="6">
                  <c:v>6</c:v>
                </c:pt>
                <c:pt idx="7">
                  <c:v>-3</c:v>
                </c:pt>
                <c:pt idx="8">
                  <c:v>1</c:v>
                </c:pt>
                <c:pt idx="9">
                  <c:v>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3376"/>
        <c:axId val="455863768"/>
      </c:scatterChart>
      <c:valAx>
        <c:axId val="4558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3768"/>
        <c:crosses val="autoZero"/>
        <c:crossBetween val="midCat"/>
      </c:valAx>
      <c:valAx>
        <c:axId val="4558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  <a:r>
              <a:rPr lang="en-US" baseline="0"/>
              <a:t> with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'Moving Average'!$E$2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'Moving Average'!$D$3:$D$13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'Moving Average'!$E$3:$E$13</c:f>
              <c:numCache>
                <c:formatCode>#,##0</c:formatCode>
                <c:ptCount val="11"/>
                <c:pt idx="0">
                  <c:v>1167</c:v>
                </c:pt>
                <c:pt idx="1">
                  <c:v>1169</c:v>
                </c:pt>
                <c:pt idx="2">
                  <c:v>1167</c:v>
                </c:pt>
                <c:pt idx="3">
                  <c:v>1170</c:v>
                </c:pt>
                <c:pt idx="4">
                  <c:v>1159</c:v>
                </c:pt>
                <c:pt idx="5">
                  <c:v>1174</c:v>
                </c:pt>
                <c:pt idx="6">
                  <c:v>1180</c:v>
                </c:pt>
                <c:pt idx="7">
                  <c:v>1177</c:v>
                </c:pt>
                <c:pt idx="8">
                  <c:v>1178</c:v>
                </c:pt>
                <c:pt idx="9">
                  <c:v>1170</c:v>
                </c:pt>
              </c:numCache>
            </c:numRef>
          </c:val>
        </c:ser>
        <c:ser>
          <c:idx val="1"/>
          <c:order val="1"/>
          <c:tx>
            <c:strRef>
              <c:f>'Moving Average'!$F$2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'Moving Average'!$D$3:$D$13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'Moving Average'!$F$3:$F$13</c:f>
              <c:numCache>
                <c:formatCode>#,##0</c:formatCode>
                <c:ptCount val="11"/>
                <c:pt idx="4">
                  <c:v>1168.25</c:v>
                </c:pt>
                <c:pt idx="5" formatCode="#,##0.0">
                  <c:v>1166.25</c:v>
                </c:pt>
                <c:pt idx="6" formatCode="#,##0.0">
                  <c:v>1167.5</c:v>
                </c:pt>
                <c:pt idx="7" formatCode="#,##0.0">
                  <c:v>1170.75</c:v>
                </c:pt>
                <c:pt idx="8" formatCode="#,##0.0">
                  <c:v>1172.5</c:v>
                </c:pt>
                <c:pt idx="9" formatCode="#,##0.0">
                  <c:v>1177.25</c:v>
                </c:pt>
                <c:pt idx="10" formatCode="#,##0.0">
                  <c:v>1176.25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64552"/>
        <c:axId val="455864944"/>
      </c:barChart>
      <c:catAx>
        <c:axId val="45586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4944"/>
        <c:crosses val="autoZero"/>
        <c:auto val="1"/>
        <c:lblAlgn val="ctr"/>
        <c:lblOffset val="100"/>
        <c:noMultiLvlLbl val="0"/>
      </c:catAx>
      <c:valAx>
        <c:axId val="455864944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Average'!$S$2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Average'!$P$3:$P$13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xVal>
          <c:yVal>
            <c:numRef>
              <c:f>'Moving Average'!$S$3:$S$13</c:f>
              <c:numCache>
                <c:formatCode>#,##0</c:formatCode>
                <c:ptCount val="11"/>
                <c:pt idx="4" formatCode="#,##0.0">
                  <c:v>-9.25</c:v>
                </c:pt>
                <c:pt idx="5" formatCode="#,##0.0">
                  <c:v>7.75</c:v>
                </c:pt>
                <c:pt idx="6" formatCode="#,##0.0">
                  <c:v>12.5</c:v>
                </c:pt>
                <c:pt idx="7" formatCode="#,##0.0">
                  <c:v>6.25</c:v>
                </c:pt>
                <c:pt idx="8" formatCode="#,##0.0">
                  <c:v>5.5</c:v>
                </c:pt>
                <c:pt idx="9" formatCode="#,##0.0">
                  <c:v>-7.25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6120"/>
        <c:axId val="455866512"/>
      </c:scatterChart>
      <c:valAx>
        <c:axId val="45586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6512"/>
        <c:crosses val="autoZero"/>
        <c:crossBetween val="midCat"/>
      </c:valAx>
      <c:valAx>
        <c:axId val="4558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  <a:r>
              <a:rPr lang="en-US" baseline="0"/>
              <a:t> with Linear Regression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'Linear Regression'!$U$2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'Linear Regression'!$T$3:$T$13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'Linear Regression'!$U$3:$U$13</c:f>
              <c:numCache>
                <c:formatCode>#,##0</c:formatCode>
                <c:ptCount val="11"/>
                <c:pt idx="0">
                  <c:v>1167</c:v>
                </c:pt>
                <c:pt idx="1">
                  <c:v>1169</c:v>
                </c:pt>
                <c:pt idx="2">
                  <c:v>1167</c:v>
                </c:pt>
                <c:pt idx="3">
                  <c:v>1170</c:v>
                </c:pt>
                <c:pt idx="4">
                  <c:v>1159</c:v>
                </c:pt>
                <c:pt idx="5">
                  <c:v>1174</c:v>
                </c:pt>
                <c:pt idx="6">
                  <c:v>1180</c:v>
                </c:pt>
                <c:pt idx="7">
                  <c:v>1177</c:v>
                </c:pt>
                <c:pt idx="8">
                  <c:v>1178</c:v>
                </c:pt>
                <c:pt idx="9">
                  <c:v>1170</c:v>
                </c:pt>
              </c:numCache>
            </c:numRef>
          </c:val>
        </c:ser>
        <c:ser>
          <c:idx val="1"/>
          <c:order val="1"/>
          <c:tx>
            <c:strRef>
              <c:f>'Linear Regression'!$V$2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'Linear Regression'!$T$3:$T$13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'Linear Regression'!$V$3:$V$13</c:f>
              <c:numCache>
                <c:formatCode>#,##0.0</c:formatCode>
                <c:ptCount val="11"/>
                <c:pt idx="0">
                  <c:v>1166.0545454545452</c:v>
                </c:pt>
                <c:pt idx="1">
                  <c:v>1167.1757575757574</c:v>
                </c:pt>
                <c:pt idx="2">
                  <c:v>1168.2969696969694</c:v>
                </c:pt>
                <c:pt idx="3">
                  <c:v>1169.4181818181817</c:v>
                </c:pt>
                <c:pt idx="4">
                  <c:v>1170.5393939393937</c:v>
                </c:pt>
                <c:pt idx="5">
                  <c:v>1171.6606060606059</c:v>
                </c:pt>
                <c:pt idx="6">
                  <c:v>1172.7818181818179</c:v>
                </c:pt>
                <c:pt idx="7">
                  <c:v>1173.9030303030302</c:v>
                </c:pt>
                <c:pt idx="8">
                  <c:v>1175.0242424242422</c:v>
                </c:pt>
                <c:pt idx="9">
                  <c:v>1176.1454545454544</c:v>
                </c:pt>
                <c:pt idx="10">
                  <c:v>1177.2666666666664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67296"/>
        <c:axId val="455867688"/>
      </c:barChart>
      <c:catAx>
        <c:axId val="4558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7688"/>
        <c:crosses val="autoZero"/>
        <c:auto val="1"/>
        <c:lblAlgn val="ctr"/>
        <c:lblOffset val="100"/>
        <c:noMultiLvlLbl val="0"/>
      </c:catAx>
      <c:valAx>
        <c:axId val="455867688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Regression'!$AI$2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Regression'!$AF$3:$AF$12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xVal>
          <c:yVal>
            <c:numRef>
              <c:f>'Linear Regression'!$AI$3:$AI$12</c:f>
              <c:numCache>
                <c:formatCode>#,##0.0</c:formatCode>
                <c:ptCount val="10"/>
                <c:pt idx="0">
                  <c:v>0.94545454545482244</c:v>
                </c:pt>
                <c:pt idx="1">
                  <c:v>1.8242424242425841</c:v>
                </c:pt>
                <c:pt idx="2">
                  <c:v>-1.2969696969694269</c:v>
                </c:pt>
                <c:pt idx="3">
                  <c:v>0.58181818181833478</c:v>
                </c:pt>
                <c:pt idx="4">
                  <c:v>-11.539393939393676</c:v>
                </c:pt>
                <c:pt idx="5">
                  <c:v>2.3393939393940855</c:v>
                </c:pt>
                <c:pt idx="6">
                  <c:v>7.2181818181820745</c:v>
                </c:pt>
                <c:pt idx="7">
                  <c:v>3.0969696969698361</c:v>
                </c:pt>
                <c:pt idx="8">
                  <c:v>2.9757575757578252</c:v>
                </c:pt>
                <c:pt idx="9">
                  <c:v>-6.1454545454544132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8472"/>
        <c:axId val="455868864"/>
      </c:scatterChart>
      <c:valAx>
        <c:axId val="45586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8864"/>
        <c:crosses val="autoZero"/>
        <c:crossBetween val="midCat"/>
      </c:valAx>
      <c:valAx>
        <c:axId val="4558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&amp; Trend 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Regression'!$C$2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797244094488188E-2"/>
                  <c:y val="0.22187992125984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'Linear Regression'!$B$3:$B$12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'Linear Regression'!$C$3:$C$12</c:f>
              <c:numCache>
                <c:formatCode>#,##0</c:formatCode>
                <c:ptCount val="10"/>
                <c:pt idx="0">
                  <c:v>1167</c:v>
                </c:pt>
                <c:pt idx="1">
                  <c:v>1169</c:v>
                </c:pt>
                <c:pt idx="2">
                  <c:v>1167</c:v>
                </c:pt>
                <c:pt idx="3">
                  <c:v>1170</c:v>
                </c:pt>
                <c:pt idx="4">
                  <c:v>1159</c:v>
                </c:pt>
                <c:pt idx="5">
                  <c:v>1174</c:v>
                </c:pt>
                <c:pt idx="6">
                  <c:v>1180</c:v>
                </c:pt>
                <c:pt idx="7">
                  <c:v>1177</c:v>
                </c:pt>
                <c:pt idx="8">
                  <c:v>1178</c:v>
                </c:pt>
                <c:pt idx="9">
                  <c:v>1170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62984"/>
        <c:axId val="455869648"/>
      </c:lineChart>
      <c:catAx>
        <c:axId val="45586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9648"/>
        <c:crosses val="autoZero"/>
        <c:auto val="1"/>
        <c:lblAlgn val="ctr"/>
        <c:lblOffset val="100"/>
        <c:noMultiLvlLbl val="0"/>
      </c:catAx>
      <c:valAx>
        <c:axId val="455869648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Compare!$A$3:$A$13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Compare!$B$3:$B$13</c:f>
              <c:numCache>
                <c:formatCode>#,##0</c:formatCode>
                <c:ptCount val="11"/>
                <c:pt idx="0">
                  <c:v>1167</c:v>
                </c:pt>
                <c:pt idx="1">
                  <c:v>1169</c:v>
                </c:pt>
                <c:pt idx="2">
                  <c:v>1167</c:v>
                </c:pt>
                <c:pt idx="3">
                  <c:v>1170</c:v>
                </c:pt>
                <c:pt idx="4">
                  <c:v>1159</c:v>
                </c:pt>
                <c:pt idx="5">
                  <c:v>1174</c:v>
                </c:pt>
                <c:pt idx="6">
                  <c:v>1180</c:v>
                </c:pt>
                <c:pt idx="7">
                  <c:v>1177</c:v>
                </c:pt>
                <c:pt idx="8">
                  <c:v>1178</c:v>
                </c:pt>
                <c:pt idx="9">
                  <c:v>1170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Compare!$C$2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Compare!$A$3:$A$13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Compare!$C$3:$C$13</c:f>
              <c:numCache>
                <c:formatCode>#,##0</c:formatCode>
                <c:ptCount val="11"/>
                <c:pt idx="1">
                  <c:v>1167</c:v>
                </c:pt>
                <c:pt idx="2">
                  <c:v>1169</c:v>
                </c:pt>
                <c:pt idx="3">
                  <c:v>1167</c:v>
                </c:pt>
                <c:pt idx="4">
                  <c:v>1170</c:v>
                </c:pt>
                <c:pt idx="5">
                  <c:v>1159</c:v>
                </c:pt>
                <c:pt idx="6">
                  <c:v>1174</c:v>
                </c:pt>
                <c:pt idx="7">
                  <c:v>1180</c:v>
                </c:pt>
                <c:pt idx="8">
                  <c:v>1177</c:v>
                </c:pt>
                <c:pt idx="9">
                  <c:v>1178</c:v>
                </c:pt>
                <c:pt idx="10">
                  <c:v>1170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Compare!$D$2</c:f>
              <c:strCache>
                <c:ptCount val="1"/>
                <c:pt idx="0">
                  <c:v>Mov.Average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Compare!$A$3:$A$13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Compare!$D$3:$D$13</c:f>
              <c:numCache>
                <c:formatCode>#,##0.0</c:formatCode>
                <c:ptCount val="11"/>
                <c:pt idx="4">
                  <c:v>1168.25</c:v>
                </c:pt>
                <c:pt idx="5">
                  <c:v>1166.25</c:v>
                </c:pt>
                <c:pt idx="6">
                  <c:v>1167.5</c:v>
                </c:pt>
                <c:pt idx="7">
                  <c:v>1170.75</c:v>
                </c:pt>
                <c:pt idx="8">
                  <c:v>1172.5</c:v>
                </c:pt>
                <c:pt idx="9">
                  <c:v>1177.25</c:v>
                </c:pt>
                <c:pt idx="10">
                  <c:v>1176.25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Compare!$E$2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Compare!$A$3:$A$13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Compare!$E$3:$E$13</c:f>
              <c:numCache>
                <c:formatCode>#,##0.0</c:formatCode>
                <c:ptCount val="11"/>
                <c:pt idx="0">
                  <c:v>1166.0545454545452</c:v>
                </c:pt>
                <c:pt idx="1">
                  <c:v>1167.1757575757574</c:v>
                </c:pt>
                <c:pt idx="2">
                  <c:v>1168.2969696969694</c:v>
                </c:pt>
                <c:pt idx="3">
                  <c:v>1169.4181818181817</c:v>
                </c:pt>
                <c:pt idx="4">
                  <c:v>1170.5393939393937</c:v>
                </c:pt>
                <c:pt idx="5">
                  <c:v>1171.6606060606059</c:v>
                </c:pt>
                <c:pt idx="6">
                  <c:v>1172.7818181818179</c:v>
                </c:pt>
                <c:pt idx="7">
                  <c:v>1173.9030303030302</c:v>
                </c:pt>
                <c:pt idx="8">
                  <c:v>1175.0242424242422</c:v>
                </c:pt>
                <c:pt idx="9">
                  <c:v>1176.1454545454544</c:v>
                </c:pt>
                <c:pt idx="10">
                  <c:v>1177.2666666666664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65728"/>
        <c:axId val="455870432"/>
      </c:lineChart>
      <c:catAx>
        <c:axId val="4558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0432"/>
        <c:crosses val="autoZero"/>
        <c:auto val="1"/>
        <c:lblAlgn val="ctr"/>
        <c:lblOffset val="100"/>
        <c:noMultiLvlLbl val="0"/>
      </c:catAx>
      <c:valAx>
        <c:axId val="4558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1</xdr:row>
      <xdr:rowOff>104775</xdr:rowOff>
    </xdr:from>
    <xdr:to>
      <xdr:col>16</xdr:col>
      <xdr:colOff>476250</xdr:colOff>
      <xdr:row>24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</xdr:row>
      <xdr:rowOff>157162</xdr:rowOff>
    </xdr:from>
    <xdr:to>
      <xdr:col>14</xdr:col>
      <xdr:colOff>23812</xdr:colOff>
      <xdr:row>18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442912</xdr:colOff>
      <xdr:row>1</xdr:row>
      <xdr:rowOff>76200</xdr:rowOff>
    </xdr:from>
    <xdr:to>
      <xdr:col>27</xdr:col>
      <xdr:colOff>138112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</xdr:row>
      <xdr:rowOff>157162</xdr:rowOff>
    </xdr:from>
    <xdr:to>
      <xdr:col>14</xdr:col>
      <xdr:colOff>23812</xdr:colOff>
      <xdr:row>18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442912</xdr:colOff>
      <xdr:row>1</xdr:row>
      <xdr:rowOff>76200</xdr:rowOff>
    </xdr:from>
    <xdr:to>
      <xdr:col>27</xdr:col>
      <xdr:colOff>138112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328612</xdr:colOff>
      <xdr:row>1</xdr:row>
      <xdr:rowOff>157162</xdr:rowOff>
    </xdr:from>
    <xdr:to>
      <xdr:col>30</xdr:col>
      <xdr:colOff>23812</xdr:colOff>
      <xdr:row>18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442912</xdr:colOff>
      <xdr:row>1</xdr:row>
      <xdr:rowOff>76200</xdr:rowOff>
    </xdr:from>
    <xdr:to>
      <xdr:col>43</xdr:col>
      <xdr:colOff>138112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338137</xdr:colOff>
      <xdr:row>1</xdr:row>
      <xdr:rowOff>28575</xdr:rowOff>
    </xdr:from>
    <xdr:to>
      <xdr:col>11</xdr:col>
      <xdr:colOff>409575</xdr:colOff>
      <xdr:row>18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309561</xdr:colOff>
      <xdr:row>0</xdr:row>
      <xdr:rowOff>104775</xdr:rowOff>
    </xdr:from>
    <xdr:to>
      <xdr:col>15</xdr:col>
      <xdr:colOff>257174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595312</xdr:colOff>
      <xdr:row>1</xdr:row>
      <xdr:rowOff>38100</xdr:rowOff>
    </xdr:from>
    <xdr:to>
      <xdr:col>23</xdr:col>
      <xdr:colOff>290512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1</xdr:row>
      <xdr:rowOff>38100</xdr:rowOff>
    </xdr:from>
    <xdr:to>
      <xdr:col>17</xdr:col>
      <xdr:colOff>471487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261937</xdr:colOff>
      <xdr:row>1</xdr:row>
      <xdr:rowOff>19050</xdr:rowOff>
    </xdr:from>
    <xdr:to>
      <xdr:col>29</xdr:col>
      <xdr:colOff>566737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0</xdr:row>
      <xdr:rowOff>104775</xdr:rowOff>
    </xdr:from>
    <xdr:to>
      <xdr:col>16</xdr:col>
      <xdr:colOff>257174</xdr:colOff>
      <xdr:row>26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595312</xdr:colOff>
      <xdr:row>1</xdr:row>
      <xdr:rowOff>38100</xdr:rowOff>
    </xdr:from>
    <xdr:to>
      <xdr:col>24</xdr:col>
      <xdr:colOff>290512</xdr:colOff>
      <xdr:row>18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B1"/>
    </sheetView>
  </sheetViews>
  <sheetFormatPr defaultRowHeight="12.75" x14ac:dyDescent="0.2"/>
  <cols>
    <col min="2" max="2" width="9.140625" customWidth="1"/>
    <col min="3" max="3" width="1.28515625" customWidth="1"/>
  </cols>
  <sheetData>
    <row r="1" spans="1:2" x14ac:dyDescent="0.2">
      <c r="A1" s="21" t="s">
        <v>0</v>
      </c>
      <c r="B1" s="22"/>
    </row>
    <row r="2" spans="1:2" x14ac:dyDescent="0.2">
      <c r="A2" s="1" t="s">
        <v>1</v>
      </c>
      <c r="B2" s="1" t="s">
        <v>2</v>
      </c>
    </row>
    <row r="3" spans="1:2" x14ac:dyDescent="0.2">
      <c r="A3" s="2">
        <v>2009</v>
      </c>
      <c r="B3" s="4">
        <v>1167</v>
      </c>
    </row>
    <row r="4" spans="1:2" x14ac:dyDescent="0.2">
      <c r="A4" s="2">
        <v>2010</v>
      </c>
      <c r="B4" s="4">
        <v>1169</v>
      </c>
    </row>
    <row r="5" spans="1:2" x14ac:dyDescent="0.2">
      <c r="A5" s="2">
        <v>2011</v>
      </c>
      <c r="B5" s="4">
        <v>1167</v>
      </c>
    </row>
    <row r="6" spans="1:2" x14ac:dyDescent="0.2">
      <c r="A6" s="2">
        <v>2012</v>
      </c>
      <c r="B6" s="4">
        <v>1170</v>
      </c>
    </row>
    <row r="7" spans="1:2" x14ac:dyDescent="0.2">
      <c r="A7" s="2">
        <v>2013</v>
      </c>
      <c r="B7" s="4">
        <v>1159</v>
      </c>
    </row>
    <row r="8" spans="1:2" x14ac:dyDescent="0.2">
      <c r="A8" s="2">
        <v>2014</v>
      </c>
      <c r="B8" s="4">
        <v>1174</v>
      </c>
    </row>
    <row r="9" spans="1:2" x14ac:dyDescent="0.2">
      <c r="A9" s="2">
        <v>2015</v>
      </c>
      <c r="B9" s="4">
        <v>1180</v>
      </c>
    </row>
    <row r="10" spans="1:2" x14ac:dyDescent="0.2">
      <c r="A10" s="2">
        <v>2016</v>
      </c>
      <c r="B10" s="4">
        <v>1177</v>
      </c>
    </row>
    <row r="11" spans="1:2" x14ac:dyDescent="0.2">
      <c r="A11" s="2">
        <v>2017</v>
      </c>
      <c r="B11" s="4">
        <v>1178</v>
      </c>
    </row>
    <row r="12" spans="1:2" x14ac:dyDescent="0.2">
      <c r="A12" s="2">
        <v>2018</v>
      </c>
      <c r="B12" s="4">
        <v>1170</v>
      </c>
    </row>
    <row r="14" spans="1:2" x14ac:dyDescent="0.2">
      <c r="A14" s="19" t="s">
        <v>3</v>
      </c>
      <c r="B14" s="20">
        <f>AVERAGE(B3:B12)</f>
        <v>1171.0999999999999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>
      <selection sqref="A1:B1"/>
    </sheetView>
  </sheetViews>
  <sheetFormatPr defaultRowHeight="12.75" x14ac:dyDescent="0.2"/>
  <cols>
    <col min="2" max="2" width="9.140625" customWidth="1"/>
    <col min="6" max="6" width="8.7109375" bestFit="1" customWidth="1"/>
    <col min="18" max="18" width="11" bestFit="1" customWidth="1"/>
    <col min="31" max="31" width="11" bestFit="1" customWidth="1"/>
    <col min="32" max="32" width="9.85546875" bestFit="1" customWidth="1"/>
  </cols>
  <sheetData>
    <row r="1" spans="1:32" x14ac:dyDescent="0.2">
      <c r="A1" s="21" t="s">
        <v>0</v>
      </c>
      <c r="B1" s="22"/>
      <c r="D1" s="23" t="s">
        <v>0</v>
      </c>
      <c r="E1" s="23"/>
      <c r="F1" s="23"/>
      <c r="P1" s="23" t="s">
        <v>0</v>
      </c>
      <c r="Q1" s="23"/>
      <c r="R1" s="23"/>
      <c r="S1" s="23"/>
      <c r="AC1" s="23" t="s">
        <v>0</v>
      </c>
      <c r="AD1" s="23"/>
      <c r="AE1" s="23"/>
      <c r="AF1" s="23"/>
    </row>
    <row r="2" spans="1:32" x14ac:dyDescent="0.2">
      <c r="A2" s="1" t="s">
        <v>1</v>
      </c>
      <c r="B2" s="1" t="s">
        <v>2</v>
      </c>
      <c r="D2" s="1" t="s">
        <v>1</v>
      </c>
      <c r="E2" s="1" t="s">
        <v>2</v>
      </c>
      <c r="F2" s="1" t="s">
        <v>4</v>
      </c>
      <c r="P2" s="1" t="s">
        <v>1</v>
      </c>
      <c r="Q2" s="1" t="s">
        <v>2</v>
      </c>
      <c r="R2" s="1" t="s">
        <v>4</v>
      </c>
      <c r="S2" s="1" t="s">
        <v>5</v>
      </c>
      <c r="AC2" s="1" t="s">
        <v>1</v>
      </c>
      <c r="AD2" s="1" t="s">
        <v>2</v>
      </c>
      <c r="AE2" s="1" t="s">
        <v>4</v>
      </c>
      <c r="AF2" s="1" t="s">
        <v>7</v>
      </c>
    </row>
    <row r="3" spans="1:32" x14ac:dyDescent="0.2">
      <c r="A3" s="2">
        <f>Data!A3</f>
        <v>2009</v>
      </c>
      <c r="B3" s="4">
        <f>Data!B3</f>
        <v>1167</v>
      </c>
      <c r="D3" s="2">
        <f>A3</f>
        <v>2009</v>
      </c>
      <c r="E3" s="4">
        <f>B3</f>
        <v>1167</v>
      </c>
      <c r="F3" s="4"/>
      <c r="P3" s="2">
        <f>D3</f>
        <v>2009</v>
      </c>
      <c r="Q3" s="4">
        <f t="shared" ref="Q3" si="0">E3</f>
        <v>1167</v>
      </c>
      <c r="R3" s="4"/>
      <c r="S3" s="4"/>
      <c r="AC3" s="2">
        <f>P3</f>
        <v>2009</v>
      </c>
      <c r="AD3" s="4">
        <f>Q3</f>
        <v>1167</v>
      </c>
      <c r="AE3" s="4"/>
      <c r="AF3" s="4"/>
    </row>
    <row r="4" spans="1:32" x14ac:dyDescent="0.2">
      <c r="A4" s="2">
        <f>Data!A4</f>
        <v>2010</v>
      </c>
      <c r="B4" s="4">
        <f>Data!B4</f>
        <v>1169</v>
      </c>
      <c r="D4" s="2">
        <f t="shared" ref="D4:D12" si="1">A4</f>
        <v>2010</v>
      </c>
      <c r="E4" s="4">
        <f t="shared" ref="E4:E12" si="2">B4</f>
        <v>1169</v>
      </c>
      <c r="F4" s="4">
        <f>E3</f>
        <v>1167</v>
      </c>
      <c r="P4" s="2">
        <f t="shared" ref="P4:P13" si="3">D4</f>
        <v>2010</v>
      </c>
      <c r="Q4" s="4">
        <f t="shared" ref="Q4:Q12" si="4">E4</f>
        <v>1169</v>
      </c>
      <c r="R4" s="4">
        <f t="shared" ref="R4:R13" si="5">F4</f>
        <v>1167</v>
      </c>
      <c r="S4" s="4">
        <f t="shared" ref="S4:S12" si="6">Q4-R4</f>
        <v>2</v>
      </c>
      <c r="AC4" s="2">
        <f t="shared" ref="AC4:AC13" si="7">P4</f>
        <v>2010</v>
      </c>
      <c r="AD4" s="4">
        <f t="shared" ref="AD4:AD12" si="8">Q4</f>
        <v>1169</v>
      </c>
      <c r="AE4" s="4">
        <f t="shared" ref="AE4:AE13" si="9">R4</f>
        <v>1167</v>
      </c>
      <c r="AF4" s="4">
        <f>ABS(AD4-AE4)</f>
        <v>2</v>
      </c>
    </row>
    <row r="5" spans="1:32" x14ac:dyDescent="0.2">
      <c r="A5" s="2">
        <f>Data!A5</f>
        <v>2011</v>
      </c>
      <c r="B5" s="4">
        <f>Data!B5</f>
        <v>1167</v>
      </c>
      <c r="D5" s="2">
        <f t="shared" si="1"/>
        <v>2011</v>
      </c>
      <c r="E5" s="4">
        <f t="shared" si="2"/>
        <v>1167</v>
      </c>
      <c r="F5" s="4">
        <f t="shared" ref="F5:F13" si="10">E4</f>
        <v>1169</v>
      </c>
      <c r="P5" s="2">
        <f t="shared" si="3"/>
        <v>2011</v>
      </c>
      <c r="Q5" s="4">
        <f t="shared" si="4"/>
        <v>1167</v>
      </c>
      <c r="R5" s="4">
        <f t="shared" si="5"/>
        <v>1169</v>
      </c>
      <c r="S5" s="4">
        <f t="shared" si="6"/>
        <v>-2</v>
      </c>
      <c r="AC5" s="2">
        <f t="shared" si="7"/>
        <v>2011</v>
      </c>
      <c r="AD5" s="4">
        <f t="shared" si="8"/>
        <v>1167</v>
      </c>
      <c r="AE5" s="4">
        <f t="shared" si="9"/>
        <v>1169</v>
      </c>
      <c r="AF5" s="4">
        <f t="shared" ref="AF5:AF12" si="11">ABS(AD5-AE5)</f>
        <v>2</v>
      </c>
    </row>
    <row r="6" spans="1:32" x14ac:dyDescent="0.2">
      <c r="A6" s="2">
        <f>Data!A6</f>
        <v>2012</v>
      </c>
      <c r="B6" s="4">
        <f>Data!B6</f>
        <v>1170</v>
      </c>
      <c r="D6" s="2">
        <f t="shared" si="1"/>
        <v>2012</v>
      </c>
      <c r="E6" s="4">
        <f t="shared" si="2"/>
        <v>1170</v>
      </c>
      <c r="F6" s="4">
        <f t="shared" si="10"/>
        <v>1167</v>
      </c>
      <c r="P6" s="2">
        <f t="shared" si="3"/>
        <v>2012</v>
      </c>
      <c r="Q6" s="4">
        <f t="shared" si="4"/>
        <v>1170</v>
      </c>
      <c r="R6" s="4">
        <f t="shared" si="5"/>
        <v>1167</v>
      </c>
      <c r="S6" s="4">
        <f t="shared" si="6"/>
        <v>3</v>
      </c>
      <c r="AC6" s="2">
        <f t="shared" si="7"/>
        <v>2012</v>
      </c>
      <c r="AD6" s="4">
        <f t="shared" si="8"/>
        <v>1170</v>
      </c>
      <c r="AE6" s="4">
        <f t="shared" si="9"/>
        <v>1167</v>
      </c>
      <c r="AF6" s="4">
        <f t="shared" si="11"/>
        <v>3</v>
      </c>
    </row>
    <row r="7" spans="1:32" x14ac:dyDescent="0.2">
      <c r="A7" s="2">
        <f>Data!A7</f>
        <v>2013</v>
      </c>
      <c r="B7" s="4">
        <f>Data!B7</f>
        <v>1159</v>
      </c>
      <c r="D7" s="2">
        <f t="shared" si="1"/>
        <v>2013</v>
      </c>
      <c r="E7" s="4">
        <f t="shared" si="2"/>
        <v>1159</v>
      </c>
      <c r="F7" s="4">
        <f t="shared" si="10"/>
        <v>1170</v>
      </c>
      <c r="P7" s="2">
        <f t="shared" si="3"/>
        <v>2013</v>
      </c>
      <c r="Q7" s="4">
        <f t="shared" si="4"/>
        <v>1159</v>
      </c>
      <c r="R7" s="4">
        <f t="shared" si="5"/>
        <v>1170</v>
      </c>
      <c r="S7" s="4">
        <f t="shared" si="6"/>
        <v>-11</v>
      </c>
      <c r="AC7" s="2">
        <f t="shared" si="7"/>
        <v>2013</v>
      </c>
      <c r="AD7" s="4">
        <f t="shared" si="8"/>
        <v>1159</v>
      </c>
      <c r="AE7" s="4">
        <f t="shared" si="9"/>
        <v>1170</v>
      </c>
      <c r="AF7" s="4">
        <f t="shared" si="11"/>
        <v>11</v>
      </c>
    </row>
    <row r="8" spans="1:32" x14ac:dyDescent="0.2">
      <c r="A8" s="2">
        <f>Data!A8</f>
        <v>2014</v>
      </c>
      <c r="B8" s="4">
        <f>Data!B8</f>
        <v>1174</v>
      </c>
      <c r="D8" s="2">
        <f t="shared" si="1"/>
        <v>2014</v>
      </c>
      <c r="E8" s="4">
        <f t="shared" si="2"/>
        <v>1174</v>
      </c>
      <c r="F8" s="4">
        <f t="shared" si="10"/>
        <v>1159</v>
      </c>
      <c r="P8" s="2">
        <f t="shared" si="3"/>
        <v>2014</v>
      </c>
      <c r="Q8" s="4">
        <f t="shared" si="4"/>
        <v>1174</v>
      </c>
      <c r="R8" s="4">
        <f t="shared" si="5"/>
        <v>1159</v>
      </c>
      <c r="S8" s="4">
        <f t="shared" si="6"/>
        <v>15</v>
      </c>
      <c r="AC8" s="2">
        <f t="shared" si="7"/>
        <v>2014</v>
      </c>
      <c r="AD8" s="4">
        <f t="shared" si="8"/>
        <v>1174</v>
      </c>
      <c r="AE8" s="4">
        <f t="shared" si="9"/>
        <v>1159</v>
      </c>
      <c r="AF8" s="4">
        <f t="shared" si="11"/>
        <v>15</v>
      </c>
    </row>
    <row r="9" spans="1:32" x14ac:dyDescent="0.2">
      <c r="A9" s="2">
        <f>Data!A9</f>
        <v>2015</v>
      </c>
      <c r="B9" s="4">
        <f>Data!B9</f>
        <v>1180</v>
      </c>
      <c r="D9" s="2">
        <f t="shared" si="1"/>
        <v>2015</v>
      </c>
      <c r="E9" s="4">
        <f t="shared" si="2"/>
        <v>1180</v>
      </c>
      <c r="F9" s="4">
        <f t="shared" si="10"/>
        <v>1174</v>
      </c>
      <c r="P9" s="2">
        <f t="shared" si="3"/>
        <v>2015</v>
      </c>
      <c r="Q9" s="4">
        <f t="shared" si="4"/>
        <v>1180</v>
      </c>
      <c r="R9" s="4">
        <f t="shared" si="5"/>
        <v>1174</v>
      </c>
      <c r="S9" s="4">
        <f t="shared" si="6"/>
        <v>6</v>
      </c>
      <c r="AC9" s="2">
        <f t="shared" si="7"/>
        <v>2015</v>
      </c>
      <c r="AD9" s="4">
        <f t="shared" si="8"/>
        <v>1180</v>
      </c>
      <c r="AE9" s="4">
        <f t="shared" si="9"/>
        <v>1174</v>
      </c>
      <c r="AF9" s="4">
        <f t="shared" si="11"/>
        <v>6</v>
      </c>
    </row>
    <row r="10" spans="1:32" x14ac:dyDescent="0.2">
      <c r="A10" s="2">
        <f>Data!A10</f>
        <v>2016</v>
      </c>
      <c r="B10" s="4">
        <f>Data!B10</f>
        <v>1177</v>
      </c>
      <c r="D10" s="2">
        <f t="shared" si="1"/>
        <v>2016</v>
      </c>
      <c r="E10" s="4">
        <f t="shared" si="2"/>
        <v>1177</v>
      </c>
      <c r="F10" s="4">
        <f t="shared" si="10"/>
        <v>1180</v>
      </c>
      <c r="P10" s="2">
        <f t="shared" si="3"/>
        <v>2016</v>
      </c>
      <c r="Q10" s="4">
        <f t="shared" si="4"/>
        <v>1177</v>
      </c>
      <c r="R10" s="4">
        <f t="shared" si="5"/>
        <v>1180</v>
      </c>
      <c r="S10" s="4">
        <f t="shared" si="6"/>
        <v>-3</v>
      </c>
      <c r="AC10" s="2">
        <f t="shared" si="7"/>
        <v>2016</v>
      </c>
      <c r="AD10" s="4">
        <f t="shared" si="8"/>
        <v>1177</v>
      </c>
      <c r="AE10" s="4">
        <f t="shared" si="9"/>
        <v>1180</v>
      </c>
      <c r="AF10" s="4">
        <f t="shared" si="11"/>
        <v>3</v>
      </c>
    </row>
    <row r="11" spans="1:32" x14ac:dyDescent="0.2">
      <c r="A11" s="2">
        <f>Data!A11</f>
        <v>2017</v>
      </c>
      <c r="B11" s="4">
        <f>Data!B11</f>
        <v>1178</v>
      </c>
      <c r="D11" s="2">
        <f t="shared" si="1"/>
        <v>2017</v>
      </c>
      <c r="E11" s="4">
        <f t="shared" si="2"/>
        <v>1178</v>
      </c>
      <c r="F11" s="4">
        <f t="shared" si="10"/>
        <v>1177</v>
      </c>
      <c r="P11" s="2">
        <f t="shared" si="3"/>
        <v>2017</v>
      </c>
      <c r="Q11" s="4">
        <f t="shared" si="4"/>
        <v>1178</v>
      </c>
      <c r="R11" s="4">
        <f t="shared" si="5"/>
        <v>1177</v>
      </c>
      <c r="S11" s="4">
        <f t="shared" si="6"/>
        <v>1</v>
      </c>
      <c r="AC11" s="2">
        <f t="shared" si="7"/>
        <v>2017</v>
      </c>
      <c r="AD11" s="4">
        <f t="shared" si="8"/>
        <v>1178</v>
      </c>
      <c r="AE11" s="4">
        <f t="shared" si="9"/>
        <v>1177</v>
      </c>
      <c r="AF11" s="4">
        <f t="shared" si="11"/>
        <v>1</v>
      </c>
    </row>
    <row r="12" spans="1:32" x14ac:dyDescent="0.2">
      <c r="A12" s="2">
        <f>Data!A12</f>
        <v>2018</v>
      </c>
      <c r="B12" s="4">
        <f>Data!B12</f>
        <v>1170</v>
      </c>
      <c r="D12" s="2">
        <f t="shared" si="1"/>
        <v>2018</v>
      </c>
      <c r="E12" s="4">
        <f t="shared" si="2"/>
        <v>1170</v>
      </c>
      <c r="F12" s="4">
        <f t="shared" si="10"/>
        <v>1178</v>
      </c>
      <c r="P12" s="2">
        <f t="shared" si="3"/>
        <v>2018</v>
      </c>
      <c r="Q12" s="4">
        <f t="shared" si="4"/>
        <v>1170</v>
      </c>
      <c r="R12" s="4">
        <f t="shared" si="5"/>
        <v>1178</v>
      </c>
      <c r="S12" s="4">
        <f t="shared" si="6"/>
        <v>-8</v>
      </c>
      <c r="AC12" s="2">
        <f t="shared" si="7"/>
        <v>2018</v>
      </c>
      <c r="AD12" s="4">
        <f t="shared" si="8"/>
        <v>1170</v>
      </c>
      <c r="AE12" s="4">
        <f t="shared" si="9"/>
        <v>1178</v>
      </c>
      <c r="AF12" s="4">
        <f t="shared" si="11"/>
        <v>8</v>
      </c>
    </row>
    <row r="13" spans="1:32" x14ac:dyDescent="0.2">
      <c r="D13" s="2">
        <f>D12+1</f>
        <v>2019</v>
      </c>
      <c r="E13" s="3"/>
      <c r="F13" s="4">
        <f t="shared" si="10"/>
        <v>1170</v>
      </c>
      <c r="P13" s="2">
        <f t="shared" si="3"/>
        <v>2019</v>
      </c>
      <c r="Q13" s="4"/>
      <c r="R13" s="4">
        <f t="shared" si="5"/>
        <v>1170</v>
      </c>
      <c r="S13" s="4"/>
      <c r="AC13" s="2">
        <f t="shared" si="7"/>
        <v>2019</v>
      </c>
      <c r="AD13" s="4"/>
      <c r="AE13" s="4">
        <f t="shared" si="9"/>
        <v>1170</v>
      </c>
      <c r="AF13" s="4"/>
    </row>
    <row r="14" spans="1:32" x14ac:dyDescent="0.2">
      <c r="A14" s="1" t="s">
        <v>3</v>
      </c>
      <c r="B14" s="4">
        <f>AVERAGE(B3:B12)</f>
        <v>1171.0999999999999</v>
      </c>
    </row>
    <row r="15" spans="1:32" x14ac:dyDescent="0.2">
      <c r="R15" s="1" t="s">
        <v>6</v>
      </c>
      <c r="S15" s="6">
        <f>AVERAGE(S4:S12)</f>
        <v>0.33333333333333331</v>
      </c>
      <c r="AE15" s="1" t="s">
        <v>6</v>
      </c>
      <c r="AF15" s="6">
        <f>AVERAGE(AF4:AF12)</f>
        <v>5.666666666666667</v>
      </c>
    </row>
  </sheetData>
  <mergeCells count="4">
    <mergeCell ref="AC1:AF1"/>
    <mergeCell ref="A1:B1"/>
    <mergeCell ref="D1:F1"/>
    <mergeCell ref="P1:S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>
      <selection activeCell="B5" sqref="B5"/>
    </sheetView>
  </sheetViews>
  <sheetFormatPr defaultRowHeight="12.75" x14ac:dyDescent="0.2"/>
  <cols>
    <col min="2" max="2" width="9.140625" customWidth="1"/>
    <col min="6" max="6" width="8.7109375" bestFit="1" customWidth="1"/>
    <col min="18" max="18" width="11" bestFit="1" customWidth="1"/>
    <col min="31" max="31" width="11" bestFit="1" customWidth="1"/>
    <col min="32" max="32" width="9.85546875" bestFit="1" customWidth="1"/>
  </cols>
  <sheetData>
    <row r="1" spans="1:32" x14ac:dyDescent="0.2">
      <c r="A1" s="21" t="s">
        <v>0</v>
      </c>
      <c r="B1" s="22"/>
      <c r="D1" s="23" t="s">
        <v>0</v>
      </c>
      <c r="E1" s="23"/>
      <c r="F1" s="23"/>
      <c r="P1" s="23" t="s">
        <v>0</v>
      </c>
      <c r="Q1" s="23"/>
      <c r="R1" s="23"/>
      <c r="S1" s="23"/>
      <c r="AC1" s="23" t="s">
        <v>0</v>
      </c>
      <c r="AD1" s="23"/>
      <c r="AE1" s="23"/>
      <c r="AF1" s="23"/>
    </row>
    <row r="2" spans="1:32" x14ac:dyDescent="0.2">
      <c r="A2" s="5" t="s">
        <v>1</v>
      </c>
      <c r="B2" s="5" t="s">
        <v>2</v>
      </c>
      <c r="D2" s="5" t="s">
        <v>1</v>
      </c>
      <c r="E2" s="5" t="s">
        <v>2</v>
      </c>
      <c r="F2" s="5" t="s">
        <v>4</v>
      </c>
      <c r="P2" s="5" t="s">
        <v>1</v>
      </c>
      <c r="Q2" s="5" t="s">
        <v>2</v>
      </c>
      <c r="R2" s="5" t="s">
        <v>4</v>
      </c>
      <c r="S2" s="5" t="s">
        <v>5</v>
      </c>
      <c r="AC2" s="5" t="s">
        <v>1</v>
      </c>
      <c r="AD2" s="5" t="s">
        <v>2</v>
      </c>
      <c r="AE2" s="5" t="s">
        <v>4</v>
      </c>
      <c r="AF2" s="5" t="s">
        <v>7</v>
      </c>
    </row>
    <row r="3" spans="1:32" x14ac:dyDescent="0.2">
      <c r="A3" s="2">
        <f>Data!A3</f>
        <v>2009</v>
      </c>
      <c r="B3" s="4">
        <f>Data!B3</f>
        <v>1167</v>
      </c>
      <c r="D3" s="2">
        <f>A3</f>
        <v>2009</v>
      </c>
      <c r="E3" s="4">
        <f>B3</f>
        <v>1167</v>
      </c>
      <c r="F3" s="4"/>
      <c r="P3" s="2">
        <f>D3</f>
        <v>2009</v>
      </c>
      <c r="Q3" s="4">
        <f t="shared" ref="Q3:R13" si="0">E3</f>
        <v>1167</v>
      </c>
      <c r="R3" s="4"/>
      <c r="S3" s="4"/>
      <c r="AC3" s="2">
        <f>P3</f>
        <v>2009</v>
      </c>
      <c r="AD3" s="4">
        <f>Q3</f>
        <v>1167</v>
      </c>
      <c r="AE3" s="4"/>
      <c r="AF3" s="4"/>
    </row>
    <row r="4" spans="1:32" x14ac:dyDescent="0.2">
      <c r="A4" s="2">
        <f>Data!A4</f>
        <v>2010</v>
      </c>
      <c r="B4" s="4">
        <f>Data!B4</f>
        <v>1169</v>
      </c>
      <c r="D4" s="2">
        <f t="shared" ref="D4:D12" si="1">A4</f>
        <v>2010</v>
      </c>
      <c r="E4" s="4">
        <f t="shared" ref="E4:E12" si="2">B4</f>
        <v>1169</v>
      </c>
      <c r="F4" s="4"/>
      <c r="P4" s="2">
        <f t="shared" ref="P4:P13" si="3">D4</f>
        <v>2010</v>
      </c>
      <c r="Q4" s="4">
        <f t="shared" si="0"/>
        <v>1169</v>
      </c>
      <c r="R4" s="4"/>
      <c r="S4" s="4"/>
      <c r="AC4" s="2">
        <f t="shared" ref="AC4:AE13" si="4">P4</f>
        <v>2010</v>
      </c>
      <c r="AD4" s="4">
        <f t="shared" si="4"/>
        <v>1169</v>
      </c>
      <c r="AE4" s="4"/>
      <c r="AF4" s="4"/>
    </row>
    <row r="5" spans="1:32" x14ac:dyDescent="0.2">
      <c r="A5" s="2">
        <f>Data!A5</f>
        <v>2011</v>
      </c>
      <c r="B5" s="4">
        <f>Data!B5</f>
        <v>1167</v>
      </c>
      <c r="D5" s="2">
        <f t="shared" si="1"/>
        <v>2011</v>
      </c>
      <c r="E5" s="4">
        <f t="shared" si="2"/>
        <v>1167</v>
      </c>
      <c r="F5" s="4"/>
      <c r="P5" s="2">
        <f t="shared" si="3"/>
        <v>2011</v>
      </c>
      <c r="Q5" s="4">
        <f t="shared" si="0"/>
        <v>1167</v>
      </c>
      <c r="R5" s="4"/>
      <c r="S5" s="4"/>
      <c r="AC5" s="2">
        <f t="shared" si="4"/>
        <v>2011</v>
      </c>
      <c r="AD5" s="4">
        <f t="shared" si="4"/>
        <v>1167</v>
      </c>
      <c r="AE5" s="4"/>
      <c r="AF5" s="4"/>
    </row>
    <row r="6" spans="1:32" x14ac:dyDescent="0.2">
      <c r="A6" s="2">
        <f>Data!A6</f>
        <v>2012</v>
      </c>
      <c r="B6" s="4">
        <f>Data!B6</f>
        <v>1170</v>
      </c>
      <c r="D6" s="2">
        <f t="shared" si="1"/>
        <v>2012</v>
      </c>
      <c r="E6" s="4">
        <f t="shared" si="2"/>
        <v>1170</v>
      </c>
      <c r="F6" s="4"/>
      <c r="P6" s="2">
        <f t="shared" si="3"/>
        <v>2012</v>
      </c>
      <c r="Q6" s="4">
        <f t="shared" si="0"/>
        <v>1170</v>
      </c>
      <c r="R6" s="4"/>
      <c r="S6" s="4"/>
      <c r="AC6" s="2">
        <f t="shared" si="4"/>
        <v>2012</v>
      </c>
      <c r="AD6" s="4">
        <f t="shared" si="4"/>
        <v>1170</v>
      </c>
      <c r="AE6" s="4"/>
      <c r="AF6" s="4"/>
    </row>
    <row r="7" spans="1:32" x14ac:dyDescent="0.2">
      <c r="A7" s="2">
        <f>Data!A7</f>
        <v>2013</v>
      </c>
      <c r="B7" s="4">
        <f>Data!B7</f>
        <v>1159</v>
      </c>
      <c r="D7" s="2">
        <f t="shared" si="1"/>
        <v>2013</v>
      </c>
      <c r="E7" s="4">
        <f t="shared" si="2"/>
        <v>1159</v>
      </c>
      <c r="F7" s="4">
        <f>(E3+E4+E5+E6)/4</f>
        <v>1168.25</v>
      </c>
      <c r="P7" s="2">
        <f t="shared" si="3"/>
        <v>2013</v>
      </c>
      <c r="Q7" s="4">
        <f t="shared" si="0"/>
        <v>1159</v>
      </c>
      <c r="R7" s="6">
        <f t="shared" si="0"/>
        <v>1168.25</v>
      </c>
      <c r="S7" s="6">
        <f t="shared" ref="S7:S12" si="5">Q7-R7</f>
        <v>-9.25</v>
      </c>
      <c r="AC7" s="2">
        <f t="shared" si="4"/>
        <v>2013</v>
      </c>
      <c r="AD7" s="4">
        <f t="shared" si="4"/>
        <v>1159</v>
      </c>
      <c r="AE7" s="6">
        <f t="shared" si="4"/>
        <v>1168.25</v>
      </c>
      <c r="AF7" s="6">
        <f t="shared" ref="AF7:AF12" si="6">ABS(AD7-AE7)</f>
        <v>9.25</v>
      </c>
    </row>
    <row r="8" spans="1:32" x14ac:dyDescent="0.2">
      <c r="A8" s="2">
        <f>Data!A8</f>
        <v>2014</v>
      </c>
      <c r="B8" s="4">
        <f>Data!B8</f>
        <v>1174</v>
      </c>
      <c r="D8" s="2">
        <f t="shared" si="1"/>
        <v>2014</v>
      </c>
      <c r="E8" s="4">
        <f t="shared" si="2"/>
        <v>1174</v>
      </c>
      <c r="F8" s="6">
        <f t="shared" ref="F8:F13" si="7">(E4+E5+E6+E7)/4</f>
        <v>1166.25</v>
      </c>
      <c r="P8" s="2">
        <f t="shared" si="3"/>
        <v>2014</v>
      </c>
      <c r="Q8" s="4">
        <f t="shared" si="0"/>
        <v>1174</v>
      </c>
      <c r="R8" s="6">
        <f t="shared" si="0"/>
        <v>1166.25</v>
      </c>
      <c r="S8" s="6">
        <f t="shared" si="5"/>
        <v>7.75</v>
      </c>
      <c r="AC8" s="2">
        <f t="shared" si="4"/>
        <v>2014</v>
      </c>
      <c r="AD8" s="4">
        <f t="shared" si="4"/>
        <v>1174</v>
      </c>
      <c r="AE8" s="6">
        <f t="shared" si="4"/>
        <v>1166.25</v>
      </c>
      <c r="AF8" s="6">
        <f t="shared" si="6"/>
        <v>7.75</v>
      </c>
    </row>
    <row r="9" spans="1:32" x14ac:dyDescent="0.2">
      <c r="A9" s="2">
        <f>Data!A9</f>
        <v>2015</v>
      </c>
      <c r="B9" s="4">
        <f>Data!B9</f>
        <v>1180</v>
      </c>
      <c r="D9" s="2">
        <f t="shared" si="1"/>
        <v>2015</v>
      </c>
      <c r="E9" s="4">
        <f t="shared" si="2"/>
        <v>1180</v>
      </c>
      <c r="F9" s="6">
        <f t="shared" si="7"/>
        <v>1167.5</v>
      </c>
      <c r="P9" s="2">
        <f t="shared" si="3"/>
        <v>2015</v>
      </c>
      <c r="Q9" s="4">
        <f t="shared" si="0"/>
        <v>1180</v>
      </c>
      <c r="R9" s="6">
        <f t="shared" si="0"/>
        <v>1167.5</v>
      </c>
      <c r="S9" s="6">
        <f t="shared" si="5"/>
        <v>12.5</v>
      </c>
      <c r="AC9" s="2">
        <f t="shared" si="4"/>
        <v>2015</v>
      </c>
      <c r="AD9" s="4">
        <f t="shared" si="4"/>
        <v>1180</v>
      </c>
      <c r="AE9" s="6">
        <f t="shared" si="4"/>
        <v>1167.5</v>
      </c>
      <c r="AF9" s="6">
        <f t="shared" si="6"/>
        <v>12.5</v>
      </c>
    </row>
    <row r="10" spans="1:32" x14ac:dyDescent="0.2">
      <c r="A10" s="2">
        <f>Data!A10</f>
        <v>2016</v>
      </c>
      <c r="B10" s="4">
        <f>Data!B10</f>
        <v>1177</v>
      </c>
      <c r="D10" s="2">
        <f t="shared" si="1"/>
        <v>2016</v>
      </c>
      <c r="E10" s="4">
        <f t="shared" si="2"/>
        <v>1177</v>
      </c>
      <c r="F10" s="6">
        <f t="shared" si="7"/>
        <v>1170.75</v>
      </c>
      <c r="P10" s="2">
        <f t="shared" si="3"/>
        <v>2016</v>
      </c>
      <c r="Q10" s="4">
        <f t="shared" si="0"/>
        <v>1177</v>
      </c>
      <c r="R10" s="6">
        <f t="shared" si="0"/>
        <v>1170.75</v>
      </c>
      <c r="S10" s="6">
        <f t="shared" si="5"/>
        <v>6.25</v>
      </c>
      <c r="AC10" s="2">
        <f t="shared" si="4"/>
        <v>2016</v>
      </c>
      <c r="AD10" s="4">
        <f t="shared" si="4"/>
        <v>1177</v>
      </c>
      <c r="AE10" s="6">
        <f t="shared" si="4"/>
        <v>1170.75</v>
      </c>
      <c r="AF10" s="6">
        <f t="shared" si="6"/>
        <v>6.25</v>
      </c>
    </row>
    <row r="11" spans="1:32" x14ac:dyDescent="0.2">
      <c r="A11" s="2">
        <f>Data!A11</f>
        <v>2017</v>
      </c>
      <c r="B11" s="4">
        <f>Data!B11</f>
        <v>1178</v>
      </c>
      <c r="D11" s="2">
        <f t="shared" si="1"/>
        <v>2017</v>
      </c>
      <c r="E11" s="4">
        <f t="shared" si="2"/>
        <v>1178</v>
      </c>
      <c r="F11" s="6">
        <f t="shared" si="7"/>
        <v>1172.5</v>
      </c>
      <c r="P11" s="2">
        <f t="shared" si="3"/>
        <v>2017</v>
      </c>
      <c r="Q11" s="4">
        <f t="shared" si="0"/>
        <v>1178</v>
      </c>
      <c r="R11" s="6">
        <f t="shared" si="0"/>
        <v>1172.5</v>
      </c>
      <c r="S11" s="6">
        <f t="shared" si="5"/>
        <v>5.5</v>
      </c>
      <c r="AC11" s="2">
        <f t="shared" si="4"/>
        <v>2017</v>
      </c>
      <c r="AD11" s="4">
        <f t="shared" si="4"/>
        <v>1178</v>
      </c>
      <c r="AE11" s="6">
        <f t="shared" si="4"/>
        <v>1172.5</v>
      </c>
      <c r="AF11" s="6">
        <f t="shared" si="6"/>
        <v>5.5</v>
      </c>
    </row>
    <row r="12" spans="1:32" x14ac:dyDescent="0.2">
      <c r="A12" s="2">
        <f>Data!A12</f>
        <v>2018</v>
      </c>
      <c r="B12" s="4">
        <f>Data!B12</f>
        <v>1170</v>
      </c>
      <c r="D12" s="2">
        <f t="shared" si="1"/>
        <v>2018</v>
      </c>
      <c r="E12" s="4">
        <f t="shared" si="2"/>
        <v>1170</v>
      </c>
      <c r="F12" s="6">
        <f t="shared" si="7"/>
        <v>1177.25</v>
      </c>
      <c r="P12" s="2">
        <f t="shared" si="3"/>
        <v>2018</v>
      </c>
      <c r="Q12" s="4">
        <f t="shared" si="0"/>
        <v>1170</v>
      </c>
      <c r="R12" s="6">
        <f t="shared" si="0"/>
        <v>1177.25</v>
      </c>
      <c r="S12" s="6">
        <f t="shared" si="5"/>
        <v>-7.25</v>
      </c>
      <c r="AC12" s="2">
        <f t="shared" si="4"/>
        <v>2018</v>
      </c>
      <c r="AD12" s="4">
        <f t="shared" si="4"/>
        <v>1170</v>
      </c>
      <c r="AE12" s="6">
        <f t="shared" si="4"/>
        <v>1177.25</v>
      </c>
      <c r="AF12" s="6">
        <f t="shared" si="6"/>
        <v>7.25</v>
      </c>
    </row>
    <row r="13" spans="1:32" x14ac:dyDescent="0.2">
      <c r="D13" s="2">
        <f>D12+1</f>
        <v>2019</v>
      </c>
      <c r="E13" s="3"/>
      <c r="F13" s="6">
        <f t="shared" si="7"/>
        <v>1176.25</v>
      </c>
      <c r="P13" s="2">
        <f t="shared" si="3"/>
        <v>2019</v>
      </c>
      <c r="Q13" s="4"/>
      <c r="R13" s="6">
        <f t="shared" si="0"/>
        <v>1176.25</v>
      </c>
      <c r="S13" s="6"/>
      <c r="AC13" s="2">
        <f t="shared" si="4"/>
        <v>2019</v>
      </c>
      <c r="AD13" s="4"/>
      <c r="AE13" s="6">
        <f t="shared" si="4"/>
        <v>1176.25</v>
      </c>
      <c r="AF13" s="6"/>
    </row>
    <row r="14" spans="1:32" x14ac:dyDescent="0.2">
      <c r="A14" s="5" t="s">
        <v>3</v>
      </c>
      <c r="B14" s="4">
        <f>AVERAGE(B3:B12)</f>
        <v>1171.0999999999999</v>
      </c>
    </row>
    <row r="15" spans="1:32" x14ac:dyDescent="0.2">
      <c r="R15" s="5" t="s">
        <v>6</v>
      </c>
      <c r="S15" s="6">
        <f>AVERAGE(S6:S12)</f>
        <v>2.5833333333333335</v>
      </c>
      <c r="AE15" s="5" t="s">
        <v>6</v>
      </c>
      <c r="AF15" s="6">
        <f>AVERAGE(AF4:AF12)</f>
        <v>8.0833333333333339</v>
      </c>
    </row>
  </sheetData>
  <mergeCells count="4">
    <mergeCell ref="A1:B1"/>
    <mergeCell ref="D1:F1"/>
    <mergeCell ref="P1:S1"/>
    <mergeCell ref="AC1:AF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topLeftCell="L1" workbookViewId="0">
      <selection activeCell="AF1" sqref="AF1:AI15"/>
    </sheetView>
  </sheetViews>
  <sheetFormatPr defaultRowHeight="12.75" x14ac:dyDescent="0.2"/>
  <cols>
    <col min="1" max="1" width="3.85546875" bestFit="1" customWidth="1"/>
    <col min="3" max="3" width="9.140625" customWidth="1"/>
    <col min="16" max="16" width="10.28515625" bestFit="1" customWidth="1"/>
    <col min="17" max="17" width="12" bestFit="1" customWidth="1"/>
    <col min="19" max="19" width="3.85546875" bestFit="1" customWidth="1"/>
    <col min="22" max="22" width="8.7109375" bestFit="1" customWidth="1"/>
    <col min="34" max="34" width="11" bestFit="1" customWidth="1"/>
    <col min="47" max="47" width="11" bestFit="1" customWidth="1"/>
    <col min="48" max="48" width="9.85546875" bestFit="1" customWidth="1"/>
  </cols>
  <sheetData>
    <row r="1" spans="1:48" x14ac:dyDescent="0.2">
      <c r="B1" s="21" t="s">
        <v>0</v>
      </c>
      <c r="C1" s="22"/>
      <c r="M1" s="21" t="s">
        <v>0</v>
      </c>
      <c r="N1" s="22"/>
      <c r="T1" s="23" t="s">
        <v>0</v>
      </c>
      <c r="U1" s="23"/>
      <c r="V1" s="23"/>
      <c r="AF1" s="23" t="s">
        <v>0</v>
      </c>
      <c r="AG1" s="23"/>
      <c r="AH1" s="23"/>
      <c r="AI1" s="23"/>
      <c r="AS1" s="23" t="s">
        <v>0</v>
      </c>
      <c r="AT1" s="23"/>
      <c r="AU1" s="23"/>
      <c r="AV1" s="23"/>
    </row>
    <row r="2" spans="1:48" x14ac:dyDescent="0.2">
      <c r="A2" s="5" t="s">
        <v>9</v>
      </c>
      <c r="B2" s="5" t="s">
        <v>1</v>
      </c>
      <c r="C2" s="5" t="s">
        <v>2</v>
      </c>
      <c r="M2" s="5" t="s">
        <v>1</v>
      </c>
      <c r="N2" s="5" t="s">
        <v>2</v>
      </c>
      <c r="O2" s="5" t="s">
        <v>11</v>
      </c>
      <c r="P2" s="5" t="s">
        <v>12</v>
      </c>
      <c r="Q2" s="5" t="s">
        <v>13</v>
      </c>
      <c r="S2" s="5"/>
      <c r="T2" s="5" t="s">
        <v>1</v>
      </c>
      <c r="U2" s="5" t="s">
        <v>2</v>
      </c>
      <c r="V2" s="5" t="s">
        <v>4</v>
      </c>
      <c r="AF2" s="5" t="s">
        <v>1</v>
      </c>
      <c r="AG2" s="5" t="s">
        <v>2</v>
      </c>
      <c r="AH2" s="5" t="s">
        <v>4</v>
      </c>
      <c r="AI2" s="5" t="s">
        <v>5</v>
      </c>
      <c r="AS2" s="5" t="s">
        <v>1</v>
      </c>
      <c r="AT2" s="5" t="s">
        <v>2</v>
      </c>
      <c r="AU2" s="5" t="s">
        <v>4</v>
      </c>
      <c r="AV2" s="5" t="s">
        <v>7</v>
      </c>
    </row>
    <row r="3" spans="1:48" x14ac:dyDescent="0.2">
      <c r="A3" s="7">
        <v>1</v>
      </c>
      <c r="B3" s="2">
        <f>Data!A3</f>
        <v>2009</v>
      </c>
      <c r="C3" s="4">
        <f>Data!B3</f>
        <v>1167</v>
      </c>
      <c r="M3" s="2">
        <f>B3</f>
        <v>2009</v>
      </c>
      <c r="N3" s="4">
        <f>C3</f>
        <v>1167</v>
      </c>
      <c r="O3" s="6">
        <f>F$21+(F$20*A3)</f>
        <v>1166.0545454545452</v>
      </c>
      <c r="P3" s="6">
        <f>N3-O3</f>
        <v>0.94545454545482244</v>
      </c>
      <c r="Q3" s="6">
        <f>P3*P3</f>
        <v>0.89388429752118492</v>
      </c>
      <c r="S3" s="7">
        <v>1</v>
      </c>
      <c r="T3" s="2">
        <f t="shared" ref="T3:T12" si="0">B3</f>
        <v>2009</v>
      </c>
      <c r="U3" s="4">
        <f t="shared" ref="U3:U12" si="1">C3</f>
        <v>1167</v>
      </c>
      <c r="V3" s="6">
        <f t="shared" ref="V3:V13" si="2">F$21+(F$20*A3)</f>
        <v>1166.0545454545452</v>
      </c>
      <c r="AF3" s="2">
        <f>T3</f>
        <v>2009</v>
      </c>
      <c r="AG3" s="4">
        <f t="shared" ref="AG3:AH13" si="3">U3</f>
        <v>1167</v>
      </c>
      <c r="AH3" s="6">
        <f t="shared" si="3"/>
        <v>1166.0545454545452</v>
      </c>
      <c r="AI3" s="6">
        <f t="shared" ref="AI3:AI6" si="4">AG3-AH3</f>
        <v>0.94545454545482244</v>
      </c>
      <c r="AS3" s="2">
        <f>AF3</f>
        <v>2009</v>
      </c>
      <c r="AT3" s="4">
        <f>AG3</f>
        <v>1167</v>
      </c>
      <c r="AU3" s="6">
        <f t="shared" ref="AS3:AU13" si="5">AH3</f>
        <v>1166.0545454545452</v>
      </c>
      <c r="AV3" s="6">
        <f t="shared" ref="AV3:AV6" si="6">ABS(AT3-AU3)</f>
        <v>0.94545454545482244</v>
      </c>
    </row>
    <row r="4" spans="1:48" x14ac:dyDescent="0.2">
      <c r="A4" s="7">
        <v>2</v>
      </c>
      <c r="B4" s="2">
        <f>Data!A4</f>
        <v>2010</v>
      </c>
      <c r="C4" s="4">
        <f>Data!B4</f>
        <v>1169</v>
      </c>
      <c r="M4" s="2">
        <f t="shared" ref="M4:M12" si="7">B4</f>
        <v>2010</v>
      </c>
      <c r="N4" s="4">
        <f t="shared" ref="N4:N12" si="8">C4</f>
        <v>1169</v>
      </c>
      <c r="O4" s="6">
        <f t="shared" ref="O4:O12" si="9">F$21+(F$20*A4)</f>
        <v>1167.1757575757574</v>
      </c>
      <c r="P4" s="6">
        <f t="shared" ref="P4:P12" si="10">N4-O4</f>
        <v>1.8242424242425841</v>
      </c>
      <c r="Q4" s="6">
        <f t="shared" ref="Q4:Q12" si="11">P4*P4</f>
        <v>3.3278604224064603</v>
      </c>
      <c r="S4" s="7">
        <v>2</v>
      </c>
      <c r="T4" s="2">
        <f t="shared" si="0"/>
        <v>2010</v>
      </c>
      <c r="U4" s="4">
        <f t="shared" si="1"/>
        <v>1169</v>
      </c>
      <c r="V4" s="6">
        <f t="shared" si="2"/>
        <v>1167.1757575757574</v>
      </c>
      <c r="AF4" s="2">
        <f t="shared" ref="AF4:AF13" si="12">T4</f>
        <v>2010</v>
      </c>
      <c r="AG4" s="4">
        <f t="shared" si="3"/>
        <v>1169</v>
      </c>
      <c r="AH4" s="6">
        <f t="shared" si="3"/>
        <v>1167.1757575757574</v>
      </c>
      <c r="AI4" s="6">
        <f t="shared" si="4"/>
        <v>1.8242424242425841</v>
      </c>
      <c r="AS4" s="2">
        <f t="shared" si="5"/>
        <v>2010</v>
      </c>
      <c r="AT4" s="4">
        <f t="shared" si="5"/>
        <v>1169</v>
      </c>
      <c r="AU4" s="6">
        <f t="shared" si="5"/>
        <v>1167.1757575757574</v>
      </c>
      <c r="AV4" s="6">
        <f t="shared" si="6"/>
        <v>1.8242424242425841</v>
      </c>
    </row>
    <row r="5" spans="1:48" x14ac:dyDescent="0.2">
      <c r="A5" s="7">
        <v>3</v>
      </c>
      <c r="B5" s="2">
        <f>Data!A5</f>
        <v>2011</v>
      </c>
      <c r="C5" s="4">
        <f>Data!B5</f>
        <v>1167</v>
      </c>
      <c r="M5" s="2">
        <f t="shared" si="7"/>
        <v>2011</v>
      </c>
      <c r="N5" s="4">
        <f t="shared" si="8"/>
        <v>1167</v>
      </c>
      <c r="O5" s="6">
        <f t="shared" si="9"/>
        <v>1168.2969696969694</v>
      </c>
      <c r="P5" s="6">
        <f t="shared" si="10"/>
        <v>-1.2969696969694269</v>
      </c>
      <c r="Q5" s="6">
        <f t="shared" si="11"/>
        <v>1.682130394856967</v>
      </c>
      <c r="S5" s="7">
        <v>3</v>
      </c>
      <c r="T5" s="2">
        <f t="shared" si="0"/>
        <v>2011</v>
      </c>
      <c r="U5" s="4">
        <f t="shared" si="1"/>
        <v>1167</v>
      </c>
      <c r="V5" s="6">
        <f t="shared" si="2"/>
        <v>1168.2969696969694</v>
      </c>
      <c r="AF5" s="2">
        <f t="shared" si="12"/>
        <v>2011</v>
      </c>
      <c r="AG5" s="4">
        <f t="shared" si="3"/>
        <v>1167</v>
      </c>
      <c r="AH5" s="6">
        <f t="shared" si="3"/>
        <v>1168.2969696969694</v>
      </c>
      <c r="AI5" s="6">
        <f t="shared" si="4"/>
        <v>-1.2969696969694269</v>
      </c>
      <c r="AS5" s="2">
        <f t="shared" si="5"/>
        <v>2011</v>
      </c>
      <c r="AT5" s="4">
        <f t="shared" si="5"/>
        <v>1167</v>
      </c>
      <c r="AU5" s="6">
        <f t="shared" si="5"/>
        <v>1168.2969696969694</v>
      </c>
      <c r="AV5" s="6">
        <f t="shared" si="6"/>
        <v>1.2969696969694269</v>
      </c>
    </row>
    <row r="6" spans="1:48" x14ac:dyDescent="0.2">
      <c r="A6" s="7">
        <v>4</v>
      </c>
      <c r="B6" s="2">
        <f>Data!A6</f>
        <v>2012</v>
      </c>
      <c r="C6" s="4">
        <f>Data!B6</f>
        <v>1170</v>
      </c>
      <c r="M6" s="2">
        <f t="shared" si="7"/>
        <v>2012</v>
      </c>
      <c r="N6" s="4">
        <f t="shared" si="8"/>
        <v>1170</v>
      </c>
      <c r="O6" s="6">
        <f t="shared" si="9"/>
        <v>1169.4181818181817</v>
      </c>
      <c r="P6" s="6">
        <f t="shared" si="10"/>
        <v>0.58181818181833478</v>
      </c>
      <c r="Q6" s="6">
        <f t="shared" si="11"/>
        <v>0.33851239669439287</v>
      </c>
      <c r="S6" s="7">
        <v>4</v>
      </c>
      <c r="T6" s="2">
        <f t="shared" si="0"/>
        <v>2012</v>
      </c>
      <c r="U6" s="4">
        <f t="shared" si="1"/>
        <v>1170</v>
      </c>
      <c r="V6" s="6">
        <f t="shared" si="2"/>
        <v>1169.4181818181817</v>
      </c>
      <c r="AF6" s="2">
        <f t="shared" si="12"/>
        <v>2012</v>
      </c>
      <c r="AG6" s="4">
        <f t="shared" si="3"/>
        <v>1170</v>
      </c>
      <c r="AH6" s="6">
        <f t="shared" si="3"/>
        <v>1169.4181818181817</v>
      </c>
      <c r="AI6" s="6">
        <f t="shared" si="4"/>
        <v>0.58181818181833478</v>
      </c>
      <c r="AS6" s="2">
        <f t="shared" si="5"/>
        <v>2012</v>
      </c>
      <c r="AT6" s="4">
        <f t="shared" si="5"/>
        <v>1170</v>
      </c>
      <c r="AU6" s="6">
        <f t="shared" si="5"/>
        <v>1169.4181818181817</v>
      </c>
      <c r="AV6" s="6">
        <f t="shared" si="6"/>
        <v>0.58181818181833478</v>
      </c>
    </row>
    <row r="7" spans="1:48" x14ac:dyDescent="0.2">
      <c r="A7" s="7">
        <v>5</v>
      </c>
      <c r="B7" s="2">
        <f>Data!A7</f>
        <v>2013</v>
      </c>
      <c r="C7" s="4">
        <f>Data!B7</f>
        <v>1159</v>
      </c>
      <c r="M7" s="2">
        <f t="shared" si="7"/>
        <v>2013</v>
      </c>
      <c r="N7" s="4">
        <f t="shared" si="8"/>
        <v>1159</v>
      </c>
      <c r="O7" s="6">
        <f t="shared" si="9"/>
        <v>1170.5393939393937</v>
      </c>
      <c r="P7" s="6">
        <f t="shared" si="10"/>
        <v>-11.539393939393676</v>
      </c>
      <c r="Q7" s="6">
        <f t="shared" si="11"/>
        <v>133.1576124885155</v>
      </c>
      <c r="S7" s="7">
        <v>5</v>
      </c>
      <c r="T7" s="2">
        <f t="shared" si="0"/>
        <v>2013</v>
      </c>
      <c r="U7" s="4">
        <f t="shared" si="1"/>
        <v>1159</v>
      </c>
      <c r="V7" s="6">
        <f t="shared" si="2"/>
        <v>1170.5393939393937</v>
      </c>
      <c r="AF7" s="2">
        <f t="shared" si="12"/>
        <v>2013</v>
      </c>
      <c r="AG7" s="4">
        <f t="shared" si="3"/>
        <v>1159</v>
      </c>
      <c r="AH7" s="6">
        <f t="shared" si="3"/>
        <v>1170.5393939393937</v>
      </c>
      <c r="AI7" s="6">
        <f t="shared" ref="AI7:AI12" si="13">AG7-AH7</f>
        <v>-11.539393939393676</v>
      </c>
      <c r="AS7" s="2">
        <f t="shared" si="5"/>
        <v>2013</v>
      </c>
      <c r="AT7" s="4">
        <f t="shared" si="5"/>
        <v>1159</v>
      </c>
      <c r="AU7" s="6">
        <f t="shared" si="5"/>
        <v>1170.5393939393937</v>
      </c>
      <c r="AV7" s="6">
        <f t="shared" ref="AV7:AV12" si="14">ABS(AT7-AU7)</f>
        <v>11.539393939393676</v>
      </c>
    </row>
    <row r="8" spans="1:48" x14ac:dyDescent="0.2">
      <c r="A8" s="7">
        <v>6</v>
      </c>
      <c r="B8" s="2">
        <f>Data!A8</f>
        <v>2014</v>
      </c>
      <c r="C8" s="4">
        <f>Data!B8</f>
        <v>1174</v>
      </c>
      <c r="M8" s="2">
        <f t="shared" si="7"/>
        <v>2014</v>
      </c>
      <c r="N8" s="4">
        <f t="shared" si="8"/>
        <v>1174</v>
      </c>
      <c r="O8" s="6">
        <f t="shared" si="9"/>
        <v>1171.6606060606059</v>
      </c>
      <c r="P8" s="6">
        <f t="shared" si="10"/>
        <v>2.3393939393940855</v>
      </c>
      <c r="Q8" s="6">
        <f t="shared" si="11"/>
        <v>5.4727640036737784</v>
      </c>
      <c r="S8" s="7">
        <v>6</v>
      </c>
      <c r="T8" s="2">
        <f t="shared" si="0"/>
        <v>2014</v>
      </c>
      <c r="U8" s="4">
        <f t="shared" si="1"/>
        <v>1174</v>
      </c>
      <c r="V8" s="6">
        <f t="shared" si="2"/>
        <v>1171.6606060606059</v>
      </c>
      <c r="AF8" s="2">
        <f t="shared" si="12"/>
        <v>2014</v>
      </c>
      <c r="AG8" s="4">
        <f t="shared" si="3"/>
        <v>1174</v>
      </c>
      <c r="AH8" s="6">
        <f t="shared" si="3"/>
        <v>1171.6606060606059</v>
      </c>
      <c r="AI8" s="6">
        <f t="shared" si="13"/>
        <v>2.3393939393940855</v>
      </c>
      <c r="AS8" s="2">
        <f t="shared" si="5"/>
        <v>2014</v>
      </c>
      <c r="AT8" s="4">
        <f t="shared" si="5"/>
        <v>1174</v>
      </c>
      <c r="AU8" s="6">
        <f t="shared" si="5"/>
        <v>1171.6606060606059</v>
      </c>
      <c r="AV8" s="6">
        <f t="shared" si="14"/>
        <v>2.3393939393940855</v>
      </c>
    </row>
    <row r="9" spans="1:48" x14ac:dyDescent="0.2">
      <c r="A9" s="7">
        <v>7</v>
      </c>
      <c r="B9" s="2">
        <f>Data!A9</f>
        <v>2015</v>
      </c>
      <c r="C9" s="4">
        <f>Data!B9</f>
        <v>1180</v>
      </c>
      <c r="M9" s="2">
        <f t="shared" si="7"/>
        <v>2015</v>
      </c>
      <c r="N9" s="4">
        <f t="shared" si="8"/>
        <v>1180</v>
      </c>
      <c r="O9" s="6">
        <f t="shared" si="9"/>
        <v>1172.7818181818179</v>
      </c>
      <c r="P9" s="6">
        <f t="shared" si="10"/>
        <v>7.2181818181820745</v>
      </c>
      <c r="Q9" s="6">
        <f t="shared" si="11"/>
        <v>52.102148760334281</v>
      </c>
      <c r="S9" s="7">
        <v>7</v>
      </c>
      <c r="T9" s="2">
        <f t="shared" si="0"/>
        <v>2015</v>
      </c>
      <c r="U9" s="4">
        <f t="shared" si="1"/>
        <v>1180</v>
      </c>
      <c r="V9" s="6">
        <f t="shared" si="2"/>
        <v>1172.7818181818179</v>
      </c>
      <c r="AF9" s="2">
        <f t="shared" si="12"/>
        <v>2015</v>
      </c>
      <c r="AG9" s="4">
        <f t="shared" si="3"/>
        <v>1180</v>
      </c>
      <c r="AH9" s="6">
        <f t="shared" si="3"/>
        <v>1172.7818181818179</v>
      </c>
      <c r="AI9" s="6">
        <f t="shared" si="13"/>
        <v>7.2181818181820745</v>
      </c>
      <c r="AS9" s="2">
        <f t="shared" si="5"/>
        <v>2015</v>
      </c>
      <c r="AT9" s="4">
        <f t="shared" si="5"/>
        <v>1180</v>
      </c>
      <c r="AU9" s="6">
        <f t="shared" si="5"/>
        <v>1172.7818181818179</v>
      </c>
      <c r="AV9" s="6">
        <f t="shared" si="14"/>
        <v>7.2181818181820745</v>
      </c>
    </row>
    <row r="10" spans="1:48" x14ac:dyDescent="0.2">
      <c r="A10" s="7">
        <v>8</v>
      </c>
      <c r="B10" s="2">
        <f>Data!A10</f>
        <v>2016</v>
      </c>
      <c r="C10" s="4">
        <f>Data!B10</f>
        <v>1177</v>
      </c>
      <c r="M10" s="2">
        <f t="shared" si="7"/>
        <v>2016</v>
      </c>
      <c r="N10" s="4">
        <f t="shared" si="8"/>
        <v>1177</v>
      </c>
      <c r="O10" s="6">
        <f t="shared" si="9"/>
        <v>1173.9030303030302</v>
      </c>
      <c r="P10" s="6">
        <f t="shared" si="10"/>
        <v>3.0969696969698361</v>
      </c>
      <c r="Q10" s="6">
        <f t="shared" si="11"/>
        <v>9.5912213039494389</v>
      </c>
      <c r="S10" s="7">
        <v>8</v>
      </c>
      <c r="T10" s="2">
        <f t="shared" si="0"/>
        <v>2016</v>
      </c>
      <c r="U10" s="4">
        <f t="shared" si="1"/>
        <v>1177</v>
      </c>
      <c r="V10" s="6">
        <f t="shared" si="2"/>
        <v>1173.9030303030302</v>
      </c>
      <c r="AF10" s="2">
        <f t="shared" si="12"/>
        <v>2016</v>
      </c>
      <c r="AG10" s="4">
        <f t="shared" si="3"/>
        <v>1177</v>
      </c>
      <c r="AH10" s="6">
        <f t="shared" si="3"/>
        <v>1173.9030303030302</v>
      </c>
      <c r="AI10" s="6">
        <f t="shared" si="13"/>
        <v>3.0969696969698361</v>
      </c>
      <c r="AS10" s="2">
        <f t="shared" si="5"/>
        <v>2016</v>
      </c>
      <c r="AT10" s="4">
        <f t="shared" si="5"/>
        <v>1177</v>
      </c>
      <c r="AU10" s="6">
        <f t="shared" si="5"/>
        <v>1173.9030303030302</v>
      </c>
      <c r="AV10" s="6">
        <f t="shared" si="14"/>
        <v>3.0969696969698361</v>
      </c>
    </row>
    <row r="11" spans="1:48" x14ac:dyDescent="0.2">
      <c r="A11" s="7">
        <v>9</v>
      </c>
      <c r="B11" s="2">
        <f>Data!A11</f>
        <v>2017</v>
      </c>
      <c r="C11" s="4">
        <f>Data!B11</f>
        <v>1178</v>
      </c>
      <c r="M11" s="2">
        <f t="shared" si="7"/>
        <v>2017</v>
      </c>
      <c r="N11" s="4">
        <f t="shared" si="8"/>
        <v>1178</v>
      </c>
      <c r="O11" s="6">
        <f t="shared" si="9"/>
        <v>1175.0242424242422</v>
      </c>
      <c r="P11" s="6">
        <f t="shared" si="10"/>
        <v>2.9757575757578252</v>
      </c>
      <c r="Q11" s="6">
        <f t="shared" si="11"/>
        <v>8.8551331496800891</v>
      </c>
      <c r="S11" s="7">
        <v>9</v>
      </c>
      <c r="T11" s="2">
        <f t="shared" si="0"/>
        <v>2017</v>
      </c>
      <c r="U11" s="4">
        <f t="shared" si="1"/>
        <v>1178</v>
      </c>
      <c r="V11" s="6">
        <f t="shared" si="2"/>
        <v>1175.0242424242422</v>
      </c>
      <c r="AF11" s="2">
        <f t="shared" si="12"/>
        <v>2017</v>
      </c>
      <c r="AG11" s="4">
        <f t="shared" si="3"/>
        <v>1178</v>
      </c>
      <c r="AH11" s="6">
        <f t="shared" si="3"/>
        <v>1175.0242424242422</v>
      </c>
      <c r="AI11" s="6">
        <f t="shared" si="13"/>
        <v>2.9757575757578252</v>
      </c>
      <c r="AS11" s="2">
        <f t="shared" si="5"/>
        <v>2017</v>
      </c>
      <c r="AT11" s="4">
        <f t="shared" si="5"/>
        <v>1178</v>
      </c>
      <c r="AU11" s="6">
        <f t="shared" si="5"/>
        <v>1175.0242424242422</v>
      </c>
      <c r="AV11" s="6">
        <f t="shared" si="14"/>
        <v>2.9757575757578252</v>
      </c>
    </row>
    <row r="12" spans="1:48" x14ac:dyDescent="0.2">
      <c r="A12" s="7">
        <v>10</v>
      </c>
      <c r="B12" s="2">
        <f>Data!A12</f>
        <v>2018</v>
      </c>
      <c r="C12" s="4">
        <f>Data!B12</f>
        <v>1170</v>
      </c>
      <c r="M12" s="2">
        <f t="shared" si="7"/>
        <v>2018</v>
      </c>
      <c r="N12" s="4">
        <f t="shared" si="8"/>
        <v>1170</v>
      </c>
      <c r="O12" s="6">
        <f t="shared" si="9"/>
        <v>1176.1454545454544</v>
      </c>
      <c r="P12" s="6">
        <f t="shared" si="10"/>
        <v>-6.1454545454544132</v>
      </c>
      <c r="Q12" s="6">
        <f t="shared" si="11"/>
        <v>37.766611570246305</v>
      </c>
      <c r="S12" s="7">
        <v>10</v>
      </c>
      <c r="T12" s="2">
        <f t="shared" si="0"/>
        <v>2018</v>
      </c>
      <c r="U12" s="4">
        <f t="shared" si="1"/>
        <v>1170</v>
      </c>
      <c r="V12" s="6">
        <f t="shared" si="2"/>
        <v>1176.1454545454544</v>
      </c>
      <c r="AF12" s="2">
        <f t="shared" si="12"/>
        <v>2018</v>
      </c>
      <c r="AG12" s="4">
        <f t="shared" si="3"/>
        <v>1170</v>
      </c>
      <c r="AH12" s="6">
        <f t="shared" si="3"/>
        <v>1176.1454545454544</v>
      </c>
      <c r="AI12" s="6">
        <f t="shared" si="13"/>
        <v>-6.1454545454544132</v>
      </c>
      <c r="AS12" s="2">
        <f t="shared" si="5"/>
        <v>2018</v>
      </c>
      <c r="AT12" s="4">
        <f t="shared" si="5"/>
        <v>1170</v>
      </c>
      <c r="AU12" s="6">
        <f t="shared" si="5"/>
        <v>1176.1454545454544</v>
      </c>
      <c r="AV12" s="6">
        <f t="shared" si="14"/>
        <v>6.1454545454544132</v>
      </c>
    </row>
    <row r="13" spans="1:48" x14ac:dyDescent="0.2">
      <c r="A13" s="7">
        <v>11</v>
      </c>
      <c r="O13" s="5" t="s">
        <v>14</v>
      </c>
      <c r="P13" s="10">
        <f>SUM(P3:P12)</f>
        <v>2.0463630789890885E-12</v>
      </c>
      <c r="Q13" s="10">
        <f>SUM(Q3:Q12)</f>
        <v>253.18787878787836</v>
      </c>
      <c r="S13" s="7">
        <v>11</v>
      </c>
      <c r="T13" s="2">
        <f>T12+1</f>
        <v>2019</v>
      </c>
      <c r="U13" s="3"/>
      <c r="V13" s="6">
        <f t="shared" si="2"/>
        <v>1177.2666666666664</v>
      </c>
      <c r="AF13" s="2">
        <f t="shared" si="12"/>
        <v>2019</v>
      </c>
      <c r="AG13" s="4"/>
      <c r="AH13" s="6">
        <f t="shared" si="3"/>
        <v>1177.2666666666664</v>
      </c>
      <c r="AI13" s="6"/>
      <c r="AS13" s="2">
        <f t="shared" si="5"/>
        <v>2019</v>
      </c>
      <c r="AT13" s="4"/>
      <c r="AU13" s="6">
        <f t="shared" si="5"/>
        <v>1177.2666666666664</v>
      </c>
      <c r="AV13" s="6"/>
    </row>
    <row r="14" spans="1:48" x14ac:dyDescent="0.2">
      <c r="B14" s="5" t="s">
        <v>3</v>
      </c>
      <c r="C14" s="4">
        <f>AVERAGE(C3:C12)</f>
        <v>1171.0999999999999</v>
      </c>
      <c r="O14" s="5" t="s">
        <v>3</v>
      </c>
      <c r="P14" s="10">
        <f>AVERAGE(P3:P12)</f>
        <v>2.0463630789890886E-13</v>
      </c>
      <c r="Q14" s="10">
        <f>AVERAGE(Q3:Q12)</f>
        <v>25.318787878787838</v>
      </c>
    </row>
    <row r="15" spans="1:48" x14ac:dyDescent="0.2">
      <c r="AH15" s="5" t="s">
        <v>6</v>
      </c>
      <c r="AI15" s="8">
        <f>AVERAGE(AI3:AI12)</f>
        <v>2.0463630789890886E-13</v>
      </c>
      <c r="AU15" s="5" t="s">
        <v>6</v>
      </c>
      <c r="AV15" s="6">
        <f>AVERAGE(AV3:AV12)</f>
        <v>3.7963636363637079</v>
      </c>
    </row>
    <row r="20" spans="5:6" x14ac:dyDescent="0.2">
      <c r="E20" s="5" t="s">
        <v>8</v>
      </c>
      <c r="F20" s="9">
        <f>SLOPE(C3:C12,A3:A12)</f>
        <v>1.1212121212121211</v>
      </c>
    </row>
    <row r="21" spans="5:6" x14ac:dyDescent="0.2">
      <c r="E21" s="5" t="s">
        <v>10</v>
      </c>
      <c r="F21" s="6">
        <f>INTERCEPT(C3:C12,A3:A12)</f>
        <v>1164.9333333333332</v>
      </c>
    </row>
  </sheetData>
  <mergeCells count="5">
    <mergeCell ref="B1:C1"/>
    <mergeCell ref="T1:V1"/>
    <mergeCell ref="AF1:AI1"/>
    <mergeCell ref="AS1:AV1"/>
    <mergeCell ref="M1:N1"/>
  </mergeCells>
  <pageMargins left="0.7" right="0.7" top="0.75" bottom="0.75" header="0.3" footer="0.3"/>
  <pageSetup paperSize="9" orientation="portrait" r:id="rId1"/>
  <ignoredErrors>
    <ignoredError sqref="F20:F2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41" sqref="C41"/>
    </sheetView>
  </sheetViews>
  <sheetFormatPr defaultRowHeight="12.75" x14ac:dyDescent="0.2"/>
  <cols>
    <col min="4" max="4" width="12.85546875" bestFit="1" customWidth="1"/>
    <col min="5" max="5" width="11.5703125" bestFit="1" customWidth="1"/>
  </cols>
  <sheetData>
    <row r="1" spans="1:5" x14ac:dyDescent="0.2">
      <c r="A1" s="21" t="s">
        <v>0</v>
      </c>
      <c r="B1" s="22"/>
      <c r="C1" s="23" t="s">
        <v>15</v>
      </c>
      <c r="D1" s="23"/>
      <c r="E1" s="23"/>
    </row>
    <row r="2" spans="1:5" x14ac:dyDescent="0.2">
      <c r="A2" s="5" t="s">
        <v>1</v>
      </c>
      <c r="B2" s="5" t="s">
        <v>2</v>
      </c>
      <c r="C2" s="5" t="s">
        <v>16</v>
      </c>
      <c r="D2" s="5" t="s">
        <v>17</v>
      </c>
      <c r="E2" s="5" t="s">
        <v>18</v>
      </c>
    </row>
    <row r="3" spans="1:5" x14ac:dyDescent="0.2">
      <c r="A3" s="2">
        <f>Data!A3</f>
        <v>2009</v>
      </c>
      <c r="B3" s="4">
        <f>Data!B3</f>
        <v>1167</v>
      </c>
      <c r="C3" s="4"/>
      <c r="D3" s="6"/>
      <c r="E3" s="6">
        <f>'Linear Regression'!V3</f>
        <v>1166.0545454545452</v>
      </c>
    </row>
    <row r="4" spans="1:5" x14ac:dyDescent="0.2">
      <c r="A4" s="2">
        <f>Data!A4</f>
        <v>2010</v>
      </c>
      <c r="B4" s="4">
        <f>Data!B4</f>
        <v>1169</v>
      </c>
      <c r="C4" s="4">
        <f>Naive!F4</f>
        <v>1167</v>
      </c>
      <c r="D4" s="6"/>
      <c r="E4" s="6">
        <f>'Linear Regression'!V4</f>
        <v>1167.1757575757574</v>
      </c>
    </row>
    <row r="5" spans="1:5" x14ac:dyDescent="0.2">
      <c r="A5" s="2">
        <f>Data!A5</f>
        <v>2011</v>
      </c>
      <c r="B5" s="4">
        <f>Data!B5</f>
        <v>1167</v>
      </c>
      <c r="C5" s="4">
        <f>Naive!F5</f>
        <v>1169</v>
      </c>
      <c r="D5" s="6"/>
      <c r="E5" s="6">
        <f>'Linear Regression'!V5</f>
        <v>1168.2969696969694</v>
      </c>
    </row>
    <row r="6" spans="1:5" x14ac:dyDescent="0.2">
      <c r="A6" s="2">
        <f>Data!A6</f>
        <v>2012</v>
      </c>
      <c r="B6" s="4">
        <f>Data!B6</f>
        <v>1170</v>
      </c>
      <c r="C6" s="4">
        <f>Naive!F6</f>
        <v>1167</v>
      </c>
      <c r="D6" s="6"/>
      <c r="E6" s="6">
        <f>'Linear Regression'!V6</f>
        <v>1169.4181818181817</v>
      </c>
    </row>
    <row r="7" spans="1:5" x14ac:dyDescent="0.2">
      <c r="A7" s="2">
        <f>Data!A7</f>
        <v>2013</v>
      </c>
      <c r="B7" s="4">
        <f>Data!B7</f>
        <v>1159</v>
      </c>
      <c r="C7" s="4">
        <f>Naive!F7</f>
        <v>1170</v>
      </c>
      <c r="D7" s="6">
        <f>'Moving Average'!F7</f>
        <v>1168.25</v>
      </c>
      <c r="E7" s="6">
        <f>'Linear Regression'!V7</f>
        <v>1170.5393939393937</v>
      </c>
    </row>
    <row r="8" spans="1:5" x14ac:dyDescent="0.2">
      <c r="A8" s="2">
        <f>Data!A8</f>
        <v>2014</v>
      </c>
      <c r="B8" s="4">
        <f>Data!B8</f>
        <v>1174</v>
      </c>
      <c r="C8" s="4">
        <f>Naive!F8</f>
        <v>1159</v>
      </c>
      <c r="D8" s="6">
        <f>'Moving Average'!F8</f>
        <v>1166.25</v>
      </c>
      <c r="E8" s="6">
        <f>'Linear Regression'!V8</f>
        <v>1171.6606060606059</v>
      </c>
    </row>
    <row r="9" spans="1:5" x14ac:dyDescent="0.2">
      <c r="A9" s="2">
        <f>Data!A9</f>
        <v>2015</v>
      </c>
      <c r="B9" s="4">
        <f>Data!B9</f>
        <v>1180</v>
      </c>
      <c r="C9" s="4">
        <f>Naive!F9</f>
        <v>1174</v>
      </c>
      <c r="D9" s="6">
        <f>'Moving Average'!F9</f>
        <v>1167.5</v>
      </c>
      <c r="E9" s="6">
        <f>'Linear Regression'!V9</f>
        <v>1172.7818181818179</v>
      </c>
    </row>
    <row r="10" spans="1:5" x14ac:dyDescent="0.2">
      <c r="A10" s="2">
        <f>Data!A10</f>
        <v>2016</v>
      </c>
      <c r="B10" s="4">
        <f>Data!B10</f>
        <v>1177</v>
      </c>
      <c r="C10" s="4">
        <f>Naive!F10</f>
        <v>1180</v>
      </c>
      <c r="D10" s="6">
        <f>'Moving Average'!F10</f>
        <v>1170.75</v>
      </c>
      <c r="E10" s="6">
        <f>'Linear Regression'!V10</f>
        <v>1173.9030303030302</v>
      </c>
    </row>
    <row r="11" spans="1:5" x14ac:dyDescent="0.2">
      <c r="A11" s="2">
        <f>Data!A11</f>
        <v>2017</v>
      </c>
      <c r="B11" s="4">
        <f>Data!B11</f>
        <v>1178</v>
      </c>
      <c r="C11" s="4">
        <f>Naive!F11</f>
        <v>1177</v>
      </c>
      <c r="D11" s="6">
        <f>'Moving Average'!F11</f>
        <v>1172.5</v>
      </c>
      <c r="E11" s="6">
        <f>'Linear Regression'!V11</f>
        <v>1175.0242424242422</v>
      </c>
    </row>
    <row r="12" spans="1:5" x14ac:dyDescent="0.2">
      <c r="A12" s="2">
        <f>Data!A12</f>
        <v>2018</v>
      </c>
      <c r="B12" s="4">
        <f>Data!B12</f>
        <v>1170</v>
      </c>
      <c r="C12" s="4">
        <f>Naive!F12</f>
        <v>1178</v>
      </c>
      <c r="D12" s="6">
        <f>'Moving Average'!F12</f>
        <v>1177.25</v>
      </c>
      <c r="E12" s="6">
        <f>'Linear Regression'!V12</f>
        <v>1176.1454545454544</v>
      </c>
    </row>
    <row r="13" spans="1:5" x14ac:dyDescent="0.2">
      <c r="A13" s="2">
        <f>A12+1</f>
        <v>2019</v>
      </c>
      <c r="B13" s="4"/>
      <c r="C13" s="4">
        <f>Naive!F13</f>
        <v>1170</v>
      </c>
      <c r="D13" s="6">
        <f>'Moving Average'!F13</f>
        <v>1176.25</v>
      </c>
      <c r="E13" s="6">
        <f>'Linear Regression'!V13</f>
        <v>1177.2666666666664</v>
      </c>
    </row>
    <row r="15" spans="1:5" x14ac:dyDescent="0.2">
      <c r="C15" s="23" t="s">
        <v>19</v>
      </c>
      <c r="D15" s="23"/>
      <c r="E15" s="23"/>
    </row>
    <row r="16" spans="1:5" x14ac:dyDescent="0.2">
      <c r="C16" s="5" t="s">
        <v>16</v>
      </c>
      <c r="D16" s="5" t="s">
        <v>17</v>
      </c>
      <c r="E16" s="5" t="s">
        <v>18</v>
      </c>
    </row>
    <row r="17" spans="3:5" x14ac:dyDescent="0.2">
      <c r="C17" s="6"/>
      <c r="D17" s="6"/>
      <c r="E17" s="6">
        <f t="shared" ref="E17" si="0">ABS(E3-$B3)</f>
        <v>0.94545454545482244</v>
      </c>
    </row>
    <row r="18" spans="3:5" x14ac:dyDescent="0.2">
      <c r="C18" s="6">
        <f>ABS(C4-$B4)</f>
        <v>2</v>
      </c>
      <c r="D18" s="6"/>
      <c r="E18" s="6">
        <f t="shared" ref="E18" si="1">ABS(E4-$B4)</f>
        <v>1.8242424242425841</v>
      </c>
    </row>
    <row r="19" spans="3:5" x14ac:dyDescent="0.2">
      <c r="C19" s="6">
        <f t="shared" ref="C19:E26" si="2">ABS(C5-$B5)</f>
        <v>2</v>
      </c>
      <c r="D19" s="6"/>
      <c r="E19" s="6">
        <f t="shared" ref="E19" si="3">ABS(E5-$B5)</f>
        <v>1.2969696969694269</v>
      </c>
    </row>
    <row r="20" spans="3:5" x14ac:dyDescent="0.2">
      <c r="C20" s="6">
        <f t="shared" si="2"/>
        <v>3</v>
      </c>
      <c r="D20" s="6"/>
      <c r="E20" s="6">
        <f t="shared" ref="E20" si="4">ABS(E6-$B6)</f>
        <v>0.58181818181833478</v>
      </c>
    </row>
    <row r="21" spans="3:5" x14ac:dyDescent="0.2">
      <c r="C21" s="6">
        <f t="shared" si="2"/>
        <v>11</v>
      </c>
      <c r="D21" s="6">
        <f t="shared" si="2"/>
        <v>9.25</v>
      </c>
      <c r="E21" s="6">
        <f t="shared" si="2"/>
        <v>11.539393939393676</v>
      </c>
    </row>
    <row r="22" spans="3:5" x14ac:dyDescent="0.2">
      <c r="C22" s="6">
        <f t="shared" si="2"/>
        <v>15</v>
      </c>
      <c r="D22" s="6">
        <f t="shared" si="2"/>
        <v>7.75</v>
      </c>
      <c r="E22" s="6">
        <f t="shared" ref="E22" si="5">ABS(E8-$B8)</f>
        <v>2.3393939393940855</v>
      </c>
    </row>
    <row r="23" spans="3:5" x14ac:dyDescent="0.2">
      <c r="C23" s="6">
        <f t="shared" si="2"/>
        <v>6</v>
      </c>
      <c r="D23" s="6">
        <f t="shared" si="2"/>
        <v>12.5</v>
      </c>
      <c r="E23" s="6">
        <f t="shared" ref="E23" si="6">ABS(E9-$B9)</f>
        <v>7.2181818181820745</v>
      </c>
    </row>
    <row r="24" spans="3:5" x14ac:dyDescent="0.2">
      <c r="C24" s="6">
        <f t="shared" si="2"/>
        <v>3</v>
      </c>
      <c r="D24" s="6">
        <f t="shared" si="2"/>
        <v>6.25</v>
      </c>
      <c r="E24" s="6">
        <f t="shared" ref="E24" si="7">ABS(E10-$B10)</f>
        <v>3.0969696969698361</v>
      </c>
    </row>
    <row r="25" spans="3:5" x14ac:dyDescent="0.2">
      <c r="C25" s="6">
        <f t="shared" si="2"/>
        <v>1</v>
      </c>
      <c r="D25" s="6">
        <f t="shared" si="2"/>
        <v>5.5</v>
      </c>
      <c r="E25" s="6">
        <f t="shared" ref="E25" si="8">ABS(E11-$B11)</f>
        <v>2.9757575757578252</v>
      </c>
    </row>
    <row r="26" spans="3:5" x14ac:dyDescent="0.2">
      <c r="C26" s="6">
        <f t="shared" si="2"/>
        <v>8</v>
      </c>
      <c r="D26" s="6">
        <f t="shared" si="2"/>
        <v>7.25</v>
      </c>
      <c r="E26" s="6">
        <f t="shared" ref="E26" si="9">ABS(E12-$B12)</f>
        <v>6.1454545454544132</v>
      </c>
    </row>
    <row r="27" spans="3:5" x14ac:dyDescent="0.2">
      <c r="C27" s="11">
        <f>AVERAGE(C18:C26)</f>
        <v>5.666666666666667</v>
      </c>
      <c r="D27" s="11">
        <f>AVERAGE(D21:D26)</f>
        <v>8.0833333333333339</v>
      </c>
      <c r="E27" s="11">
        <f>AVERAGE(E17:E26)</f>
        <v>3.7963636363637079</v>
      </c>
    </row>
  </sheetData>
  <mergeCells count="3">
    <mergeCell ref="A1:B1"/>
    <mergeCell ref="C1:E1"/>
    <mergeCell ref="C15:E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B14" sqref="B14:C14"/>
    </sheetView>
  </sheetViews>
  <sheetFormatPr defaultRowHeight="12.75" x14ac:dyDescent="0.2"/>
  <cols>
    <col min="1" max="1" width="3.85546875" bestFit="1" customWidth="1"/>
    <col min="3" max="3" width="9.140625" customWidth="1"/>
    <col min="21" max="21" width="11" bestFit="1" customWidth="1"/>
    <col min="34" max="34" width="11" bestFit="1" customWidth="1"/>
    <col min="35" max="35" width="9.85546875" bestFit="1" customWidth="1"/>
  </cols>
  <sheetData>
    <row r="1" spans="1:35" x14ac:dyDescent="0.2">
      <c r="B1" s="21" t="s">
        <v>0</v>
      </c>
      <c r="C1" s="22"/>
      <c r="E1" s="13"/>
      <c r="F1" s="13" t="s">
        <v>20</v>
      </c>
      <c r="G1" s="13">
        <f>AVERAGE(G3:G4)</f>
        <v>1168</v>
      </c>
      <c r="H1" s="24" t="s">
        <v>21</v>
      </c>
      <c r="I1" s="25"/>
      <c r="J1" s="14">
        <v>0.8</v>
      </c>
      <c r="S1" s="23" t="s">
        <v>0</v>
      </c>
      <c r="T1" s="23"/>
      <c r="U1" s="23"/>
      <c r="V1" s="23"/>
      <c r="AF1" s="23" t="s">
        <v>0</v>
      </c>
      <c r="AG1" s="23"/>
      <c r="AH1" s="23"/>
      <c r="AI1" s="23"/>
    </row>
    <row r="2" spans="1:35" x14ac:dyDescent="0.2">
      <c r="A2" s="12" t="s">
        <v>9</v>
      </c>
      <c r="B2" s="12" t="s">
        <v>1</v>
      </c>
      <c r="C2" s="12" t="s">
        <v>2</v>
      </c>
      <c r="E2" s="12" t="s">
        <v>22</v>
      </c>
      <c r="F2" s="12" t="s">
        <v>1</v>
      </c>
      <c r="G2" s="12" t="s">
        <v>23</v>
      </c>
      <c r="H2" s="14" t="s">
        <v>4</v>
      </c>
      <c r="I2" s="14" t="s">
        <v>24</v>
      </c>
      <c r="J2" s="14" t="s">
        <v>25</v>
      </c>
      <c r="S2" s="12" t="s">
        <v>1</v>
      </c>
      <c r="T2" s="12" t="s">
        <v>2</v>
      </c>
      <c r="U2" s="12" t="s">
        <v>4</v>
      </c>
      <c r="V2" s="12" t="s">
        <v>5</v>
      </c>
      <c r="AF2" s="12" t="s">
        <v>1</v>
      </c>
      <c r="AG2" s="12" t="s">
        <v>2</v>
      </c>
      <c r="AH2" s="12" t="s">
        <v>4</v>
      </c>
      <c r="AI2" s="12" t="s">
        <v>7</v>
      </c>
    </row>
    <row r="3" spans="1:35" x14ac:dyDescent="0.2">
      <c r="A3" s="7">
        <v>1</v>
      </c>
      <c r="B3" s="2">
        <f>Data!A3</f>
        <v>2009</v>
      </c>
      <c r="C3" s="4">
        <f>Data!B3</f>
        <v>1167</v>
      </c>
      <c r="E3" s="2">
        <f>A3</f>
        <v>1</v>
      </c>
      <c r="F3" s="2">
        <f>B3</f>
        <v>2009</v>
      </c>
      <c r="G3" s="4">
        <f>C3</f>
        <v>1167</v>
      </c>
      <c r="H3" s="16">
        <f>G1</f>
        <v>1168</v>
      </c>
      <c r="I3" s="16">
        <f>G3-H3</f>
        <v>-1</v>
      </c>
      <c r="J3" s="16">
        <f>G1+(J$1*I3)</f>
        <v>1167.2</v>
      </c>
      <c r="S3" s="2">
        <f>B3</f>
        <v>2009</v>
      </c>
      <c r="T3" s="4">
        <f>G3</f>
        <v>1167</v>
      </c>
      <c r="U3" s="6">
        <f>H3</f>
        <v>1168</v>
      </c>
      <c r="V3" s="6">
        <f t="shared" ref="V3:V12" si="0">T3-U3</f>
        <v>-1</v>
      </c>
      <c r="AF3" s="2">
        <f>S3</f>
        <v>2009</v>
      </c>
      <c r="AG3" s="4">
        <f>T3</f>
        <v>1167</v>
      </c>
      <c r="AH3" s="6">
        <f>U3</f>
        <v>1168</v>
      </c>
      <c r="AI3" s="6">
        <f>ABS(AG3-AH3)</f>
        <v>1</v>
      </c>
    </row>
    <row r="4" spans="1:35" x14ac:dyDescent="0.2">
      <c r="A4" s="7">
        <v>2</v>
      </c>
      <c r="B4" s="2">
        <f>Data!A4</f>
        <v>2010</v>
      </c>
      <c r="C4" s="4">
        <f>Data!B4</f>
        <v>1169</v>
      </c>
      <c r="E4" s="7">
        <f t="shared" ref="E4:E13" si="1">A4</f>
        <v>2</v>
      </c>
      <c r="F4" s="2">
        <f t="shared" ref="F4:F12" si="2">B4</f>
        <v>2010</v>
      </c>
      <c r="G4" s="4">
        <f t="shared" ref="G4:G12" si="3">C4</f>
        <v>1169</v>
      </c>
      <c r="H4" s="16">
        <f>J3</f>
        <v>1167.2</v>
      </c>
      <c r="I4" s="16">
        <f t="shared" ref="I4" si="4">G4-H4</f>
        <v>1.7999999999999545</v>
      </c>
      <c r="J4" s="16">
        <f t="shared" ref="J4:J12" si="5">J3+(J$1*I4)</f>
        <v>1168.6400000000001</v>
      </c>
      <c r="S4" s="2">
        <f t="shared" ref="S4:S12" si="6">B4</f>
        <v>2010</v>
      </c>
      <c r="T4" s="4">
        <f t="shared" ref="T4:T12" si="7">G4</f>
        <v>1169</v>
      </c>
      <c r="U4" s="6">
        <f t="shared" ref="U4:U12" si="8">H4</f>
        <v>1167.2</v>
      </c>
      <c r="V4" s="6">
        <f t="shared" si="0"/>
        <v>1.7999999999999545</v>
      </c>
      <c r="AF4" s="2">
        <f t="shared" ref="AF4:AF12" si="9">S4</f>
        <v>2010</v>
      </c>
      <c r="AG4" s="4">
        <f t="shared" ref="AG4:AG12" si="10">T4</f>
        <v>1169</v>
      </c>
      <c r="AH4" s="6">
        <f t="shared" ref="AH4:AH12" si="11">U4</f>
        <v>1167.2</v>
      </c>
      <c r="AI4" s="6">
        <f t="shared" ref="AI4:AI12" si="12">ABS(AG4-AH4)</f>
        <v>1.7999999999999545</v>
      </c>
    </row>
    <row r="5" spans="1:35" x14ac:dyDescent="0.2">
      <c r="A5" s="7">
        <v>3</v>
      </c>
      <c r="B5" s="2">
        <f>Data!A5</f>
        <v>2011</v>
      </c>
      <c r="C5" s="4">
        <f>Data!B5</f>
        <v>1167</v>
      </c>
      <c r="E5" s="7">
        <f t="shared" si="1"/>
        <v>3</v>
      </c>
      <c r="F5" s="2">
        <f t="shared" si="2"/>
        <v>2011</v>
      </c>
      <c r="G5" s="4">
        <f t="shared" si="3"/>
        <v>1167</v>
      </c>
      <c r="H5" s="16">
        <f t="shared" ref="H5:H12" si="13">J4</f>
        <v>1168.6400000000001</v>
      </c>
      <c r="I5" s="16">
        <f t="shared" ref="I5:I12" si="14">G5-H5</f>
        <v>-1.6400000000001</v>
      </c>
      <c r="J5" s="16">
        <f t="shared" si="5"/>
        <v>1167.328</v>
      </c>
      <c r="S5" s="2">
        <f t="shared" si="6"/>
        <v>2011</v>
      </c>
      <c r="T5" s="4">
        <f t="shared" si="7"/>
        <v>1167</v>
      </c>
      <c r="U5" s="6">
        <f t="shared" si="8"/>
        <v>1168.6400000000001</v>
      </c>
      <c r="V5" s="6">
        <f t="shared" si="0"/>
        <v>-1.6400000000001</v>
      </c>
      <c r="AF5" s="2">
        <f t="shared" si="9"/>
        <v>2011</v>
      </c>
      <c r="AG5" s="4">
        <f t="shared" si="10"/>
        <v>1167</v>
      </c>
      <c r="AH5" s="6">
        <f t="shared" si="11"/>
        <v>1168.6400000000001</v>
      </c>
      <c r="AI5" s="6">
        <f t="shared" si="12"/>
        <v>1.6400000000001</v>
      </c>
    </row>
    <row r="6" spans="1:35" x14ac:dyDescent="0.2">
      <c r="A6" s="7">
        <v>4</v>
      </c>
      <c r="B6" s="2">
        <f>Data!A6</f>
        <v>2012</v>
      </c>
      <c r="C6" s="4">
        <f>Data!B6</f>
        <v>1170</v>
      </c>
      <c r="E6" s="7">
        <f t="shared" si="1"/>
        <v>4</v>
      </c>
      <c r="F6" s="2">
        <f t="shared" si="2"/>
        <v>2012</v>
      </c>
      <c r="G6" s="4">
        <f t="shared" si="3"/>
        <v>1170</v>
      </c>
      <c r="H6" s="16">
        <f t="shared" si="13"/>
        <v>1167.328</v>
      </c>
      <c r="I6" s="16">
        <f t="shared" si="14"/>
        <v>2.6720000000000255</v>
      </c>
      <c r="J6" s="16">
        <f t="shared" si="5"/>
        <v>1169.4656</v>
      </c>
      <c r="S6" s="2">
        <f t="shared" si="6"/>
        <v>2012</v>
      </c>
      <c r="T6" s="4">
        <f t="shared" si="7"/>
        <v>1170</v>
      </c>
      <c r="U6" s="6">
        <f t="shared" si="8"/>
        <v>1167.328</v>
      </c>
      <c r="V6" s="6">
        <f t="shared" si="0"/>
        <v>2.6720000000000255</v>
      </c>
      <c r="AF6" s="2">
        <f t="shared" si="9"/>
        <v>2012</v>
      </c>
      <c r="AG6" s="4">
        <f t="shared" si="10"/>
        <v>1170</v>
      </c>
      <c r="AH6" s="6">
        <f t="shared" si="11"/>
        <v>1167.328</v>
      </c>
      <c r="AI6" s="6">
        <f t="shared" si="12"/>
        <v>2.6720000000000255</v>
      </c>
    </row>
    <row r="7" spans="1:35" x14ac:dyDescent="0.2">
      <c r="A7" s="7">
        <v>5</v>
      </c>
      <c r="B7" s="2">
        <f>Data!A7</f>
        <v>2013</v>
      </c>
      <c r="C7" s="4">
        <f>Data!B7</f>
        <v>1159</v>
      </c>
      <c r="E7" s="7">
        <f t="shared" si="1"/>
        <v>5</v>
      </c>
      <c r="F7" s="2">
        <f t="shared" si="2"/>
        <v>2013</v>
      </c>
      <c r="G7" s="4">
        <f t="shared" si="3"/>
        <v>1159</v>
      </c>
      <c r="H7" s="16">
        <f t="shared" si="13"/>
        <v>1169.4656</v>
      </c>
      <c r="I7" s="16">
        <f t="shared" si="14"/>
        <v>-10.465599999999995</v>
      </c>
      <c r="J7" s="16">
        <f t="shared" si="5"/>
        <v>1161.09312</v>
      </c>
      <c r="S7" s="2">
        <f t="shared" si="6"/>
        <v>2013</v>
      </c>
      <c r="T7" s="4">
        <f t="shared" si="7"/>
        <v>1159</v>
      </c>
      <c r="U7" s="6">
        <f t="shared" si="8"/>
        <v>1169.4656</v>
      </c>
      <c r="V7" s="6">
        <f t="shared" si="0"/>
        <v>-10.465599999999995</v>
      </c>
      <c r="AF7" s="2">
        <f t="shared" si="9"/>
        <v>2013</v>
      </c>
      <c r="AG7" s="4">
        <f t="shared" si="10"/>
        <v>1159</v>
      </c>
      <c r="AH7" s="6">
        <f t="shared" si="11"/>
        <v>1169.4656</v>
      </c>
      <c r="AI7" s="6">
        <f t="shared" si="12"/>
        <v>10.465599999999995</v>
      </c>
    </row>
    <row r="8" spans="1:35" x14ac:dyDescent="0.2">
      <c r="A8" s="7">
        <v>6</v>
      </c>
      <c r="B8" s="2">
        <f>Data!A8</f>
        <v>2014</v>
      </c>
      <c r="C8" s="4">
        <f>Data!B8</f>
        <v>1174</v>
      </c>
      <c r="E8" s="7">
        <f t="shared" si="1"/>
        <v>6</v>
      </c>
      <c r="F8" s="2">
        <f t="shared" si="2"/>
        <v>2014</v>
      </c>
      <c r="G8" s="4">
        <f t="shared" si="3"/>
        <v>1174</v>
      </c>
      <c r="H8" s="16">
        <f t="shared" si="13"/>
        <v>1161.09312</v>
      </c>
      <c r="I8" s="16">
        <f t="shared" si="14"/>
        <v>12.906880000000001</v>
      </c>
      <c r="J8" s="16">
        <f t="shared" si="5"/>
        <v>1171.4186239999999</v>
      </c>
      <c r="S8" s="2">
        <f t="shared" si="6"/>
        <v>2014</v>
      </c>
      <c r="T8" s="4">
        <f t="shared" si="7"/>
        <v>1174</v>
      </c>
      <c r="U8" s="6">
        <f t="shared" si="8"/>
        <v>1161.09312</v>
      </c>
      <c r="V8" s="6">
        <f t="shared" si="0"/>
        <v>12.906880000000001</v>
      </c>
      <c r="AF8" s="2">
        <f t="shared" si="9"/>
        <v>2014</v>
      </c>
      <c r="AG8" s="4">
        <f t="shared" si="10"/>
        <v>1174</v>
      </c>
      <c r="AH8" s="6">
        <f t="shared" si="11"/>
        <v>1161.09312</v>
      </c>
      <c r="AI8" s="6">
        <f t="shared" si="12"/>
        <v>12.906880000000001</v>
      </c>
    </row>
    <row r="9" spans="1:35" x14ac:dyDescent="0.2">
      <c r="A9" s="7">
        <v>7</v>
      </c>
      <c r="B9" s="2">
        <f>Data!A9</f>
        <v>2015</v>
      </c>
      <c r="C9" s="4">
        <f>Data!B9</f>
        <v>1180</v>
      </c>
      <c r="E9" s="7">
        <f t="shared" si="1"/>
        <v>7</v>
      </c>
      <c r="F9" s="2">
        <f t="shared" si="2"/>
        <v>2015</v>
      </c>
      <c r="G9" s="4">
        <f t="shared" si="3"/>
        <v>1180</v>
      </c>
      <c r="H9" s="16">
        <f t="shared" si="13"/>
        <v>1171.4186239999999</v>
      </c>
      <c r="I9" s="16">
        <f t="shared" si="14"/>
        <v>8.5813760000000912</v>
      </c>
      <c r="J9" s="16">
        <f t="shared" si="5"/>
        <v>1178.2837248000001</v>
      </c>
      <c r="S9" s="2">
        <f t="shared" si="6"/>
        <v>2015</v>
      </c>
      <c r="T9" s="4">
        <f t="shared" si="7"/>
        <v>1180</v>
      </c>
      <c r="U9" s="6">
        <f t="shared" si="8"/>
        <v>1171.4186239999999</v>
      </c>
      <c r="V9" s="6">
        <f t="shared" si="0"/>
        <v>8.5813760000000912</v>
      </c>
      <c r="AF9" s="2">
        <f t="shared" si="9"/>
        <v>2015</v>
      </c>
      <c r="AG9" s="4">
        <f t="shared" si="10"/>
        <v>1180</v>
      </c>
      <c r="AH9" s="6">
        <f t="shared" si="11"/>
        <v>1171.4186239999999</v>
      </c>
      <c r="AI9" s="6">
        <f t="shared" si="12"/>
        <v>8.5813760000000912</v>
      </c>
    </row>
    <row r="10" spans="1:35" x14ac:dyDescent="0.2">
      <c r="A10" s="7">
        <v>8</v>
      </c>
      <c r="B10" s="2">
        <f>Data!A10</f>
        <v>2016</v>
      </c>
      <c r="C10" s="4">
        <f>Data!B10</f>
        <v>1177</v>
      </c>
      <c r="E10" s="7">
        <f t="shared" si="1"/>
        <v>8</v>
      </c>
      <c r="F10" s="2">
        <f t="shared" si="2"/>
        <v>2016</v>
      </c>
      <c r="G10" s="4">
        <f t="shared" si="3"/>
        <v>1177</v>
      </c>
      <c r="H10" s="16">
        <f t="shared" si="13"/>
        <v>1178.2837248000001</v>
      </c>
      <c r="I10" s="16">
        <f t="shared" si="14"/>
        <v>-1.2837248000000727</v>
      </c>
      <c r="J10" s="16">
        <f t="shared" si="5"/>
        <v>1177.2567449600001</v>
      </c>
      <c r="S10" s="2">
        <f t="shared" si="6"/>
        <v>2016</v>
      </c>
      <c r="T10" s="4">
        <f t="shared" si="7"/>
        <v>1177</v>
      </c>
      <c r="U10" s="6">
        <f t="shared" si="8"/>
        <v>1178.2837248000001</v>
      </c>
      <c r="V10" s="6">
        <f t="shared" si="0"/>
        <v>-1.2837248000000727</v>
      </c>
      <c r="AF10" s="2">
        <f t="shared" si="9"/>
        <v>2016</v>
      </c>
      <c r="AG10" s="4">
        <f t="shared" si="10"/>
        <v>1177</v>
      </c>
      <c r="AH10" s="6">
        <f t="shared" si="11"/>
        <v>1178.2837248000001</v>
      </c>
      <c r="AI10" s="6">
        <f t="shared" si="12"/>
        <v>1.2837248000000727</v>
      </c>
    </row>
    <row r="11" spans="1:35" x14ac:dyDescent="0.2">
      <c r="A11" s="7">
        <v>9</v>
      </c>
      <c r="B11" s="2">
        <f>Data!A11</f>
        <v>2017</v>
      </c>
      <c r="C11" s="4">
        <f>Data!B11</f>
        <v>1178</v>
      </c>
      <c r="E11" s="7">
        <f t="shared" si="1"/>
        <v>9</v>
      </c>
      <c r="F11" s="2">
        <f t="shared" si="2"/>
        <v>2017</v>
      </c>
      <c r="G11" s="4">
        <f t="shared" si="3"/>
        <v>1178</v>
      </c>
      <c r="H11" s="16">
        <f t="shared" si="13"/>
        <v>1177.2567449600001</v>
      </c>
      <c r="I11" s="16">
        <f t="shared" si="14"/>
        <v>0.74325503999989451</v>
      </c>
      <c r="J11" s="16">
        <f t="shared" si="5"/>
        <v>1177.8513489920001</v>
      </c>
      <c r="S11" s="2">
        <f t="shared" si="6"/>
        <v>2017</v>
      </c>
      <c r="T11" s="4">
        <f t="shared" si="7"/>
        <v>1178</v>
      </c>
      <c r="U11" s="6">
        <f t="shared" si="8"/>
        <v>1177.2567449600001</v>
      </c>
      <c r="V11" s="6">
        <f t="shared" si="0"/>
        <v>0.74325503999989451</v>
      </c>
      <c r="AF11" s="2">
        <f t="shared" si="9"/>
        <v>2017</v>
      </c>
      <c r="AG11" s="4">
        <f t="shared" si="10"/>
        <v>1178</v>
      </c>
      <c r="AH11" s="6">
        <f t="shared" si="11"/>
        <v>1177.2567449600001</v>
      </c>
      <c r="AI11" s="6">
        <f t="shared" si="12"/>
        <v>0.74325503999989451</v>
      </c>
    </row>
    <row r="12" spans="1:35" x14ac:dyDescent="0.2">
      <c r="A12" s="7">
        <v>10</v>
      </c>
      <c r="B12" s="2">
        <f>Data!A12</f>
        <v>2018</v>
      </c>
      <c r="C12" s="4">
        <f>Data!B12</f>
        <v>1170</v>
      </c>
      <c r="E12" s="7">
        <f t="shared" si="1"/>
        <v>10</v>
      </c>
      <c r="F12" s="2">
        <f t="shared" si="2"/>
        <v>2018</v>
      </c>
      <c r="G12" s="4">
        <f t="shared" si="3"/>
        <v>1170</v>
      </c>
      <c r="H12" s="16">
        <f t="shared" si="13"/>
        <v>1177.8513489920001</v>
      </c>
      <c r="I12" s="16">
        <f t="shared" si="14"/>
        <v>-7.851348992000112</v>
      </c>
      <c r="J12" s="16">
        <f t="shared" si="5"/>
        <v>1171.5702697984</v>
      </c>
      <c r="S12" s="2">
        <f t="shared" si="6"/>
        <v>2018</v>
      </c>
      <c r="T12" s="4">
        <f t="shared" si="7"/>
        <v>1170</v>
      </c>
      <c r="U12" s="6">
        <f t="shared" si="8"/>
        <v>1177.8513489920001</v>
      </c>
      <c r="V12" s="6">
        <f t="shared" si="0"/>
        <v>-7.851348992000112</v>
      </c>
      <c r="AF12" s="2">
        <f t="shared" si="9"/>
        <v>2018</v>
      </c>
      <c r="AG12" s="4">
        <f t="shared" si="10"/>
        <v>1170</v>
      </c>
      <c r="AH12" s="6">
        <f t="shared" si="11"/>
        <v>1177.8513489920001</v>
      </c>
      <c r="AI12" s="6">
        <f t="shared" si="12"/>
        <v>7.851348992000112</v>
      </c>
    </row>
    <row r="13" spans="1:35" x14ac:dyDescent="0.2">
      <c r="A13" s="7">
        <v>11</v>
      </c>
      <c r="B13" s="2">
        <v>2019</v>
      </c>
      <c r="E13" s="7">
        <f t="shared" si="1"/>
        <v>11</v>
      </c>
      <c r="F13" s="2">
        <v>2019</v>
      </c>
      <c r="G13" s="15"/>
      <c r="H13" s="17">
        <f>J12</f>
        <v>1171.5702697984</v>
      </c>
      <c r="I13" s="16"/>
      <c r="J13" s="16"/>
    </row>
    <row r="14" spans="1:35" x14ac:dyDescent="0.2">
      <c r="B14" s="12" t="s">
        <v>3</v>
      </c>
      <c r="C14" s="4">
        <f>AVERAGE(C3:C12)</f>
        <v>1171.0999999999999</v>
      </c>
      <c r="U14" s="12" t="s">
        <v>6</v>
      </c>
      <c r="V14" s="8">
        <f>AVERAGE(V3:V12)</f>
        <v>0.4462837247999687</v>
      </c>
      <c r="AH14" s="12" t="s">
        <v>6</v>
      </c>
      <c r="AI14" s="6">
        <f>AVERAGE(AI3:AI12)</f>
        <v>4.8944184832000248</v>
      </c>
    </row>
  </sheetData>
  <mergeCells count="4">
    <mergeCell ref="B1:C1"/>
    <mergeCell ref="S1:V1"/>
    <mergeCell ref="AF1:AI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2" sqref="F2"/>
    </sheetView>
  </sheetViews>
  <sheetFormatPr defaultRowHeight="12.75" x14ac:dyDescent="0.2"/>
  <cols>
    <col min="4" max="4" width="12.85546875" bestFit="1" customWidth="1"/>
    <col min="5" max="5" width="11.5703125" bestFit="1" customWidth="1"/>
    <col min="6" max="6" width="11.5703125" customWidth="1"/>
  </cols>
  <sheetData>
    <row r="1" spans="1:6" x14ac:dyDescent="0.2">
      <c r="A1" s="21" t="s">
        <v>0</v>
      </c>
      <c r="B1" s="22"/>
      <c r="C1" s="23" t="s">
        <v>15</v>
      </c>
      <c r="D1" s="23"/>
      <c r="E1" s="23"/>
      <c r="F1" s="23"/>
    </row>
    <row r="2" spans="1:6" x14ac:dyDescent="0.2">
      <c r="A2" s="12" t="s">
        <v>1</v>
      </c>
      <c r="B2" s="12" t="s">
        <v>2</v>
      </c>
      <c r="C2" s="12" t="s">
        <v>16</v>
      </c>
      <c r="D2" s="12" t="s">
        <v>17</v>
      </c>
      <c r="E2" s="12" t="s">
        <v>18</v>
      </c>
      <c r="F2" s="12" t="s">
        <v>26</v>
      </c>
    </row>
    <row r="3" spans="1:6" x14ac:dyDescent="0.2">
      <c r="A3" s="2">
        <f>Data!A3</f>
        <v>2009</v>
      </c>
      <c r="B3" s="4">
        <f>Data!B3</f>
        <v>1167</v>
      </c>
      <c r="C3" s="4"/>
      <c r="D3" s="6"/>
      <c r="E3" s="6">
        <f>'Linear Regression'!V3</f>
        <v>1166.0545454545452</v>
      </c>
      <c r="F3" s="6">
        <f>'Exponential Smoothing'!H3</f>
        <v>1168</v>
      </c>
    </row>
    <row r="4" spans="1:6" x14ac:dyDescent="0.2">
      <c r="A4" s="2">
        <f>Data!A4</f>
        <v>2010</v>
      </c>
      <c r="B4" s="4">
        <f>Data!B4</f>
        <v>1169</v>
      </c>
      <c r="C4" s="4">
        <f>Naive!F4</f>
        <v>1167</v>
      </c>
      <c r="D4" s="6"/>
      <c r="E4" s="6">
        <f>'Linear Regression'!V4</f>
        <v>1167.1757575757574</v>
      </c>
      <c r="F4" s="6">
        <f>'Exponential Smoothing'!H4</f>
        <v>1167.2</v>
      </c>
    </row>
    <row r="5" spans="1:6" x14ac:dyDescent="0.2">
      <c r="A5" s="2">
        <f>Data!A5</f>
        <v>2011</v>
      </c>
      <c r="B5" s="4">
        <f>Data!B5</f>
        <v>1167</v>
      </c>
      <c r="C5" s="4">
        <f>Naive!F5</f>
        <v>1169</v>
      </c>
      <c r="D5" s="6"/>
      <c r="E5" s="6">
        <f>'Linear Regression'!V5</f>
        <v>1168.2969696969694</v>
      </c>
      <c r="F5" s="6">
        <f>'Exponential Smoothing'!H5</f>
        <v>1168.6400000000001</v>
      </c>
    </row>
    <row r="6" spans="1:6" x14ac:dyDescent="0.2">
      <c r="A6" s="2">
        <f>Data!A6</f>
        <v>2012</v>
      </c>
      <c r="B6" s="4">
        <f>Data!B6</f>
        <v>1170</v>
      </c>
      <c r="C6" s="4">
        <f>Naive!F6</f>
        <v>1167</v>
      </c>
      <c r="D6" s="6"/>
      <c r="E6" s="6">
        <f>'Linear Regression'!V6</f>
        <v>1169.4181818181817</v>
      </c>
      <c r="F6" s="6">
        <f>'Exponential Smoothing'!H6</f>
        <v>1167.328</v>
      </c>
    </row>
    <row r="7" spans="1:6" x14ac:dyDescent="0.2">
      <c r="A7" s="2">
        <f>Data!A7</f>
        <v>2013</v>
      </c>
      <c r="B7" s="4">
        <f>Data!B7</f>
        <v>1159</v>
      </c>
      <c r="C7" s="4">
        <f>Naive!F7</f>
        <v>1170</v>
      </c>
      <c r="D7" s="6">
        <f>'Moving Average'!F7</f>
        <v>1168.25</v>
      </c>
      <c r="E7" s="6">
        <f>'Linear Regression'!V7</f>
        <v>1170.5393939393937</v>
      </c>
      <c r="F7" s="6">
        <f>'Exponential Smoothing'!H7</f>
        <v>1169.4656</v>
      </c>
    </row>
    <row r="8" spans="1:6" x14ac:dyDescent="0.2">
      <c r="A8" s="2">
        <f>Data!A8</f>
        <v>2014</v>
      </c>
      <c r="B8" s="4">
        <f>Data!B8</f>
        <v>1174</v>
      </c>
      <c r="C8" s="4">
        <f>Naive!F8</f>
        <v>1159</v>
      </c>
      <c r="D8" s="6">
        <f>'Moving Average'!F8</f>
        <v>1166.25</v>
      </c>
      <c r="E8" s="6">
        <f>'Linear Regression'!V8</f>
        <v>1171.6606060606059</v>
      </c>
      <c r="F8" s="6">
        <f>'Exponential Smoothing'!H8</f>
        <v>1161.09312</v>
      </c>
    </row>
    <row r="9" spans="1:6" x14ac:dyDescent="0.2">
      <c r="A9" s="2">
        <f>Data!A9</f>
        <v>2015</v>
      </c>
      <c r="B9" s="4">
        <f>Data!B9</f>
        <v>1180</v>
      </c>
      <c r="C9" s="4">
        <f>Naive!F9</f>
        <v>1174</v>
      </c>
      <c r="D9" s="6">
        <f>'Moving Average'!F9</f>
        <v>1167.5</v>
      </c>
      <c r="E9" s="6">
        <f>'Linear Regression'!V9</f>
        <v>1172.7818181818179</v>
      </c>
      <c r="F9" s="6">
        <f>'Exponential Smoothing'!H9</f>
        <v>1171.4186239999999</v>
      </c>
    </row>
    <row r="10" spans="1:6" x14ac:dyDescent="0.2">
      <c r="A10" s="2">
        <f>Data!A10</f>
        <v>2016</v>
      </c>
      <c r="B10" s="4">
        <f>Data!B10</f>
        <v>1177</v>
      </c>
      <c r="C10" s="4">
        <f>Naive!F10</f>
        <v>1180</v>
      </c>
      <c r="D10" s="6">
        <f>'Moving Average'!F10</f>
        <v>1170.75</v>
      </c>
      <c r="E10" s="6">
        <f>'Linear Regression'!V10</f>
        <v>1173.9030303030302</v>
      </c>
      <c r="F10" s="6">
        <f>'Exponential Smoothing'!H10</f>
        <v>1178.2837248000001</v>
      </c>
    </row>
    <row r="11" spans="1:6" x14ac:dyDescent="0.2">
      <c r="A11" s="2">
        <f>Data!A11</f>
        <v>2017</v>
      </c>
      <c r="B11" s="4">
        <f>Data!B11</f>
        <v>1178</v>
      </c>
      <c r="C11" s="4">
        <f>Naive!F11</f>
        <v>1177</v>
      </c>
      <c r="D11" s="6">
        <f>'Moving Average'!F11</f>
        <v>1172.5</v>
      </c>
      <c r="E11" s="6">
        <f>'Linear Regression'!V11</f>
        <v>1175.0242424242422</v>
      </c>
      <c r="F11" s="6">
        <f>'Exponential Smoothing'!H11</f>
        <v>1177.2567449600001</v>
      </c>
    </row>
    <row r="12" spans="1:6" x14ac:dyDescent="0.2">
      <c r="A12" s="2">
        <f>Data!A12</f>
        <v>2018</v>
      </c>
      <c r="B12" s="4">
        <f>Data!B12</f>
        <v>1170</v>
      </c>
      <c r="C12" s="4">
        <f>Naive!F12</f>
        <v>1178</v>
      </c>
      <c r="D12" s="6">
        <f>'Moving Average'!F12</f>
        <v>1177.25</v>
      </c>
      <c r="E12" s="6">
        <f>'Linear Regression'!V12</f>
        <v>1176.1454545454544</v>
      </c>
      <c r="F12" s="6">
        <f>'Exponential Smoothing'!H12</f>
        <v>1177.8513489920001</v>
      </c>
    </row>
    <row r="13" spans="1:6" x14ac:dyDescent="0.2">
      <c r="A13" s="2">
        <f>A12+1</f>
        <v>2019</v>
      </c>
      <c r="B13" s="4"/>
      <c r="C13" s="4">
        <f>Naive!F13</f>
        <v>1170</v>
      </c>
      <c r="D13" s="6">
        <f>'Moving Average'!F13</f>
        <v>1176.25</v>
      </c>
      <c r="E13" s="6">
        <f>'Linear Regression'!V13</f>
        <v>1177.2666666666664</v>
      </c>
      <c r="F13" s="6">
        <f>'Exponential Smoothing'!H13</f>
        <v>1171.5702697984</v>
      </c>
    </row>
    <row r="15" spans="1:6" x14ac:dyDescent="0.2">
      <c r="C15" s="23" t="s">
        <v>19</v>
      </c>
      <c r="D15" s="23"/>
      <c r="E15" s="23"/>
      <c r="F15" s="23"/>
    </row>
    <row r="16" spans="1:6" x14ac:dyDescent="0.2">
      <c r="C16" s="18" t="s">
        <v>16</v>
      </c>
      <c r="D16" s="18" t="s">
        <v>17</v>
      </c>
      <c r="E16" s="18" t="s">
        <v>18</v>
      </c>
      <c r="F16" s="12" t="s">
        <v>26</v>
      </c>
    </row>
    <row r="17" spans="3:6" x14ac:dyDescent="0.2">
      <c r="C17" s="6"/>
      <c r="D17" s="6"/>
      <c r="E17" s="6">
        <f t="shared" ref="E17:F20" si="0">ABS(E3-$B3)</f>
        <v>0.94545454545482244</v>
      </c>
      <c r="F17" s="6">
        <f t="shared" si="0"/>
        <v>1</v>
      </c>
    </row>
    <row r="18" spans="3:6" x14ac:dyDescent="0.2">
      <c r="C18" s="6">
        <f>ABS(C4-$B4)</f>
        <v>2</v>
      </c>
      <c r="D18" s="6"/>
      <c r="E18" s="6">
        <f t="shared" si="0"/>
        <v>1.8242424242425841</v>
      </c>
      <c r="F18" s="6">
        <f t="shared" ref="F18" si="1">ABS(F4-$B4)</f>
        <v>1.7999999999999545</v>
      </c>
    </row>
    <row r="19" spans="3:6" x14ac:dyDescent="0.2">
      <c r="C19" s="6">
        <f t="shared" ref="C19:F26" si="2">ABS(C5-$B5)</f>
        <v>2</v>
      </c>
      <c r="D19" s="6"/>
      <c r="E19" s="6">
        <f t="shared" si="0"/>
        <v>1.2969696969694269</v>
      </c>
      <c r="F19" s="6">
        <f t="shared" ref="F19" si="3">ABS(F5-$B5)</f>
        <v>1.6400000000001</v>
      </c>
    </row>
    <row r="20" spans="3:6" x14ac:dyDescent="0.2">
      <c r="C20" s="6">
        <f t="shared" si="2"/>
        <v>3</v>
      </c>
      <c r="D20" s="6"/>
      <c r="E20" s="6">
        <f t="shared" si="0"/>
        <v>0.58181818181833478</v>
      </c>
      <c r="F20" s="6">
        <f t="shared" ref="F20" si="4">ABS(F6-$B6)</f>
        <v>2.6720000000000255</v>
      </c>
    </row>
    <row r="21" spans="3:6" x14ac:dyDescent="0.2">
      <c r="C21" s="6">
        <f t="shared" si="2"/>
        <v>11</v>
      </c>
      <c r="D21" s="6">
        <f t="shared" si="2"/>
        <v>9.25</v>
      </c>
      <c r="E21" s="6">
        <f t="shared" si="2"/>
        <v>11.539393939393676</v>
      </c>
      <c r="F21" s="6">
        <f t="shared" si="2"/>
        <v>10.465599999999995</v>
      </c>
    </row>
    <row r="22" spans="3:6" x14ac:dyDescent="0.2">
      <c r="C22" s="6">
        <f t="shared" si="2"/>
        <v>15</v>
      </c>
      <c r="D22" s="6">
        <f t="shared" si="2"/>
        <v>7.75</v>
      </c>
      <c r="E22" s="6">
        <f t="shared" si="2"/>
        <v>2.3393939393940855</v>
      </c>
      <c r="F22" s="6">
        <f t="shared" si="2"/>
        <v>12.906880000000001</v>
      </c>
    </row>
    <row r="23" spans="3:6" x14ac:dyDescent="0.2">
      <c r="C23" s="6">
        <f t="shared" si="2"/>
        <v>6</v>
      </c>
      <c r="D23" s="6">
        <f t="shared" si="2"/>
        <v>12.5</v>
      </c>
      <c r="E23" s="6">
        <f t="shared" si="2"/>
        <v>7.2181818181820745</v>
      </c>
      <c r="F23" s="6">
        <f t="shared" si="2"/>
        <v>8.5813760000000912</v>
      </c>
    </row>
    <row r="24" spans="3:6" x14ac:dyDescent="0.2">
      <c r="C24" s="6">
        <f t="shared" si="2"/>
        <v>3</v>
      </c>
      <c r="D24" s="6">
        <f t="shared" si="2"/>
        <v>6.25</v>
      </c>
      <c r="E24" s="6">
        <f t="shared" si="2"/>
        <v>3.0969696969698361</v>
      </c>
      <c r="F24" s="6">
        <f t="shared" si="2"/>
        <v>1.2837248000000727</v>
      </c>
    </row>
    <row r="25" spans="3:6" x14ac:dyDescent="0.2">
      <c r="C25" s="6">
        <f t="shared" si="2"/>
        <v>1</v>
      </c>
      <c r="D25" s="6">
        <f t="shared" si="2"/>
        <v>5.5</v>
      </c>
      <c r="E25" s="6">
        <f t="shared" si="2"/>
        <v>2.9757575757578252</v>
      </c>
      <c r="F25" s="6">
        <f t="shared" si="2"/>
        <v>0.74325503999989451</v>
      </c>
    </row>
    <row r="26" spans="3:6" x14ac:dyDescent="0.2">
      <c r="C26" s="6">
        <f t="shared" si="2"/>
        <v>8</v>
      </c>
      <c r="D26" s="6">
        <f t="shared" si="2"/>
        <v>7.25</v>
      </c>
      <c r="E26" s="6">
        <f t="shared" si="2"/>
        <v>6.1454545454544132</v>
      </c>
      <c r="F26" s="6">
        <f t="shared" si="2"/>
        <v>7.851348992000112</v>
      </c>
    </row>
    <row r="27" spans="3:6" x14ac:dyDescent="0.2">
      <c r="C27" s="11">
        <f>AVERAGE(C18:C26)</f>
        <v>5.666666666666667</v>
      </c>
      <c r="D27" s="11">
        <f>AVERAGE(D21:D26)</f>
        <v>8.0833333333333339</v>
      </c>
      <c r="E27" s="11">
        <f>AVERAGE(E17:E26)</f>
        <v>3.7963636363637079</v>
      </c>
      <c r="F27" s="11">
        <f>AVERAGE(F17:F26)</f>
        <v>4.8944184832000248</v>
      </c>
    </row>
  </sheetData>
  <mergeCells count="3">
    <mergeCell ref="A1:B1"/>
    <mergeCell ref="C1:F1"/>
    <mergeCell ref="C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Naive</vt:lpstr>
      <vt:lpstr>Moving Average</vt:lpstr>
      <vt:lpstr>Linear Regression</vt:lpstr>
      <vt:lpstr>Compare</vt:lpstr>
      <vt:lpstr>Exponential Smoothing</vt:lpstr>
      <vt:lpstr>Compare ALL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2019-03-13T15:04:50Z</dcterms:created>
  <dcterms:modified xsi:type="dcterms:W3CDTF">2019-07-03T12:21:11Z</dcterms:modified>
</cp:coreProperties>
</file>