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sha\Desktop\夫夫相关\3. ESWA 投稿\2. 修改阶段\"/>
    </mc:Choice>
  </mc:AlternateContent>
  <xr:revisionPtr revIDLastSave="0" documentId="13_ncr:1_{23853EBB-7242-4FDE-9195-7B4A6C15BDAB}" xr6:coauthVersionLast="47" xr6:coauthVersionMax="47" xr10:uidLastSave="{00000000-0000-0000-0000-000000000000}"/>
  <bookViews>
    <workbookView xWindow="-120" yWindow="-120" windowWidth="29040" windowHeight="15720" xr2:uid="{1D798245-919E-4A85-BC6D-ECA8BC8078AC}"/>
  </bookViews>
  <sheets>
    <sheet name="Length" sheetId="1" r:id="rId1"/>
    <sheet name="Class" sheetId="2" r:id="rId2"/>
    <sheet name="unbalance-TrainANDTest" sheetId="3" r:id="rId3"/>
    <sheet name="unbalance-var" sheetId="4" r:id="rId4"/>
    <sheet name="Summary" sheetId="1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8" i="4" l="1"/>
  <c r="N37" i="4"/>
  <c r="N36" i="4"/>
  <c r="N35" i="4"/>
  <c r="N34" i="4"/>
  <c r="N33" i="4"/>
  <c r="N12" i="3"/>
  <c r="N13" i="3"/>
  <c r="N14" i="3"/>
  <c r="N15" i="3"/>
  <c r="N11" i="3"/>
  <c r="N10" i="3"/>
  <c r="L108" i="2"/>
  <c r="L107" i="2"/>
  <c r="L106" i="2"/>
  <c r="L105" i="2"/>
  <c r="L104" i="2"/>
  <c r="L103" i="2"/>
  <c r="K108" i="2"/>
  <c r="K107" i="2"/>
  <c r="K106" i="2"/>
  <c r="K105" i="2"/>
  <c r="K104" i="2"/>
  <c r="K103" i="2"/>
  <c r="L90" i="2"/>
  <c r="L89" i="2"/>
  <c r="L88" i="2"/>
  <c r="L87" i="2"/>
  <c r="L86" i="2"/>
  <c r="L85" i="2"/>
  <c r="K90" i="2"/>
  <c r="K89" i="2"/>
  <c r="K88" i="2"/>
  <c r="K87" i="2"/>
  <c r="K86" i="2"/>
  <c r="K85" i="2"/>
  <c r="L71" i="2"/>
  <c r="L70" i="2"/>
  <c r="L69" i="2"/>
  <c r="L68" i="2"/>
  <c r="L67" i="2"/>
  <c r="L66" i="2"/>
  <c r="K71" i="2"/>
  <c r="K70" i="2"/>
  <c r="K69" i="2"/>
  <c r="K68" i="2"/>
  <c r="K67" i="2"/>
  <c r="K66" i="2"/>
  <c r="L38" i="2"/>
  <c r="K38" i="2"/>
  <c r="L37" i="2"/>
  <c r="K37" i="2"/>
  <c r="L36" i="2"/>
  <c r="K36" i="2"/>
  <c r="L35" i="2"/>
  <c r="K35" i="2"/>
  <c r="L34" i="2"/>
  <c r="K34" i="2"/>
  <c r="L33" i="2"/>
  <c r="K33" i="2"/>
  <c r="L65" i="1"/>
  <c r="L66" i="1"/>
  <c r="L67" i="1"/>
  <c r="L68" i="1"/>
  <c r="L69" i="1"/>
  <c r="L70" i="1"/>
  <c r="K70" i="1"/>
  <c r="K69" i="1"/>
  <c r="K68" i="1"/>
  <c r="K67" i="1"/>
  <c r="K66" i="1"/>
  <c r="K65" i="1"/>
  <c r="L17" i="1"/>
  <c r="L18" i="1"/>
  <c r="L19" i="1"/>
  <c r="L20" i="1"/>
  <c r="L21" i="1"/>
  <c r="L22" i="1"/>
  <c r="K22" i="1"/>
  <c r="K21" i="1"/>
  <c r="K20" i="1"/>
  <c r="K19" i="1"/>
  <c r="K18" i="1"/>
  <c r="K17" i="1"/>
  <c r="L109" i="1"/>
  <c r="L108" i="1"/>
  <c r="L107" i="1"/>
  <c r="L106" i="1"/>
  <c r="L105" i="1"/>
  <c r="L104" i="1"/>
  <c r="K109" i="1"/>
  <c r="K108" i="1"/>
  <c r="K107" i="1"/>
  <c r="K106" i="1"/>
  <c r="K105" i="1"/>
  <c r="K104" i="1"/>
  <c r="L88" i="1"/>
  <c r="L87" i="1"/>
  <c r="L86" i="1"/>
  <c r="L85" i="1"/>
  <c r="L84" i="1"/>
  <c r="K88" i="1"/>
  <c r="K87" i="1"/>
  <c r="K86" i="1"/>
  <c r="K85" i="1"/>
  <c r="K84" i="1"/>
  <c r="L83" i="1"/>
  <c r="K83" i="1"/>
</calcChain>
</file>

<file path=xl/sharedStrings.xml><?xml version="1.0" encoding="utf-8"?>
<sst xmlns="http://schemas.openxmlformats.org/spreadsheetml/2006/main" count="986" uniqueCount="156">
  <si>
    <t>Datasets</t>
    <phoneticPr fontId="2" type="noConversion"/>
  </si>
  <si>
    <t>Type</t>
  </si>
  <si>
    <t>Train</t>
  </si>
  <si>
    <t>Test</t>
  </si>
  <si>
    <t>Class</t>
  </si>
  <si>
    <t>Length</t>
  </si>
  <si>
    <t>ACSF1</t>
  </si>
  <si>
    <t>Device</t>
  </si>
  <si>
    <t>Adiac</t>
  </si>
  <si>
    <t>Image</t>
  </si>
  <si>
    <t>ArrowHead</t>
  </si>
  <si>
    <t>Beef</t>
  </si>
  <si>
    <t>Spectro</t>
  </si>
  <si>
    <t>BeetleFly</t>
  </si>
  <si>
    <t>BirdChicken</t>
  </si>
  <si>
    <t>BME</t>
  </si>
  <si>
    <t>Simulated</t>
  </si>
  <si>
    <t>Car</t>
  </si>
  <si>
    <t>Sensor</t>
  </si>
  <si>
    <t>CBF</t>
  </si>
  <si>
    <t>Chinatown</t>
  </si>
  <si>
    <t>Traffic</t>
  </si>
  <si>
    <t>ChlorineConcentration</t>
  </si>
  <si>
    <t>CinCECGTorso</t>
  </si>
  <si>
    <t>Coffee</t>
  </si>
  <si>
    <t>Computers</t>
  </si>
  <si>
    <t>CricketX</t>
  </si>
  <si>
    <t>Motion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</si>
  <si>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</si>
  <si>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</si>
  <si>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</si>
  <si>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</si>
  <si>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</si>
  <si>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</si>
  <si>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</si>
  <si>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Earthquakes</t>
  </si>
  <si>
    <t>ECG200</t>
  </si>
  <si>
    <t>ECG</t>
  </si>
  <si>
    <t>ECG5000</t>
  </si>
  <si>
    <t>ECGFiveDays</t>
  </si>
  <si>
    <t>ElectricDevices</t>
  </si>
  <si>
    <t>EOGHorizontalSignal</t>
  </si>
  <si>
    <t>EOG</t>
  </si>
  <si>
    <t>EOGVerticalSignal</t>
  </si>
  <si>
    <t>EthanolLevel</t>
  </si>
  <si>
    <t>FaceAll</t>
  </si>
  <si>
    <t>FaceFour</t>
  </si>
  <si>
    <t>FacesUCR</t>
  </si>
  <si>
    <t>FiftyWords</t>
  </si>
  <si>
    <t>Fish</t>
  </si>
  <si>
    <t>FordA</t>
  </si>
  <si>
    <t>FreezerRegularTrain</t>
  </si>
  <si>
    <t>FreezerSmallTrain</t>
  </si>
  <si>
    <t>GunPoint</t>
  </si>
  <si>
    <t>GunPointAgeSpan</t>
  </si>
  <si>
    <t>GunPointMaleVersusFemale</t>
  </si>
  <si>
    <t>GunPointOldVersusYoung</t>
  </si>
  <si>
    <t>Ham</t>
  </si>
  <si>
    <t>Haptics</t>
  </si>
  <si>
    <t>Herring</t>
  </si>
  <si>
    <t>HouseTwenty</t>
  </si>
  <si>
    <t>InlineSkate</t>
  </si>
  <si>
    <t>InsectEPGRegularTrain</t>
  </si>
  <si>
    <t>EPG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</si>
  <si>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</si>
  <si>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</si>
  <si>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</si>
  <si>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</si>
  <si>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</si>
  <si>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</si>
  <si>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</si>
  <si>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</si>
  <si>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</si>
  <si>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</si>
  <si>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</si>
  <si>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</si>
  <si>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</si>
  <si>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</si>
  <si>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</si>
  <si>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OliveOil</t>
  </si>
  <si>
    <t>OSULeaf</t>
  </si>
  <si>
    <t>PhalangesOutlinesCorrect</t>
  </si>
  <si>
    <t>Phoneme</t>
  </si>
  <si>
    <t>PigAirwayPressure</t>
  </si>
  <si>
    <t>Hemodynamics</t>
  </si>
  <si>
    <t>PigArtPressure</t>
  </si>
  <si>
    <t>PigCVP</t>
  </si>
  <si>
    <t>Plane</t>
  </si>
  <si>
    <t>PowerCons</t>
  </si>
  <si>
    <t>Power</t>
  </si>
  <si>
    <t>ProximalPhalanxOutlineAgeGroup</t>
  </si>
  <si>
    <t>ProximalPhalanxOutlineCorrect</t>
  </si>
  <si>
    <t>ProximalPhalanxTW</t>
  </si>
  <si>
    <t>RefrigerationDevices</t>
  </si>
  <si>
    <t>Rock</t>
  </si>
  <si>
    <t>Spectrum</t>
  </si>
  <si>
    <t>ScreenType</t>
  </si>
  <si>
    <t>SemgHandGenderCh2</t>
  </si>
  <si>
    <t>SemgHandMovementCh2</t>
  </si>
  <si>
    <t>SemgHandSubjectCh2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</si>
  <si>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</si>
  <si>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</si>
  <si>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</si>
  <si>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</si>
  <si>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</si>
  <si>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</si>
  <si>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</si>
  <si>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</si>
  <si>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</si>
  <si>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</si>
  <si>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</si>
  <si>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</si>
  <si>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</si>
  <si>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</si>
  <si>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</si>
  <si>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</si>
  <si>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</si>
  <si>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</si>
  <si>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</si>
  <si>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</si>
  <si>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</si>
  <si>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</si>
  <si>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</si>
  <si>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</si>
  <si>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</si>
  <si>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</si>
  <si>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</si>
  <si>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VGbel</t>
  </si>
  <si>
    <t>VGbel</t>
    <phoneticPr fontId="2" type="noConversion"/>
  </si>
  <si>
    <t>Original Data</t>
  </si>
  <si>
    <t>Original Data</t>
    <phoneticPr fontId="2" type="noConversion"/>
  </si>
  <si>
    <t>0-0.5</t>
    <phoneticPr fontId="2" type="noConversion"/>
  </si>
  <si>
    <t>0.5-0.6</t>
    <phoneticPr fontId="2" type="noConversion"/>
  </si>
  <si>
    <t>0.6-0.7</t>
    <phoneticPr fontId="2" type="noConversion"/>
  </si>
  <si>
    <t>0.7-0.8</t>
    <phoneticPr fontId="2" type="noConversion"/>
  </si>
  <si>
    <t>0.8-0.9</t>
    <phoneticPr fontId="2" type="noConversion"/>
  </si>
  <si>
    <t>0.9-1.0</t>
    <phoneticPr fontId="2" type="noConversion"/>
  </si>
  <si>
    <t>Train/Test</t>
    <phoneticPr fontId="6" type="noConversion"/>
  </si>
  <si>
    <t>Improvement</t>
  </si>
  <si>
    <t>Improvement</t>
    <phoneticPr fontId="2" type="noConversion"/>
  </si>
  <si>
    <t>Variance_num</t>
  </si>
  <si>
    <t>Metric</t>
  </si>
  <si>
    <t>The difference between training and test sets</t>
  </si>
  <si>
    <r>
      <t>R</t>
    </r>
    <r>
      <rPr>
        <vertAlign val="subscript"/>
        <sz val="11"/>
        <color rgb="FF000000"/>
        <rFont val="Times New Roman"/>
        <family val="1"/>
      </rPr>
      <t>train_test</t>
    </r>
    <r>
      <rPr>
        <sz val="11"/>
        <color rgb="FF000000"/>
        <rFont val="Times New Roman"/>
        <family val="1"/>
      </rPr>
      <t xml:space="preserve"> &gt;1</t>
    </r>
  </si>
  <si>
    <r>
      <t>R</t>
    </r>
    <r>
      <rPr>
        <vertAlign val="subscript"/>
        <sz val="11"/>
        <color rgb="FF000000"/>
        <rFont val="Times New Roman"/>
        <family val="1"/>
      </rPr>
      <t>train_test</t>
    </r>
    <r>
      <rPr>
        <sz val="11"/>
        <color rgb="FF000000"/>
        <rFont val="等线"/>
        <family val="3"/>
        <charset val="134"/>
      </rPr>
      <t>≈</t>
    </r>
    <r>
      <rPr>
        <sz val="11"/>
        <color rgb="FF000000"/>
        <rFont val="Times New Roman"/>
        <family val="1"/>
      </rPr>
      <t>1</t>
    </r>
  </si>
  <si>
    <r>
      <t>R</t>
    </r>
    <r>
      <rPr>
        <vertAlign val="subscript"/>
        <sz val="11"/>
        <color rgb="FF000000"/>
        <rFont val="Times New Roman"/>
        <family val="1"/>
      </rPr>
      <t>train_test</t>
    </r>
    <r>
      <rPr>
        <sz val="11"/>
        <color rgb="FF000000"/>
        <rFont val="Times New Roman"/>
        <family val="1"/>
      </rPr>
      <t xml:space="preserve"> [0.4,1.0)</t>
    </r>
  </si>
  <si>
    <r>
      <t>R</t>
    </r>
    <r>
      <rPr>
        <vertAlign val="subscript"/>
        <sz val="11"/>
        <color rgb="FF000000"/>
        <rFont val="Times New Roman"/>
        <family val="1"/>
      </rPr>
      <t>train_test</t>
    </r>
    <r>
      <rPr>
        <sz val="11"/>
        <color rgb="FF000000"/>
        <rFont val="Times New Roman"/>
        <family val="1"/>
      </rPr>
      <t xml:space="preserve"> [0.25,0.4)</t>
    </r>
  </si>
  <si>
    <r>
      <t>R</t>
    </r>
    <r>
      <rPr>
        <vertAlign val="subscript"/>
        <sz val="11"/>
        <color rgb="FF000000"/>
        <rFont val="Times New Roman"/>
        <family val="1"/>
      </rPr>
      <t>train_test</t>
    </r>
    <r>
      <rPr>
        <sz val="11"/>
        <color rgb="FF000000"/>
        <rFont val="Times New Roman"/>
        <family val="1"/>
      </rPr>
      <t xml:space="preserve"> [0.05,0.25)</t>
    </r>
  </si>
  <si>
    <r>
      <t>R</t>
    </r>
    <r>
      <rPr>
        <vertAlign val="subscript"/>
        <sz val="11"/>
        <color rgb="FF000000"/>
        <rFont val="Times New Roman"/>
        <family val="1"/>
      </rPr>
      <t>train_test</t>
    </r>
    <r>
      <rPr>
        <sz val="11"/>
        <color rgb="FF000000"/>
        <rFont val="Times New Roman"/>
        <family val="1"/>
      </rPr>
      <t xml:space="preserve"> [0.01,0.05)</t>
    </r>
  </si>
  <si>
    <t>The difference between the number of samples in each class</t>
  </si>
  <si>
    <t>Var (10,100]</t>
  </si>
  <si>
    <t>Var (100, 1000]</t>
  </si>
  <si>
    <t>Var (1000, 10000]</t>
  </si>
  <si>
    <t>Var &gt; 10000</t>
  </si>
  <si>
    <t>Var = 0</t>
    <phoneticPr fontId="2" type="noConversion"/>
  </si>
  <si>
    <t>Var  (0,10]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</si>
</sst>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81" formatCode="0.00_ "/>
    <numFmt numFmtId="182" formatCode="0.0000_);[Red]\(0.0000\)"/>
  </numFmts>
  <fonts count="1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1"/>
      <color rgb="FF000000"/>
      <name val="等线"/>
      <family val="3"/>
      <charset val="134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76" fontId="5" fillId="0" borderId="2" xfId="0" applyNumberFormat="1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5" fillId="0" borderId="4" xfId="0" applyFont="1" applyBorder="1" applyAlignment="1">
      <alignment horizontal="left" vertical="center"/>
    </xf>
    <xf numFmtId="0" fontId="0" fillId="0" borderId="2" xfId="0" applyBorder="1">
      <alignment vertical="center"/>
    </xf>
    <xf numFmtId="176" fontId="3" fillId="0" borderId="0" xfId="0" applyNumberFormat="1" applyFont="1" applyAlignment="1">
      <alignment horizontal="left" vertical="center"/>
    </xf>
    <xf numFmtId="176" fontId="3" fillId="0" borderId="2" xfId="0" applyNumberFormat="1" applyFont="1" applyBorder="1" applyAlignment="1">
      <alignment horizontal="left" vertical="center"/>
    </xf>
    <xf numFmtId="182" fontId="0" fillId="0" borderId="0" xfId="0" applyNumberFormat="1">
      <alignment vertical="center"/>
    </xf>
    <xf numFmtId="182" fontId="3" fillId="0" borderId="0" xfId="0" applyNumberFormat="1" applyFont="1" applyAlignment="1">
      <alignment horizontal="left" vertical="center"/>
    </xf>
    <xf numFmtId="182" fontId="0" fillId="0" borderId="2" xfId="0" applyNumberFormat="1" applyBorder="1">
      <alignment vertical="center"/>
    </xf>
    <xf numFmtId="0" fontId="7" fillId="0" borderId="5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center"/>
    </xf>
    <xf numFmtId="0" fontId="8" fillId="0" borderId="7" xfId="0" applyFont="1" applyBorder="1" applyAlignment="1">
      <alignment horizontal="justify" vertical="center" wrapText="1"/>
    </xf>
    <xf numFmtId="176" fontId="8" fillId="0" borderId="8" xfId="0" applyNumberFormat="1" applyFont="1" applyBorder="1" applyAlignment="1">
      <alignment horizontal="justify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181" fontId="12" fillId="0" borderId="0" xfId="0" applyNumberFormat="1" applyFont="1" applyAlignment="1">
      <alignment horizontal="left" vertical="center"/>
    </xf>
    <xf numFmtId="181" fontId="12" fillId="0" borderId="2" xfId="0" applyNumberFormat="1" applyFont="1" applyBorder="1" applyAlignment="1">
      <alignment horizontal="left" vertical="center"/>
    </xf>
    <xf numFmtId="0" fontId="1" fillId="0" borderId="0" xfId="0" applyFont="1" applyAlignment="1"/>
    <xf numFmtId="0" fontId="12" fillId="0" borderId="0" xfId="0" applyFont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C849-8E8B-4C20-A392-AFF0EF916E13}">
  <dimension ref="A1:N109"/>
  <sheetViews>
    <sheetView tabSelected="1" topLeftCell="A97" workbookViewId="0">
      <selection activeCell="R89" sqref="R89"/>
    </sheetView>
  </sheetViews>
  <sheetFormatPr defaultRowHeight="15.75" x14ac:dyDescent="0.2"/>
  <cols>
    <col min="1" max="1" width="8.625" style="2" bestFit="1" customWidth="1"/>
    <col min="2" max="2" width="6" style="2" bestFit="1" customWidth="1"/>
    <col min="3" max="3" width="6.5" style="2" bestFit="1" customWidth="1"/>
    <col min="4" max="4" width="6.125" style="2" bestFit="1" customWidth="1"/>
    <col min="5" max="5" width="26.125" style="2" bestFit="1" customWidth="1"/>
    <col min="6" max="6" width="7.5" style="34" bestFit="1" customWidth="1"/>
    <col min="7" max="7" width="12.75" style="7" bestFit="1" customWidth="1"/>
    <col min="8" max="8" width="7.5" style="7" bestFit="1" customWidth="1"/>
    <col min="9" max="9" width="12.75" style="7" bestFit="1" customWidth="1"/>
    <col min="10" max="10" width="7.25" style="2" bestFit="1" customWidth="1"/>
    <col min="11" max="11" width="11.625" style="2" bestFit="1" customWidth="1"/>
    <col min="12" max="12" width="6.5" style="2" bestFit="1" customWidth="1"/>
    <col min="13" max="16384" width="9" style="2"/>
  </cols>
  <sheetData>
    <row r="1" spans="1:12" s="5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28" t="s">
        <v>5</v>
      </c>
      <c r="G1" s="6" t="s">
        <v>130</v>
      </c>
      <c r="H1" s="6" t="s">
        <v>128</v>
      </c>
      <c r="I1" s="6"/>
    </row>
    <row r="2" spans="1:12" x14ac:dyDescent="0.2">
      <c r="A2" s="3" t="s">
        <v>16</v>
      </c>
      <c r="B2" s="3">
        <v>150</v>
      </c>
      <c r="C2" s="3">
        <v>150</v>
      </c>
      <c r="D2" s="3">
        <v>3</v>
      </c>
      <c r="E2" s="8" t="s">
        <v>103</v>
      </c>
      <c r="F2" s="32">
        <v>15</v>
      </c>
      <c r="G2" s="7">
        <v>0.99333300000000002</v>
      </c>
      <c r="H2" s="7">
        <v>0.98666699999999996</v>
      </c>
    </row>
    <row r="3" spans="1:12" x14ac:dyDescent="0.2">
      <c r="A3" s="3" t="s">
        <v>21</v>
      </c>
      <c r="B3" s="3">
        <v>20</v>
      </c>
      <c r="C3" s="3">
        <v>343</v>
      </c>
      <c r="D3" s="3">
        <v>2</v>
      </c>
      <c r="E3" s="3" t="s">
        <v>20</v>
      </c>
      <c r="F3" s="32">
        <v>24</v>
      </c>
      <c r="G3" s="7">
        <v>0.98833800000000005</v>
      </c>
      <c r="H3" s="7">
        <v>0.99125399999999997</v>
      </c>
    </row>
    <row r="4" spans="1:12" x14ac:dyDescent="0.2">
      <c r="A4" s="3" t="s">
        <v>18</v>
      </c>
      <c r="B4" s="3">
        <v>67</v>
      </c>
      <c r="C4" s="3">
        <v>1029</v>
      </c>
      <c r="D4" s="3">
        <v>2</v>
      </c>
      <c r="E4" s="3" t="s">
        <v>66</v>
      </c>
      <c r="F4" s="32">
        <v>24</v>
      </c>
      <c r="G4" s="7">
        <v>0.96695799999999998</v>
      </c>
      <c r="H4" s="7">
        <v>0.97376099999999999</v>
      </c>
    </row>
    <row r="5" spans="1:12" x14ac:dyDescent="0.2">
      <c r="A5" s="3" t="s">
        <v>9</v>
      </c>
      <c r="B5" s="3">
        <v>7200</v>
      </c>
      <c r="C5" s="3">
        <v>16800</v>
      </c>
      <c r="D5" s="3">
        <v>24</v>
      </c>
      <c r="E5" s="3" t="s">
        <v>30</v>
      </c>
      <c r="F5" s="32">
        <v>46</v>
      </c>
      <c r="G5" s="7">
        <v>0.76600000000000001</v>
      </c>
      <c r="H5" s="7">
        <v>0.75993999999999995</v>
      </c>
    </row>
    <row r="6" spans="1:12" x14ac:dyDescent="0.2">
      <c r="A6" s="3" t="s">
        <v>16</v>
      </c>
      <c r="B6" s="3">
        <v>300</v>
      </c>
      <c r="C6" s="3">
        <v>300</v>
      </c>
      <c r="D6" s="3">
        <v>6</v>
      </c>
      <c r="E6" s="8" t="s">
        <v>110</v>
      </c>
      <c r="F6" s="32">
        <v>60</v>
      </c>
      <c r="G6" s="7">
        <v>0.973333</v>
      </c>
      <c r="H6" s="7">
        <v>0.99</v>
      </c>
    </row>
    <row r="7" spans="1:12" x14ac:dyDescent="0.2">
      <c r="A7" s="3" t="s">
        <v>18</v>
      </c>
      <c r="B7" s="3">
        <v>27</v>
      </c>
      <c r="C7" s="3">
        <v>953</v>
      </c>
      <c r="D7" s="3">
        <v>2</v>
      </c>
      <c r="E7" s="8" t="s">
        <v>105</v>
      </c>
      <c r="F7" s="32">
        <v>65</v>
      </c>
      <c r="G7" s="7">
        <v>0.81322099999999997</v>
      </c>
      <c r="H7" s="7">
        <v>0.85204599999999997</v>
      </c>
    </row>
    <row r="8" spans="1:12" x14ac:dyDescent="0.2">
      <c r="A8" s="3" t="s">
        <v>18</v>
      </c>
      <c r="B8" s="3">
        <v>20</v>
      </c>
      <c r="C8" s="3">
        <v>601</v>
      </c>
      <c r="D8" s="3">
        <v>2</v>
      </c>
      <c r="E8" s="8" t="s">
        <v>104</v>
      </c>
      <c r="F8" s="32">
        <v>70</v>
      </c>
      <c r="G8" s="7">
        <v>0.87520799999999999</v>
      </c>
      <c r="H8" s="7">
        <v>0.93011600000000005</v>
      </c>
    </row>
    <row r="9" spans="1:12" x14ac:dyDescent="0.2">
      <c r="A9" s="3" t="s">
        <v>9</v>
      </c>
      <c r="B9" s="3">
        <v>400</v>
      </c>
      <c r="C9" s="3">
        <v>139</v>
      </c>
      <c r="D9" s="3">
        <v>3</v>
      </c>
      <c r="E9" s="3" t="s">
        <v>32</v>
      </c>
      <c r="F9" s="32">
        <v>80</v>
      </c>
      <c r="G9" s="7">
        <v>0.79136700000000004</v>
      </c>
      <c r="H9" s="7">
        <v>0.79136700000000004</v>
      </c>
    </row>
    <row r="10" spans="1:12" x14ac:dyDescent="0.2">
      <c r="A10" s="3" t="s">
        <v>9</v>
      </c>
      <c r="B10" s="3">
        <v>600</v>
      </c>
      <c r="C10" s="3">
        <v>276</v>
      </c>
      <c r="D10" s="3">
        <v>2</v>
      </c>
      <c r="E10" s="3" t="s">
        <v>33</v>
      </c>
      <c r="F10" s="32">
        <v>80</v>
      </c>
      <c r="G10" s="7">
        <v>0.77898599999999996</v>
      </c>
      <c r="H10" s="7">
        <v>0.81884100000000004</v>
      </c>
    </row>
    <row r="11" spans="1:12" x14ac:dyDescent="0.2">
      <c r="A11" s="3" t="s">
        <v>9</v>
      </c>
      <c r="B11" s="3">
        <v>400</v>
      </c>
      <c r="C11" s="3">
        <v>139</v>
      </c>
      <c r="D11" s="3">
        <v>6</v>
      </c>
      <c r="E11" s="3" t="s">
        <v>34</v>
      </c>
      <c r="F11" s="32">
        <v>80</v>
      </c>
      <c r="G11" s="7">
        <v>0.69784199999999996</v>
      </c>
      <c r="H11" s="7">
        <v>0.69784199999999996</v>
      </c>
    </row>
    <row r="12" spans="1:12" x14ac:dyDescent="0.2">
      <c r="A12" s="3" t="s">
        <v>9</v>
      </c>
      <c r="B12" s="3">
        <v>400</v>
      </c>
      <c r="C12" s="3">
        <v>154</v>
      </c>
      <c r="D12" s="3">
        <v>3</v>
      </c>
      <c r="E12" s="8" t="s">
        <v>73</v>
      </c>
      <c r="F12" s="32">
        <v>80</v>
      </c>
      <c r="G12" s="7">
        <v>0.59090900000000002</v>
      </c>
      <c r="H12" s="7">
        <v>0.65584399999999998</v>
      </c>
    </row>
    <row r="13" spans="1:12" x14ac:dyDescent="0.2">
      <c r="A13" s="3" t="s">
        <v>9</v>
      </c>
      <c r="B13" s="3">
        <v>600</v>
      </c>
      <c r="C13" s="3">
        <v>291</v>
      </c>
      <c r="D13" s="3">
        <v>2</v>
      </c>
      <c r="E13" s="8" t="s">
        <v>74</v>
      </c>
      <c r="F13" s="32">
        <v>80</v>
      </c>
      <c r="G13" s="7">
        <v>0.84192400000000001</v>
      </c>
      <c r="H13" s="7">
        <v>0.85567000000000004</v>
      </c>
    </row>
    <row r="14" spans="1:12" x14ac:dyDescent="0.2">
      <c r="A14" s="3" t="s">
        <v>9</v>
      </c>
      <c r="B14" s="3">
        <v>399</v>
      </c>
      <c r="C14" s="3">
        <v>154</v>
      </c>
      <c r="D14" s="3">
        <v>6</v>
      </c>
      <c r="E14" s="8" t="s">
        <v>75</v>
      </c>
      <c r="F14" s="32">
        <v>80</v>
      </c>
      <c r="G14" s="7">
        <v>0.57792200000000005</v>
      </c>
      <c r="H14" s="7">
        <v>0.61038999999999999</v>
      </c>
    </row>
    <row r="15" spans="1:12" x14ac:dyDescent="0.2">
      <c r="A15" s="3" t="s">
        <v>9</v>
      </c>
      <c r="B15" s="3">
        <v>1800</v>
      </c>
      <c r="C15" s="3">
        <v>858</v>
      </c>
      <c r="D15" s="3">
        <v>2</v>
      </c>
      <c r="E15" s="8" t="s">
        <v>81</v>
      </c>
      <c r="F15" s="32">
        <v>80</v>
      </c>
      <c r="G15" s="7">
        <v>0.82400899999999999</v>
      </c>
      <c r="H15" s="7">
        <v>0.84731900000000004</v>
      </c>
    </row>
    <row r="16" spans="1:12" x14ac:dyDescent="0.2">
      <c r="A16" s="3" t="s">
        <v>9</v>
      </c>
      <c r="B16" s="3">
        <v>400</v>
      </c>
      <c r="C16" s="3">
        <v>205</v>
      </c>
      <c r="D16" s="3">
        <v>3</v>
      </c>
      <c r="E16" s="8" t="s">
        <v>90</v>
      </c>
      <c r="F16" s="32">
        <v>80</v>
      </c>
      <c r="G16" s="7">
        <v>0.86341500000000004</v>
      </c>
      <c r="H16" s="7">
        <v>0.86341500000000004</v>
      </c>
      <c r="J16" s="13"/>
      <c r="K16" s="13" t="s">
        <v>130</v>
      </c>
      <c r="L16" s="13" t="s">
        <v>128</v>
      </c>
    </row>
    <row r="17" spans="1:14" x14ac:dyDescent="0.2">
      <c r="A17" s="3" t="s">
        <v>9</v>
      </c>
      <c r="B17" s="3">
        <v>600</v>
      </c>
      <c r="C17" s="3">
        <v>291</v>
      </c>
      <c r="D17" s="3">
        <v>2</v>
      </c>
      <c r="E17" s="8" t="s">
        <v>91</v>
      </c>
      <c r="F17" s="32">
        <v>80</v>
      </c>
      <c r="G17" s="7">
        <v>0.87628899999999998</v>
      </c>
      <c r="H17" s="7">
        <v>0.91065300000000005</v>
      </c>
      <c r="J17" s="13" t="s">
        <v>131</v>
      </c>
      <c r="K17" s="13">
        <f>COUNTIFS(G$2:G$23,"&lt;=0.5")</f>
        <v>0</v>
      </c>
      <c r="L17" s="13">
        <f t="shared" ref="L17" si="0">COUNTIFS(H$2:H$23,"&lt;=0.5")</f>
        <v>0</v>
      </c>
    </row>
    <row r="18" spans="1:14" x14ac:dyDescent="0.2">
      <c r="A18" s="3" t="s">
        <v>9</v>
      </c>
      <c r="B18" s="3">
        <v>400</v>
      </c>
      <c r="C18" s="3">
        <v>205</v>
      </c>
      <c r="D18" s="3">
        <v>6</v>
      </c>
      <c r="E18" s="8" t="s">
        <v>92</v>
      </c>
      <c r="F18" s="32">
        <v>80</v>
      </c>
      <c r="G18" s="7">
        <v>0.81463399999999997</v>
      </c>
      <c r="H18" s="7">
        <v>0.82438999999999996</v>
      </c>
      <c r="J18" s="13" t="s">
        <v>132</v>
      </c>
      <c r="K18" s="13">
        <f>COUNTIFS(G$2:G$23,"&gt;0.5", G$2:G$23,"&lt;=0.6")</f>
        <v>2</v>
      </c>
      <c r="L18" s="13">
        <f t="shared" ref="L18" si="1">COUNTIFS(H$2:H$23,"&gt;0.5", H$2:H$23,"&lt;=0.6")</f>
        <v>0</v>
      </c>
    </row>
    <row r="19" spans="1:14" x14ac:dyDescent="0.2">
      <c r="A19" s="3" t="s">
        <v>37</v>
      </c>
      <c r="B19" s="3">
        <v>23</v>
      </c>
      <c r="C19" s="3">
        <v>1139</v>
      </c>
      <c r="D19" s="3">
        <v>2</v>
      </c>
      <c r="E19" s="8" t="s">
        <v>114</v>
      </c>
      <c r="F19" s="32">
        <v>82</v>
      </c>
      <c r="G19" s="7">
        <v>0.73309899999999995</v>
      </c>
      <c r="H19" s="7">
        <v>0.951712</v>
      </c>
      <c r="J19" s="13" t="s">
        <v>133</v>
      </c>
      <c r="K19" s="13">
        <f>COUNTIFS(G$2:G$23,"&gt;0.6", G$2:G$23,"&lt;=0.7")</f>
        <v>2</v>
      </c>
      <c r="L19" s="13">
        <f t="shared" ref="L19" si="2">COUNTIFS(H$2:H$23,"&gt;0.6", H$2:H$23,"&lt;=0.7")</f>
        <v>3</v>
      </c>
    </row>
    <row r="20" spans="1:14" x14ac:dyDescent="0.2">
      <c r="A20" s="3" t="s">
        <v>18</v>
      </c>
      <c r="B20" s="3">
        <v>20</v>
      </c>
      <c r="C20" s="3">
        <v>1252</v>
      </c>
      <c r="D20" s="3">
        <v>2</v>
      </c>
      <c r="E20" s="8" t="s">
        <v>78</v>
      </c>
      <c r="F20" s="32">
        <v>84</v>
      </c>
      <c r="G20" s="7">
        <v>0.88258800000000004</v>
      </c>
      <c r="H20" s="7">
        <v>0.89696500000000001</v>
      </c>
      <c r="J20" s="13" t="s">
        <v>134</v>
      </c>
      <c r="K20" s="13">
        <f>COUNTIFS(G$2:G$23,"&gt;0.7", G$2:G$23,"&lt;=0.8")</f>
        <v>5</v>
      </c>
      <c r="L20" s="13">
        <f t="shared" ref="L20" si="3">COUNTIFS(H$2:H$23,"&gt;0.7", H$2:H$23,"&lt;=0.8")</f>
        <v>4</v>
      </c>
    </row>
    <row r="21" spans="1:14" x14ac:dyDescent="0.2">
      <c r="A21" s="3" t="s">
        <v>37</v>
      </c>
      <c r="B21" s="3">
        <v>100</v>
      </c>
      <c r="C21" s="3">
        <v>100</v>
      </c>
      <c r="D21" s="3">
        <v>2</v>
      </c>
      <c r="E21" s="3" t="s">
        <v>36</v>
      </c>
      <c r="F21" s="32">
        <v>96</v>
      </c>
      <c r="G21" s="7">
        <v>0.88</v>
      </c>
      <c r="H21" s="7">
        <v>0.89</v>
      </c>
      <c r="J21" s="13" t="s">
        <v>135</v>
      </c>
      <c r="K21" s="13">
        <f>COUNTIFS(G$2:G$23,"&gt;0.8", G$2:G$23,"&lt;=0.9")</f>
        <v>9</v>
      </c>
      <c r="L21" s="13">
        <f t="shared" ref="L21" si="4">COUNTIFS(H$2:H$23,"&gt;0.8", H$2:H$23,"&lt;=0.9")</f>
        <v>8</v>
      </c>
    </row>
    <row r="22" spans="1:14" x14ac:dyDescent="0.2">
      <c r="A22" s="3" t="s">
        <v>7</v>
      </c>
      <c r="B22" s="3">
        <v>8926</v>
      </c>
      <c r="C22" s="3">
        <v>7711</v>
      </c>
      <c r="D22" s="3">
        <v>7</v>
      </c>
      <c r="E22" s="3" t="s">
        <v>40</v>
      </c>
      <c r="F22" s="32">
        <v>96</v>
      </c>
      <c r="G22" s="7">
        <v>0.66852500000000004</v>
      </c>
      <c r="H22" s="7">
        <v>0.74244600000000005</v>
      </c>
      <c r="J22" s="13" t="s">
        <v>136</v>
      </c>
      <c r="K22" s="13">
        <f>COUNTIFS(G$2:G$23,"&gt;0.9", G$2:G$23,"&lt;=1.0")</f>
        <v>4</v>
      </c>
      <c r="L22" s="13">
        <f t="shared" ref="L22" si="5">COUNTIFS(H$2:H$23,"&gt;0.9", H$2:H$23,"&lt;=1.0")</f>
        <v>7</v>
      </c>
    </row>
    <row r="23" spans="1:14" x14ac:dyDescent="0.2">
      <c r="A23" s="9" t="s">
        <v>9</v>
      </c>
      <c r="B23" s="9">
        <v>381</v>
      </c>
      <c r="C23" s="9">
        <v>760</v>
      </c>
      <c r="D23" s="9">
        <v>10</v>
      </c>
      <c r="E23" s="9" t="s">
        <v>72</v>
      </c>
      <c r="F23" s="33">
        <v>99</v>
      </c>
      <c r="G23" s="11">
        <v>0.74473699999999998</v>
      </c>
      <c r="H23" s="11">
        <v>0.71710499999999999</v>
      </c>
      <c r="I23" s="11"/>
      <c r="J23" s="12"/>
      <c r="K23" s="12"/>
      <c r="L23" s="12"/>
      <c r="M23" s="12"/>
      <c r="N23" s="12"/>
    </row>
    <row r="24" spans="1:14" x14ac:dyDescent="0.2">
      <c r="A24" s="3" t="s">
        <v>16</v>
      </c>
      <c r="B24" s="3">
        <v>30</v>
      </c>
      <c r="C24" s="3">
        <v>150</v>
      </c>
      <c r="D24" s="3">
        <v>3</v>
      </c>
      <c r="E24" s="3" t="s">
        <v>15</v>
      </c>
      <c r="F24" s="32">
        <v>128</v>
      </c>
      <c r="G24" s="7">
        <v>0.98</v>
      </c>
      <c r="H24" s="7">
        <v>1</v>
      </c>
    </row>
    <row r="25" spans="1:14" x14ac:dyDescent="0.2">
      <c r="A25" s="3" t="s">
        <v>16</v>
      </c>
      <c r="B25" s="3">
        <v>30</v>
      </c>
      <c r="C25" s="3">
        <v>900</v>
      </c>
      <c r="D25" s="3">
        <v>3</v>
      </c>
      <c r="E25" s="3" t="s">
        <v>19</v>
      </c>
      <c r="F25" s="32">
        <v>128</v>
      </c>
      <c r="G25" s="7">
        <v>0.92222199999999999</v>
      </c>
      <c r="H25" s="7">
        <v>0.96555599999999997</v>
      </c>
    </row>
    <row r="26" spans="1:14" x14ac:dyDescent="0.2">
      <c r="A26" s="3" t="s">
        <v>9</v>
      </c>
      <c r="B26" s="3">
        <v>500</v>
      </c>
      <c r="C26" s="3">
        <v>625</v>
      </c>
      <c r="D26" s="3">
        <v>15</v>
      </c>
      <c r="E26" s="8" t="s">
        <v>108</v>
      </c>
      <c r="F26" s="32">
        <v>128</v>
      </c>
      <c r="G26" s="7">
        <v>0.88639999999999997</v>
      </c>
      <c r="H26" s="7">
        <v>0.9264</v>
      </c>
    </row>
    <row r="27" spans="1:14" x14ac:dyDescent="0.2">
      <c r="A27" s="3" t="s">
        <v>16</v>
      </c>
      <c r="B27" s="3">
        <v>1000</v>
      </c>
      <c r="C27" s="3">
        <v>4000</v>
      </c>
      <c r="D27" s="3">
        <v>4</v>
      </c>
      <c r="E27" s="8" t="s">
        <v>115</v>
      </c>
      <c r="F27" s="32">
        <v>128</v>
      </c>
      <c r="G27" s="7">
        <v>0.91325000000000001</v>
      </c>
      <c r="H27" s="7">
        <v>0.98475000000000001</v>
      </c>
    </row>
    <row r="28" spans="1:14" x14ac:dyDescent="0.2">
      <c r="A28" s="3" t="s">
        <v>9</v>
      </c>
      <c r="B28" s="3">
        <v>560</v>
      </c>
      <c r="C28" s="3">
        <v>1690</v>
      </c>
      <c r="D28" s="3">
        <v>14</v>
      </c>
      <c r="E28" s="3" t="s">
        <v>45</v>
      </c>
      <c r="F28" s="32">
        <v>131</v>
      </c>
      <c r="G28" s="7">
        <v>0.81242599999999998</v>
      </c>
      <c r="H28" s="7">
        <v>0.83491099999999996</v>
      </c>
    </row>
    <row r="29" spans="1:14" x14ac:dyDescent="0.2">
      <c r="A29" s="3" t="s">
        <v>9</v>
      </c>
      <c r="B29" s="3">
        <v>200</v>
      </c>
      <c r="C29" s="3">
        <v>2050</v>
      </c>
      <c r="D29" s="3">
        <v>14</v>
      </c>
      <c r="E29" s="3" t="s">
        <v>47</v>
      </c>
      <c r="F29" s="32">
        <v>131</v>
      </c>
      <c r="G29" s="7">
        <v>0.80829300000000004</v>
      </c>
      <c r="H29" s="7">
        <v>0.76341499999999995</v>
      </c>
    </row>
    <row r="30" spans="1:14" x14ac:dyDescent="0.2">
      <c r="A30" s="3" t="s">
        <v>37</v>
      </c>
      <c r="B30" s="3">
        <v>23</v>
      </c>
      <c r="C30" s="3">
        <v>861</v>
      </c>
      <c r="D30" s="3">
        <v>2</v>
      </c>
      <c r="E30" s="3" t="s">
        <v>39</v>
      </c>
      <c r="F30" s="32">
        <v>136</v>
      </c>
      <c r="G30" s="7">
        <v>0.80371700000000001</v>
      </c>
      <c r="H30" s="7">
        <v>0.90592300000000003</v>
      </c>
    </row>
    <row r="31" spans="1:14" x14ac:dyDescent="0.2">
      <c r="A31" s="3" t="s">
        <v>37</v>
      </c>
      <c r="B31" s="3">
        <v>500</v>
      </c>
      <c r="C31" s="3">
        <v>4500</v>
      </c>
      <c r="D31" s="3">
        <v>5</v>
      </c>
      <c r="E31" s="3" t="s">
        <v>38</v>
      </c>
      <c r="F31" s="32">
        <v>140</v>
      </c>
      <c r="G31" s="7">
        <v>0.93733299999999997</v>
      </c>
      <c r="H31" s="7">
        <v>0.94</v>
      </c>
    </row>
    <row r="32" spans="1:14" x14ac:dyDescent="0.2">
      <c r="A32" s="3" t="s">
        <v>18</v>
      </c>
      <c r="B32" s="3">
        <v>105</v>
      </c>
      <c r="C32" s="3">
        <v>105</v>
      </c>
      <c r="D32" s="3">
        <v>7</v>
      </c>
      <c r="E32" s="8" t="s">
        <v>87</v>
      </c>
      <c r="F32" s="32">
        <v>144</v>
      </c>
      <c r="G32" s="7">
        <v>0.99047600000000002</v>
      </c>
      <c r="H32" s="7">
        <v>1</v>
      </c>
    </row>
    <row r="33" spans="1:8" x14ac:dyDescent="0.2">
      <c r="A33" s="3" t="s">
        <v>89</v>
      </c>
      <c r="B33" s="3">
        <v>180</v>
      </c>
      <c r="C33" s="3">
        <v>180</v>
      </c>
      <c r="D33" s="3">
        <v>2</v>
      </c>
      <c r="E33" s="8" t="s">
        <v>88</v>
      </c>
      <c r="F33" s="32">
        <v>144</v>
      </c>
      <c r="G33" s="7">
        <v>1</v>
      </c>
      <c r="H33" s="7">
        <v>1</v>
      </c>
    </row>
    <row r="34" spans="1:8" x14ac:dyDescent="0.2">
      <c r="A34" s="3" t="s">
        <v>27</v>
      </c>
      <c r="B34" s="3">
        <v>50</v>
      </c>
      <c r="C34" s="3">
        <v>150</v>
      </c>
      <c r="D34" s="3">
        <v>2</v>
      </c>
      <c r="E34" s="3" t="s">
        <v>53</v>
      </c>
      <c r="F34" s="32">
        <v>150</v>
      </c>
      <c r="G34" s="7">
        <v>0.93333299999999997</v>
      </c>
      <c r="H34" s="7">
        <v>0.98</v>
      </c>
    </row>
    <row r="35" spans="1:8" x14ac:dyDescent="0.2">
      <c r="A35" s="3" t="s">
        <v>27</v>
      </c>
      <c r="B35" s="3">
        <v>135</v>
      </c>
      <c r="C35" s="3">
        <v>316</v>
      </c>
      <c r="D35" s="3">
        <v>2</v>
      </c>
      <c r="E35" s="3" t="s">
        <v>54</v>
      </c>
      <c r="F35" s="32">
        <v>150</v>
      </c>
      <c r="G35" s="7">
        <v>0.98734200000000005</v>
      </c>
      <c r="H35" s="7">
        <v>0.96202500000000002</v>
      </c>
    </row>
    <row r="36" spans="1:8" x14ac:dyDescent="0.2">
      <c r="A36" s="3" t="s">
        <v>27</v>
      </c>
      <c r="B36" s="3">
        <v>135</v>
      </c>
      <c r="C36" s="3">
        <v>316</v>
      </c>
      <c r="D36" s="3">
        <v>2</v>
      </c>
      <c r="E36" s="3" t="s">
        <v>55</v>
      </c>
      <c r="F36" s="32">
        <v>150</v>
      </c>
      <c r="G36" s="7">
        <v>0.99683500000000003</v>
      </c>
      <c r="H36" s="7">
        <v>1</v>
      </c>
    </row>
    <row r="37" spans="1:8" x14ac:dyDescent="0.2">
      <c r="A37" s="3" t="s">
        <v>27</v>
      </c>
      <c r="B37" s="3">
        <v>136</v>
      </c>
      <c r="C37" s="3">
        <v>315</v>
      </c>
      <c r="D37" s="3">
        <v>2</v>
      </c>
      <c r="E37" s="3" t="s">
        <v>56</v>
      </c>
      <c r="F37" s="32">
        <v>150</v>
      </c>
      <c r="G37" s="7">
        <v>1</v>
      </c>
      <c r="H37" s="7">
        <v>1</v>
      </c>
    </row>
    <row r="38" spans="1:8" x14ac:dyDescent="0.2">
      <c r="A38" s="3" t="s">
        <v>16</v>
      </c>
      <c r="B38" s="3">
        <v>36</v>
      </c>
      <c r="C38" s="3">
        <v>144</v>
      </c>
      <c r="D38" s="3">
        <v>3</v>
      </c>
      <c r="E38" s="8" t="s">
        <v>116</v>
      </c>
      <c r="F38" s="32">
        <v>150</v>
      </c>
      <c r="G38" s="7">
        <v>0.96527799999999997</v>
      </c>
      <c r="H38" s="7">
        <v>0.98611099999999996</v>
      </c>
    </row>
    <row r="39" spans="1:8" x14ac:dyDescent="0.2">
      <c r="A39" s="3" t="s">
        <v>18</v>
      </c>
      <c r="B39" s="3">
        <v>1000</v>
      </c>
      <c r="C39" s="3">
        <v>6164</v>
      </c>
      <c r="D39" s="3">
        <v>2</v>
      </c>
      <c r="E39" s="8" t="s">
        <v>121</v>
      </c>
      <c r="F39" s="32">
        <v>152</v>
      </c>
      <c r="G39" s="7">
        <v>0.99497100000000005</v>
      </c>
      <c r="H39" s="7">
        <v>1</v>
      </c>
    </row>
    <row r="40" spans="1:8" x14ac:dyDescent="0.2">
      <c r="A40" s="3" t="s">
        <v>18</v>
      </c>
      <c r="B40" s="3">
        <v>467</v>
      </c>
      <c r="C40" s="3">
        <v>3840</v>
      </c>
      <c r="D40" s="3">
        <v>3</v>
      </c>
      <c r="E40" s="3" t="s">
        <v>22</v>
      </c>
      <c r="F40" s="32">
        <v>166</v>
      </c>
      <c r="G40" s="7">
        <v>0.74635399999999996</v>
      </c>
      <c r="H40" s="7">
        <v>0.773177</v>
      </c>
    </row>
    <row r="41" spans="1:8" x14ac:dyDescent="0.2">
      <c r="A41" s="3" t="s">
        <v>9</v>
      </c>
      <c r="B41" s="3">
        <v>390</v>
      </c>
      <c r="C41" s="3">
        <v>391</v>
      </c>
      <c r="D41" s="3">
        <v>37</v>
      </c>
      <c r="E41" s="3" t="s">
        <v>8</v>
      </c>
      <c r="F41" s="32">
        <v>176</v>
      </c>
      <c r="G41" s="7">
        <v>0.64705900000000005</v>
      </c>
      <c r="H41" s="7">
        <v>0.79283899999999996</v>
      </c>
    </row>
    <row r="42" spans="1:8" x14ac:dyDescent="0.2">
      <c r="A42" s="3" t="s">
        <v>12</v>
      </c>
      <c r="B42" s="3">
        <v>57</v>
      </c>
      <c r="C42" s="3">
        <v>54</v>
      </c>
      <c r="D42" s="3">
        <v>2</v>
      </c>
      <c r="E42" s="8" t="s">
        <v>122</v>
      </c>
      <c r="F42" s="32">
        <v>234</v>
      </c>
      <c r="G42" s="7">
        <v>0.81481499999999996</v>
      </c>
      <c r="H42" s="7">
        <v>0.88888900000000004</v>
      </c>
    </row>
    <row r="43" spans="1:8" x14ac:dyDescent="0.2">
      <c r="A43" s="3" t="s">
        <v>12</v>
      </c>
      <c r="B43" s="3">
        <v>613</v>
      </c>
      <c r="C43" s="3">
        <v>370</v>
      </c>
      <c r="D43" s="3">
        <v>2</v>
      </c>
      <c r="E43" s="8" t="s">
        <v>107</v>
      </c>
      <c r="F43" s="32">
        <v>235</v>
      </c>
      <c r="G43" s="7">
        <v>0.97026999999999997</v>
      </c>
      <c r="H43" s="7">
        <v>0.97026999999999997</v>
      </c>
    </row>
    <row r="44" spans="1:8" x14ac:dyDescent="0.2">
      <c r="A44" s="3" t="s">
        <v>9</v>
      </c>
      <c r="B44" s="3">
        <v>36</v>
      </c>
      <c r="C44" s="3">
        <v>175</v>
      </c>
      <c r="D44" s="3">
        <v>3</v>
      </c>
      <c r="E44" s="3" t="s">
        <v>10</v>
      </c>
      <c r="F44" s="32">
        <v>251</v>
      </c>
      <c r="G44" s="7">
        <v>0.73714299999999999</v>
      </c>
      <c r="H44" s="7">
        <v>0.69142899999999996</v>
      </c>
    </row>
    <row r="45" spans="1:8" x14ac:dyDescent="0.2">
      <c r="A45" s="3" t="s">
        <v>18</v>
      </c>
      <c r="B45" s="3">
        <v>220</v>
      </c>
      <c r="C45" s="3">
        <v>1980</v>
      </c>
      <c r="D45" s="3">
        <v>11</v>
      </c>
      <c r="E45" s="3" t="s">
        <v>65</v>
      </c>
      <c r="F45" s="32">
        <v>256</v>
      </c>
      <c r="G45" s="7">
        <v>0.65100999999999998</v>
      </c>
      <c r="H45" s="7">
        <v>0.67222199999999999</v>
      </c>
    </row>
    <row r="46" spans="1:8" x14ac:dyDescent="0.2">
      <c r="A46" s="3" t="s">
        <v>9</v>
      </c>
      <c r="B46" s="3">
        <v>450</v>
      </c>
      <c r="C46" s="3">
        <v>455</v>
      </c>
      <c r="D46" s="3">
        <v>50</v>
      </c>
      <c r="E46" s="3" t="s">
        <v>48</v>
      </c>
      <c r="F46" s="32">
        <v>270</v>
      </c>
      <c r="G46" s="7">
        <v>0.69890099999999999</v>
      </c>
      <c r="H46" s="7">
        <v>0.72087900000000005</v>
      </c>
    </row>
    <row r="47" spans="1:8" x14ac:dyDescent="0.2">
      <c r="A47" s="3" t="s">
        <v>9</v>
      </c>
      <c r="B47" s="3">
        <v>267</v>
      </c>
      <c r="C47" s="3">
        <v>638</v>
      </c>
      <c r="D47" s="3">
        <v>25</v>
      </c>
      <c r="E47" s="8" t="s">
        <v>123</v>
      </c>
      <c r="F47" s="32">
        <v>270</v>
      </c>
      <c r="G47" s="7">
        <v>0.58620700000000003</v>
      </c>
      <c r="H47" s="7">
        <v>0.63636400000000004</v>
      </c>
    </row>
    <row r="48" spans="1:8" x14ac:dyDescent="0.2">
      <c r="A48" s="3" t="s">
        <v>18</v>
      </c>
      <c r="B48" s="3">
        <v>100</v>
      </c>
      <c r="C48" s="3">
        <v>100</v>
      </c>
      <c r="D48" s="3">
        <v>4</v>
      </c>
      <c r="E48" s="8" t="s">
        <v>113</v>
      </c>
      <c r="F48" s="32">
        <v>275</v>
      </c>
      <c r="G48" s="7">
        <v>0.89</v>
      </c>
      <c r="H48" s="7">
        <v>1</v>
      </c>
    </row>
    <row r="49" spans="1:12" x14ac:dyDescent="0.2">
      <c r="A49" s="3" t="s">
        <v>27</v>
      </c>
      <c r="B49" s="3">
        <v>40</v>
      </c>
      <c r="C49" s="3">
        <v>228</v>
      </c>
      <c r="D49" s="3">
        <v>2</v>
      </c>
      <c r="E49" s="8" t="s">
        <v>111</v>
      </c>
      <c r="F49" s="32">
        <v>277</v>
      </c>
      <c r="G49" s="7">
        <v>0.71491199999999999</v>
      </c>
      <c r="H49" s="7">
        <v>0.79386000000000001</v>
      </c>
    </row>
    <row r="50" spans="1:12" x14ac:dyDescent="0.2">
      <c r="A50" s="3" t="s">
        <v>12</v>
      </c>
      <c r="B50" s="3">
        <v>28</v>
      </c>
      <c r="C50" s="3">
        <v>28</v>
      </c>
      <c r="D50" s="3">
        <v>2</v>
      </c>
      <c r="E50" s="3" t="s">
        <v>24</v>
      </c>
      <c r="F50" s="32">
        <v>286</v>
      </c>
      <c r="G50" s="7">
        <v>1</v>
      </c>
      <c r="H50" s="7">
        <v>1</v>
      </c>
    </row>
    <row r="51" spans="1:12" x14ac:dyDescent="0.2">
      <c r="A51" s="3" t="s">
        <v>27</v>
      </c>
      <c r="B51" s="3">
        <v>390</v>
      </c>
      <c r="C51" s="3">
        <v>390</v>
      </c>
      <c r="D51" s="3">
        <v>12</v>
      </c>
      <c r="E51" s="3" t="s">
        <v>26</v>
      </c>
      <c r="F51" s="32">
        <v>300</v>
      </c>
      <c r="G51" s="7">
        <v>0.605128</v>
      </c>
      <c r="H51" s="7">
        <v>0.6</v>
      </c>
    </row>
    <row r="52" spans="1:12" x14ac:dyDescent="0.2">
      <c r="A52" s="3" t="s">
        <v>27</v>
      </c>
      <c r="B52" s="3">
        <v>390</v>
      </c>
      <c r="C52" s="3">
        <v>390</v>
      </c>
      <c r="D52" s="3">
        <v>12</v>
      </c>
      <c r="E52" s="3" t="s">
        <v>28</v>
      </c>
      <c r="F52" s="32">
        <v>300</v>
      </c>
      <c r="G52" s="7">
        <v>0.62307699999999999</v>
      </c>
      <c r="H52" s="7">
        <v>0.664103</v>
      </c>
    </row>
    <row r="53" spans="1:12" x14ac:dyDescent="0.2">
      <c r="A53" s="3" t="s">
        <v>27</v>
      </c>
      <c r="B53" s="3">
        <v>390</v>
      </c>
      <c r="C53" s="3">
        <v>390</v>
      </c>
      <c r="D53" s="3">
        <v>12</v>
      </c>
      <c r="E53" s="3" t="s">
        <v>29</v>
      </c>
      <c r="F53" s="32">
        <v>300</v>
      </c>
      <c r="G53" s="7">
        <v>0.62820500000000001</v>
      </c>
      <c r="H53" s="7">
        <v>0.66153799999999996</v>
      </c>
    </row>
    <row r="54" spans="1:12" x14ac:dyDescent="0.2">
      <c r="A54" s="3" t="s">
        <v>18</v>
      </c>
      <c r="B54" s="3">
        <v>150</v>
      </c>
      <c r="C54" s="3">
        <v>2850</v>
      </c>
      <c r="D54" s="3">
        <v>2</v>
      </c>
      <c r="E54" s="3" t="s">
        <v>51</v>
      </c>
      <c r="F54" s="32">
        <v>301</v>
      </c>
      <c r="G54" s="7">
        <v>0.964561</v>
      </c>
      <c r="H54" s="7">
        <v>0.997193</v>
      </c>
    </row>
    <row r="55" spans="1:12" x14ac:dyDescent="0.2">
      <c r="A55" s="3" t="s">
        <v>18</v>
      </c>
      <c r="B55" s="3">
        <v>28</v>
      </c>
      <c r="C55" s="3">
        <v>2850</v>
      </c>
      <c r="D55" s="3">
        <v>2</v>
      </c>
      <c r="E55" s="3" t="s">
        <v>52</v>
      </c>
      <c r="F55" s="32">
        <v>301</v>
      </c>
      <c r="G55" s="7">
        <v>0.80771899999999996</v>
      </c>
      <c r="H55" s="7">
        <v>0.99754399999999999</v>
      </c>
    </row>
    <row r="56" spans="1:12" x14ac:dyDescent="0.2">
      <c r="A56" s="3" t="s">
        <v>27</v>
      </c>
      <c r="B56" s="3">
        <v>896</v>
      </c>
      <c r="C56" s="3">
        <v>3582</v>
      </c>
      <c r="D56" s="3">
        <v>8</v>
      </c>
      <c r="E56" s="4" t="s">
        <v>118</v>
      </c>
      <c r="F56" s="32">
        <v>315</v>
      </c>
      <c r="G56" s="7">
        <v>0.78196500000000002</v>
      </c>
      <c r="H56" s="7">
        <v>0.88539999999999996</v>
      </c>
    </row>
    <row r="57" spans="1:12" x14ac:dyDescent="0.2">
      <c r="A57" s="3" t="s">
        <v>27</v>
      </c>
      <c r="B57" s="3">
        <v>896</v>
      </c>
      <c r="C57" s="3">
        <v>3582</v>
      </c>
      <c r="D57" s="3">
        <v>8</v>
      </c>
      <c r="E57" s="4" t="s">
        <v>119</v>
      </c>
      <c r="F57" s="32">
        <v>315</v>
      </c>
      <c r="G57" s="7">
        <v>0.70407600000000004</v>
      </c>
      <c r="H57" s="7">
        <v>0.72419999999999995</v>
      </c>
    </row>
    <row r="58" spans="1:12" x14ac:dyDescent="0.2">
      <c r="A58" s="3" t="s">
        <v>27</v>
      </c>
      <c r="B58" s="3">
        <v>896</v>
      </c>
      <c r="C58" s="3">
        <v>3582</v>
      </c>
      <c r="D58" s="3">
        <v>8</v>
      </c>
      <c r="E58" s="4" t="s">
        <v>120</v>
      </c>
      <c r="F58" s="32">
        <v>315</v>
      </c>
      <c r="G58" s="7">
        <v>0.72333899999999995</v>
      </c>
      <c r="H58" s="7">
        <v>0.73509999999999998</v>
      </c>
    </row>
    <row r="59" spans="1:12" x14ac:dyDescent="0.2">
      <c r="A59" s="3" t="s">
        <v>18</v>
      </c>
      <c r="B59" s="3">
        <v>70</v>
      </c>
      <c r="C59" s="3">
        <v>73</v>
      </c>
      <c r="D59" s="3">
        <v>7</v>
      </c>
      <c r="E59" s="4" t="s">
        <v>69</v>
      </c>
      <c r="F59" s="32">
        <v>319</v>
      </c>
      <c r="G59" s="7">
        <v>0.75342500000000001</v>
      </c>
      <c r="H59" s="7">
        <v>0.75342500000000001</v>
      </c>
    </row>
    <row r="60" spans="1:12" x14ac:dyDescent="0.2">
      <c r="A60" s="3" t="s">
        <v>27</v>
      </c>
      <c r="B60" s="3">
        <v>36</v>
      </c>
      <c r="C60" s="3">
        <v>130</v>
      </c>
      <c r="D60" s="3">
        <v>2</v>
      </c>
      <c r="E60" s="4" t="s">
        <v>112</v>
      </c>
      <c r="F60" s="32">
        <v>343</v>
      </c>
      <c r="G60" s="7">
        <v>0.83846200000000004</v>
      </c>
      <c r="H60" s="7">
        <v>0.89230799999999999</v>
      </c>
    </row>
    <row r="61" spans="1:12" x14ac:dyDescent="0.2">
      <c r="A61" s="3" t="s">
        <v>9</v>
      </c>
      <c r="B61" s="3">
        <v>16</v>
      </c>
      <c r="C61" s="3">
        <v>306</v>
      </c>
      <c r="D61" s="3">
        <v>4</v>
      </c>
      <c r="E61" s="4" t="s">
        <v>31</v>
      </c>
      <c r="F61" s="32">
        <v>345</v>
      </c>
      <c r="G61" s="7">
        <v>0.947712</v>
      </c>
      <c r="H61" s="7">
        <v>0.97058800000000001</v>
      </c>
    </row>
    <row r="62" spans="1:12" x14ac:dyDescent="0.2">
      <c r="A62" s="3" t="s">
        <v>9</v>
      </c>
      <c r="B62" s="3">
        <v>24</v>
      </c>
      <c r="C62" s="3">
        <v>88</v>
      </c>
      <c r="D62" s="3">
        <v>4</v>
      </c>
      <c r="E62" s="4" t="s">
        <v>46</v>
      </c>
      <c r="F62" s="32">
        <v>350</v>
      </c>
      <c r="G62" s="7">
        <v>0.875</v>
      </c>
      <c r="H62" s="7">
        <v>0.86363599999999996</v>
      </c>
    </row>
    <row r="63" spans="1:12" x14ac:dyDescent="0.2">
      <c r="A63" s="3" t="s">
        <v>9</v>
      </c>
      <c r="B63" s="3">
        <v>25</v>
      </c>
      <c r="C63" s="3">
        <v>995</v>
      </c>
      <c r="D63" s="3">
        <v>6</v>
      </c>
      <c r="E63" s="4" t="s">
        <v>109</v>
      </c>
      <c r="F63" s="32">
        <v>398</v>
      </c>
      <c r="G63" s="7">
        <v>0.90351800000000004</v>
      </c>
      <c r="H63" s="7">
        <v>0.938693</v>
      </c>
    </row>
    <row r="64" spans="1:12" x14ac:dyDescent="0.2">
      <c r="A64" s="3" t="s">
        <v>9</v>
      </c>
      <c r="B64" s="3">
        <v>300</v>
      </c>
      <c r="C64" s="3">
        <v>3000</v>
      </c>
      <c r="D64" s="3">
        <v>2</v>
      </c>
      <c r="E64" s="4" t="s">
        <v>126</v>
      </c>
      <c r="F64" s="32">
        <v>426</v>
      </c>
      <c r="G64" s="7">
        <v>0.83266700000000005</v>
      </c>
      <c r="H64" s="7">
        <v>0.90933299999999995</v>
      </c>
      <c r="J64" s="13"/>
      <c r="K64" s="13" t="s">
        <v>130</v>
      </c>
      <c r="L64" s="13" t="s">
        <v>128</v>
      </c>
    </row>
    <row r="65" spans="1:14" x14ac:dyDescent="0.2">
      <c r="A65" s="3" t="s">
        <v>9</v>
      </c>
      <c r="B65" s="3">
        <v>200</v>
      </c>
      <c r="C65" s="3">
        <v>242</v>
      </c>
      <c r="D65" s="3">
        <v>6</v>
      </c>
      <c r="E65" s="4" t="s">
        <v>80</v>
      </c>
      <c r="F65" s="32">
        <v>427</v>
      </c>
      <c r="G65" s="7">
        <v>0.50826400000000005</v>
      </c>
      <c r="H65" s="7">
        <v>0.71074400000000004</v>
      </c>
      <c r="J65" s="13" t="s">
        <v>131</v>
      </c>
      <c r="K65" s="13">
        <f>COUNTIFS(G$24:G$71,"&lt;=0.5")</f>
        <v>0</v>
      </c>
      <c r="L65" s="13">
        <f t="shared" ref="L65" si="6">COUNTIFS(H$24:H$71,"&lt;=0.5")</f>
        <v>0</v>
      </c>
    </row>
    <row r="66" spans="1:14" x14ac:dyDescent="0.2">
      <c r="A66" s="3" t="s">
        <v>12</v>
      </c>
      <c r="B66" s="3">
        <v>109</v>
      </c>
      <c r="C66" s="3">
        <v>105</v>
      </c>
      <c r="D66" s="3">
        <v>2</v>
      </c>
      <c r="E66" s="4" t="s">
        <v>57</v>
      </c>
      <c r="F66" s="32">
        <v>431</v>
      </c>
      <c r="G66" s="7">
        <v>0.74285699999999999</v>
      </c>
      <c r="H66" s="7">
        <v>0.8095</v>
      </c>
      <c r="J66" s="13" t="s">
        <v>132</v>
      </c>
      <c r="K66" s="13">
        <f>COUNTIFS(G$24:G$71,"&gt;0.5", G$24:G$71,"&lt;=0.6")</f>
        <v>3</v>
      </c>
      <c r="L66" s="13">
        <f t="shared" ref="L66" si="7">COUNTIFS(H$24:H$71,"&gt;0.5", H$24:H$71,"&lt;=0.6")</f>
        <v>1</v>
      </c>
    </row>
    <row r="67" spans="1:14" x14ac:dyDescent="0.2">
      <c r="A67" s="3" t="s">
        <v>12</v>
      </c>
      <c r="B67" s="3">
        <v>60</v>
      </c>
      <c r="C67" s="3">
        <v>60</v>
      </c>
      <c r="D67" s="3">
        <v>3</v>
      </c>
      <c r="E67" s="4" t="s">
        <v>71</v>
      </c>
      <c r="F67" s="32">
        <v>448</v>
      </c>
      <c r="G67" s="7">
        <v>0.95</v>
      </c>
      <c r="H67" s="7">
        <v>0.96666700000000005</v>
      </c>
      <c r="J67" s="13" t="s">
        <v>133</v>
      </c>
      <c r="K67" s="13">
        <f>COUNTIFS(G$24:G$71,"&gt;0.6", G$24:G$71,"&lt;=0.7")</f>
        <v>7</v>
      </c>
      <c r="L67" s="13">
        <f t="shared" ref="L67" si="8">COUNTIFS(H$24:H$71,"&gt;0.6", H$24:H$71,"&lt;=0.7")</f>
        <v>5</v>
      </c>
    </row>
    <row r="68" spans="1:14" x14ac:dyDescent="0.2">
      <c r="A68" s="3" t="s">
        <v>9</v>
      </c>
      <c r="B68" s="3">
        <v>175</v>
      </c>
      <c r="C68" s="3">
        <v>175</v>
      </c>
      <c r="D68" s="3">
        <v>7</v>
      </c>
      <c r="E68" s="4" t="s">
        <v>49</v>
      </c>
      <c r="F68" s="32">
        <v>463</v>
      </c>
      <c r="G68" s="7">
        <v>0.81142899999999996</v>
      </c>
      <c r="H68" s="7">
        <v>0.91428600000000004</v>
      </c>
      <c r="J68" s="13" t="s">
        <v>134</v>
      </c>
      <c r="K68" s="13">
        <f>COUNTIFS(G$24:G$71,"&gt;0.7", G$24:G$71,"&lt;=0.8")</f>
        <v>9</v>
      </c>
      <c r="L68" s="13">
        <f t="shared" ref="L68" si="9">COUNTIFS(H$24:H$71,"&gt;0.7", H$24:H$71,"&lt;=0.8")</f>
        <v>9</v>
      </c>
    </row>
    <row r="69" spans="1:14" x14ac:dyDescent="0.2">
      <c r="A69" s="3" t="s">
        <v>12</v>
      </c>
      <c r="B69" s="3">
        <v>30</v>
      </c>
      <c r="C69" s="3">
        <v>30</v>
      </c>
      <c r="D69" s="3">
        <v>5</v>
      </c>
      <c r="E69" s="4" t="s">
        <v>11</v>
      </c>
      <c r="F69" s="32">
        <v>470</v>
      </c>
      <c r="G69" s="7">
        <v>0.7</v>
      </c>
      <c r="H69" s="7">
        <v>0.9</v>
      </c>
      <c r="J69" s="13" t="s">
        <v>135</v>
      </c>
      <c r="K69" s="13">
        <f>COUNTIFS(G$24:G$71,"&gt;0.8", G$24:G$71,"&lt;=0.9")</f>
        <v>11</v>
      </c>
      <c r="L69" s="13">
        <f t="shared" ref="L69" si="10">COUNTIFS(H$24:H$71,"&gt;0.8", H$24:H$71,"&lt;=0.9")</f>
        <v>7</v>
      </c>
    </row>
    <row r="70" spans="1:14" x14ac:dyDescent="0.2">
      <c r="A70" s="3" t="s">
        <v>18</v>
      </c>
      <c r="B70" s="3">
        <v>3601</v>
      </c>
      <c r="C70" s="3">
        <v>1320</v>
      </c>
      <c r="D70" s="3">
        <v>2</v>
      </c>
      <c r="E70" s="4" t="s">
        <v>50</v>
      </c>
      <c r="F70" s="32">
        <v>500</v>
      </c>
      <c r="G70" s="7">
        <v>0.74848499999999996</v>
      </c>
      <c r="H70" s="7">
        <v>1</v>
      </c>
      <c r="J70" s="13" t="s">
        <v>136</v>
      </c>
      <c r="K70" s="13">
        <f>COUNTIFS(G$24:G$71,"&gt;0.9", G$24:G$71,"&lt;=1.0")</f>
        <v>18</v>
      </c>
      <c r="L70" s="13">
        <f t="shared" ref="L70" si="11">COUNTIFS(H$24:H$71,"&gt;0.9", H$24:H$71,"&lt;=1.0")</f>
        <v>26</v>
      </c>
    </row>
    <row r="71" spans="1:14" x14ac:dyDescent="0.2">
      <c r="A71" s="9" t="s">
        <v>16</v>
      </c>
      <c r="B71" s="9">
        <v>20</v>
      </c>
      <c r="C71" s="9">
        <v>180</v>
      </c>
      <c r="D71" s="9">
        <v>2</v>
      </c>
      <c r="E71" s="10" t="s">
        <v>100</v>
      </c>
      <c r="F71" s="33">
        <v>500</v>
      </c>
      <c r="G71" s="11">
        <v>0.54444400000000004</v>
      </c>
      <c r="H71" s="11">
        <v>1</v>
      </c>
      <c r="I71" s="11"/>
      <c r="J71" s="12"/>
      <c r="K71" s="12"/>
      <c r="L71" s="12"/>
      <c r="M71" s="12"/>
      <c r="N71" s="12"/>
    </row>
    <row r="72" spans="1:14" x14ac:dyDescent="0.2">
      <c r="A72" s="3" t="s">
        <v>9</v>
      </c>
      <c r="B72" s="3">
        <v>20</v>
      </c>
      <c r="C72" s="3">
        <v>20</v>
      </c>
      <c r="D72" s="3">
        <v>2</v>
      </c>
      <c r="E72" s="4" t="s">
        <v>13</v>
      </c>
      <c r="F72" s="32">
        <v>512</v>
      </c>
      <c r="G72" s="7">
        <v>0.9</v>
      </c>
      <c r="H72" s="7">
        <v>0.95</v>
      </c>
    </row>
    <row r="73" spans="1:14" x14ac:dyDescent="0.2">
      <c r="A73" s="3" t="s">
        <v>9</v>
      </c>
      <c r="B73" s="3">
        <v>20</v>
      </c>
      <c r="C73" s="3">
        <v>20</v>
      </c>
      <c r="D73" s="3">
        <v>2</v>
      </c>
      <c r="E73" s="4" t="s">
        <v>14</v>
      </c>
      <c r="F73" s="32">
        <v>512</v>
      </c>
      <c r="G73" s="7">
        <v>0.9</v>
      </c>
      <c r="H73" s="7">
        <v>1</v>
      </c>
    </row>
    <row r="74" spans="1:14" x14ac:dyDescent="0.2">
      <c r="A74" s="3" t="s">
        <v>18</v>
      </c>
      <c r="B74" s="3">
        <v>322</v>
      </c>
      <c r="C74" s="3">
        <v>139</v>
      </c>
      <c r="D74" s="3">
        <v>2</v>
      </c>
      <c r="E74" s="4" t="s">
        <v>35</v>
      </c>
      <c r="F74" s="32">
        <v>512</v>
      </c>
      <c r="G74" s="7">
        <v>0.75539599999999996</v>
      </c>
      <c r="H74" s="7">
        <v>0.77697799999999995</v>
      </c>
    </row>
    <row r="75" spans="1:14" x14ac:dyDescent="0.2">
      <c r="A75" s="3" t="s">
        <v>9</v>
      </c>
      <c r="B75" s="3">
        <v>64</v>
      </c>
      <c r="C75" s="3">
        <v>64</v>
      </c>
      <c r="D75" s="3">
        <v>2</v>
      </c>
      <c r="E75" s="4" t="s">
        <v>59</v>
      </c>
      <c r="F75" s="32">
        <v>512</v>
      </c>
      <c r="G75" s="7">
        <v>0.703125</v>
      </c>
      <c r="H75" s="7">
        <v>0.671875</v>
      </c>
    </row>
    <row r="76" spans="1:14" x14ac:dyDescent="0.2">
      <c r="A76" s="3" t="s">
        <v>9</v>
      </c>
      <c r="B76" s="3">
        <v>600</v>
      </c>
      <c r="C76" s="3">
        <v>600</v>
      </c>
      <c r="D76" s="3">
        <v>60</v>
      </c>
      <c r="E76" s="4" t="s">
        <v>101</v>
      </c>
      <c r="F76" s="32">
        <v>512</v>
      </c>
      <c r="G76" s="7">
        <v>0.76333300000000004</v>
      </c>
      <c r="H76" s="7">
        <v>0.81</v>
      </c>
    </row>
    <row r="77" spans="1:14" x14ac:dyDescent="0.2">
      <c r="A77" s="3" t="s">
        <v>12</v>
      </c>
      <c r="B77" s="3">
        <v>30</v>
      </c>
      <c r="C77" s="3">
        <v>30</v>
      </c>
      <c r="D77" s="3">
        <v>4</v>
      </c>
      <c r="E77" s="4" t="s">
        <v>79</v>
      </c>
      <c r="F77" s="32">
        <v>570</v>
      </c>
      <c r="G77" s="7">
        <v>0.86666699999999997</v>
      </c>
      <c r="H77" s="7">
        <v>0.93333299999999997</v>
      </c>
    </row>
    <row r="78" spans="1:14" x14ac:dyDescent="0.2">
      <c r="A78" s="3" t="s">
        <v>18</v>
      </c>
      <c r="B78" s="3">
        <v>60</v>
      </c>
      <c r="C78" s="3">
        <v>60</v>
      </c>
      <c r="D78" s="3">
        <v>4</v>
      </c>
      <c r="E78" s="4" t="s">
        <v>17</v>
      </c>
      <c r="F78" s="32">
        <v>577</v>
      </c>
      <c r="G78" s="7">
        <v>0.71666700000000005</v>
      </c>
      <c r="H78" s="7">
        <v>0.83333299999999999</v>
      </c>
    </row>
    <row r="79" spans="1:14" x14ac:dyDescent="0.2">
      <c r="A79" s="3" t="s">
        <v>63</v>
      </c>
      <c r="B79" s="3">
        <v>62</v>
      </c>
      <c r="C79" s="3">
        <v>249</v>
      </c>
      <c r="D79" s="3">
        <v>3</v>
      </c>
      <c r="E79" s="4" t="s">
        <v>62</v>
      </c>
      <c r="F79" s="32">
        <v>601</v>
      </c>
      <c r="G79" s="7">
        <v>1</v>
      </c>
      <c r="H79" s="7">
        <v>1</v>
      </c>
    </row>
    <row r="80" spans="1:14" x14ac:dyDescent="0.2">
      <c r="A80" s="3" t="s">
        <v>63</v>
      </c>
      <c r="B80" s="3">
        <v>17</v>
      </c>
      <c r="C80" s="3">
        <v>249</v>
      </c>
      <c r="D80" s="3">
        <v>3</v>
      </c>
      <c r="E80" s="4" t="s">
        <v>64</v>
      </c>
      <c r="F80" s="32">
        <v>601</v>
      </c>
      <c r="G80" s="7">
        <v>1</v>
      </c>
      <c r="H80" s="7">
        <v>1</v>
      </c>
    </row>
    <row r="81" spans="1:14" x14ac:dyDescent="0.2">
      <c r="A81" s="3" t="s">
        <v>18</v>
      </c>
      <c r="B81" s="3">
        <v>60</v>
      </c>
      <c r="C81" s="3">
        <v>61</v>
      </c>
      <c r="D81" s="3">
        <v>2</v>
      </c>
      <c r="E81" s="4" t="s">
        <v>68</v>
      </c>
      <c r="F81" s="32">
        <v>637</v>
      </c>
      <c r="G81" s="7">
        <v>0.81967199999999996</v>
      </c>
      <c r="H81" s="7">
        <v>0.80327899999999997</v>
      </c>
    </row>
    <row r="82" spans="1:14" x14ac:dyDescent="0.2">
      <c r="A82" s="3" t="s">
        <v>7</v>
      </c>
      <c r="B82" s="3">
        <v>250</v>
      </c>
      <c r="C82" s="3">
        <v>250</v>
      </c>
      <c r="D82" s="3">
        <v>2</v>
      </c>
      <c r="E82" s="4" t="s">
        <v>25</v>
      </c>
      <c r="F82" s="32">
        <v>720</v>
      </c>
      <c r="G82" s="7">
        <v>0.628</v>
      </c>
      <c r="H82" s="7">
        <v>0.71599999999999997</v>
      </c>
      <c r="J82" s="13"/>
      <c r="K82" s="13" t="s">
        <v>130</v>
      </c>
      <c r="L82" s="13" t="s">
        <v>128</v>
      </c>
    </row>
    <row r="83" spans="1:14" x14ac:dyDescent="0.2">
      <c r="A83" s="3" t="s">
        <v>7</v>
      </c>
      <c r="B83" s="3">
        <v>375</v>
      </c>
      <c r="C83" s="3">
        <v>375</v>
      </c>
      <c r="D83" s="3">
        <v>3</v>
      </c>
      <c r="E83" s="4" t="s">
        <v>67</v>
      </c>
      <c r="F83" s="32">
        <v>720</v>
      </c>
      <c r="G83" s="7">
        <v>0.59730000000000005</v>
      </c>
      <c r="H83" s="7">
        <v>0.89666699999999999</v>
      </c>
      <c r="J83" s="13" t="s">
        <v>131</v>
      </c>
      <c r="K83" s="13">
        <f>COUNTIFS(G$72:G$89,"&lt;=0.5")</f>
        <v>1</v>
      </c>
      <c r="L83" s="13">
        <f t="shared" ref="L83" si="12">COUNTIFS(H$72:H$89,"&lt;=0.5")</f>
        <v>0</v>
      </c>
    </row>
    <row r="84" spans="1:14" x14ac:dyDescent="0.2">
      <c r="A84" s="3" t="s">
        <v>7</v>
      </c>
      <c r="B84" s="3">
        <v>375</v>
      </c>
      <c r="C84" s="3">
        <v>375</v>
      </c>
      <c r="D84" s="3">
        <v>3</v>
      </c>
      <c r="E84" s="4" t="s">
        <v>93</v>
      </c>
      <c r="F84" s="32">
        <v>720</v>
      </c>
      <c r="G84" s="7">
        <v>0.53600000000000003</v>
      </c>
      <c r="H84" s="7">
        <v>0.752</v>
      </c>
      <c r="J84" s="13" t="s">
        <v>132</v>
      </c>
      <c r="K84" s="13">
        <f>COUNTIFS(G$72:G$89,"&gt;0.5", G$72:G$89,"&lt;=0.6")</f>
        <v>3</v>
      </c>
      <c r="L84" s="13">
        <f t="shared" ref="L84" si="13">COUNTIFS(H$72:H$89,"&gt;0.5", H$72:H$89,"&lt;=0.6")</f>
        <v>0</v>
      </c>
    </row>
    <row r="85" spans="1:14" x14ac:dyDescent="0.2">
      <c r="A85" s="3" t="s">
        <v>7</v>
      </c>
      <c r="B85" s="3">
        <v>375</v>
      </c>
      <c r="C85" s="3">
        <v>375</v>
      </c>
      <c r="D85" s="3">
        <v>3</v>
      </c>
      <c r="E85" s="4" t="s">
        <v>96</v>
      </c>
      <c r="F85" s="32">
        <v>720</v>
      </c>
      <c r="G85" s="7">
        <v>0.41870000000000002</v>
      </c>
      <c r="H85" s="7">
        <v>0.68</v>
      </c>
      <c r="J85" s="13" t="s">
        <v>133</v>
      </c>
      <c r="K85" s="13">
        <f>COUNTIFS(G$72:G$89,"&gt;0.6", G$72:G$89,"&lt;=0.7")</f>
        <v>2</v>
      </c>
      <c r="L85" s="13">
        <f t="shared" ref="L85:M85" si="14">COUNTIFS(H$72:H$89,"&gt;0.6", H$72:H$89,"&lt;=0.7")</f>
        <v>2</v>
      </c>
    </row>
    <row r="86" spans="1:14" x14ac:dyDescent="0.2">
      <c r="A86" s="3" t="s">
        <v>7</v>
      </c>
      <c r="B86" s="3">
        <v>375</v>
      </c>
      <c r="C86" s="3">
        <v>375</v>
      </c>
      <c r="D86" s="3">
        <v>3</v>
      </c>
      <c r="E86" s="4" t="s">
        <v>102</v>
      </c>
      <c r="F86" s="32">
        <v>720</v>
      </c>
      <c r="G86" s="7">
        <v>0.73599999999999999</v>
      </c>
      <c r="H86" s="7">
        <v>0.81799999999999995</v>
      </c>
      <c r="J86" s="13" t="s">
        <v>134</v>
      </c>
      <c r="K86" s="13">
        <f>COUNTIFS(G$72:G$89,"&gt;0.7", G$72:G$89,"&lt;=0.8")</f>
        <v>5</v>
      </c>
      <c r="L86" s="13">
        <f t="shared" ref="L86" si="15">COUNTIFS(H$72:H$89,"&gt;0.7", H$72:H$89,"&lt;=0.8")</f>
        <v>4</v>
      </c>
    </row>
    <row r="87" spans="1:14" x14ac:dyDescent="0.2">
      <c r="A87" s="3" t="s">
        <v>27</v>
      </c>
      <c r="B87" s="3">
        <v>181</v>
      </c>
      <c r="C87" s="3">
        <v>77</v>
      </c>
      <c r="D87" s="3">
        <v>5</v>
      </c>
      <c r="E87" s="4" t="s">
        <v>124</v>
      </c>
      <c r="F87" s="32">
        <v>900</v>
      </c>
      <c r="G87" s="7">
        <v>0.57140000000000002</v>
      </c>
      <c r="H87" s="7">
        <v>0.75337699999999996</v>
      </c>
      <c r="J87" s="13" t="s">
        <v>135</v>
      </c>
      <c r="K87" s="13">
        <f>COUNTIFS(G$72:G$89,"&gt;0.8", G$72:G$89,"&lt;=0.9")</f>
        <v>4</v>
      </c>
      <c r="L87" s="13">
        <f t="shared" ref="L87" si="16">COUNTIFS(H$72:H$89,"&gt;0.8", H$72:H$89,"&lt;=0.9")</f>
        <v>6</v>
      </c>
    </row>
    <row r="88" spans="1:14" x14ac:dyDescent="0.2">
      <c r="A88" s="3" t="s">
        <v>27</v>
      </c>
      <c r="B88" s="3">
        <v>181</v>
      </c>
      <c r="C88" s="3">
        <v>77</v>
      </c>
      <c r="D88" s="3">
        <v>2</v>
      </c>
      <c r="E88" s="4" t="s">
        <v>125</v>
      </c>
      <c r="F88" s="32">
        <v>900</v>
      </c>
      <c r="G88" s="7">
        <v>0.63636400000000004</v>
      </c>
      <c r="H88" s="7">
        <v>0.81818199999999996</v>
      </c>
      <c r="J88" s="13" t="s">
        <v>136</v>
      </c>
      <c r="K88" s="13">
        <f>COUNTIFS(G$72:G$89,"&gt;0.9", G$72:G$89,"&lt;=1.0")</f>
        <v>3</v>
      </c>
      <c r="L88" s="13">
        <f t="shared" ref="L88" si="17">COUNTIFS(H$72:H$89,"&gt;0.9", H$72:H$89,"&lt;=1.0")</f>
        <v>6</v>
      </c>
    </row>
    <row r="89" spans="1:14" x14ac:dyDescent="0.2">
      <c r="A89" s="9" t="s">
        <v>27</v>
      </c>
      <c r="B89" s="9">
        <v>896</v>
      </c>
      <c r="C89" s="9">
        <v>3582</v>
      </c>
      <c r="D89" s="9">
        <v>8</v>
      </c>
      <c r="E89" s="9" t="s">
        <v>117</v>
      </c>
      <c r="F89" s="33">
        <v>945</v>
      </c>
      <c r="G89" s="11">
        <v>0.95309999999999995</v>
      </c>
      <c r="H89" s="11">
        <v>0.97226100000000004</v>
      </c>
      <c r="I89" s="11"/>
      <c r="J89" s="12"/>
      <c r="K89" s="12"/>
      <c r="L89" s="12"/>
      <c r="M89" s="12"/>
      <c r="N89" s="12"/>
    </row>
    <row r="90" spans="1:14" x14ac:dyDescent="0.2">
      <c r="A90" s="3" t="s">
        <v>16</v>
      </c>
      <c r="B90" s="3">
        <v>55</v>
      </c>
      <c r="C90" s="3">
        <v>2345</v>
      </c>
      <c r="D90" s="3">
        <v>8</v>
      </c>
      <c r="E90" s="4" t="s">
        <v>70</v>
      </c>
      <c r="F90" s="32">
        <v>1024</v>
      </c>
      <c r="G90" s="7">
        <v>0.94754799999999995</v>
      </c>
      <c r="H90" s="7">
        <v>0.95009999999999994</v>
      </c>
    </row>
    <row r="91" spans="1:14" x14ac:dyDescent="0.2">
      <c r="A91" s="3" t="s">
        <v>9</v>
      </c>
      <c r="B91" s="3">
        <v>500</v>
      </c>
      <c r="C91" s="3">
        <v>2425</v>
      </c>
      <c r="D91" s="3">
        <v>5</v>
      </c>
      <c r="E91" s="4" t="s">
        <v>76</v>
      </c>
      <c r="F91" s="32">
        <v>1024</v>
      </c>
      <c r="G91" s="7">
        <v>0.90310000000000001</v>
      </c>
      <c r="H91" s="7">
        <v>0.96896899999999997</v>
      </c>
    </row>
    <row r="92" spans="1:14" x14ac:dyDescent="0.2">
      <c r="A92" s="3" t="s">
        <v>9</v>
      </c>
      <c r="B92" s="3">
        <v>100</v>
      </c>
      <c r="C92" s="3">
        <v>2425</v>
      </c>
      <c r="D92" s="3">
        <v>5</v>
      </c>
      <c r="E92" s="4" t="s">
        <v>77</v>
      </c>
      <c r="F92" s="32">
        <v>1024</v>
      </c>
      <c r="G92" s="7">
        <v>0.8276</v>
      </c>
      <c r="H92" s="7">
        <v>0.94433</v>
      </c>
    </row>
    <row r="93" spans="1:14" x14ac:dyDescent="0.2">
      <c r="A93" s="3" t="s">
        <v>18</v>
      </c>
      <c r="B93" s="3">
        <v>214</v>
      </c>
      <c r="C93" s="3">
        <v>1896</v>
      </c>
      <c r="D93" s="3">
        <v>39</v>
      </c>
      <c r="E93" s="4" t="s">
        <v>82</v>
      </c>
      <c r="F93" s="32">
        <v>1024</v>
      </c>
      <c r="G93" s="7">
        <v>0.1535</v>
      </c>
      <c r="H93" s="7">
        <v>0.35981000000000002</v>
      </c>
    </row>
    <row r="94" spans="1:14" x14ac:dyDescent="0.2">
      <c r="A94" s="3" t="s">
        <v>18</v>
      </c>
      <c r="B94" s="3">
        <v>1000</v>
      </c>
      <c r="C94" s="3">
        <v>8236</v>
      </c>
      <c r="D94" s="3">
        <v>3</v>
      </c>
      <c r="E94" s="4" t="s">
        <v>106</v>
      </c>
      <c r="F94" s="32">
        <v>1024</v>
      </c>
      <c r="G94" s="7">
        <v>0.95979999999999999</v>
      </c>
      <c r="H94" s="7">
        <v>0.98835399999999995</v>
      </c>
    </row>
    <row r="95" spans="1:14" x14ac:dyDescent="0.2">
      <c r="A95" s="3" t="s">
        <v>27</v>
      </c>
      <c r="B95" s="3">
        <v>155</v>
      </c>
      <c r="C95" s="3">
        <v>308</v>
      </c>
      <c r="D95" s="3">
        <v>5</v>
      </c>
      <c r="E95" s="4" t="s">
        <v>58</v>
      </c>
      <c r="F95" s="32">
        <v>1092</v>
      </c>
      <c r="G95" s="7">
        <v>0.4708</v>
      </c>
      <c r="H95" s="7">
        <v>0.52402599999999999</v>
      </c>
    </row>
    <row r="96" spans="1:14" x14ac:dyDescent="0.2">
      <c r="A96" s="3" t="s">
        <v>42</v>
      </c>
      <c r="B96" s="3">
        <v>362</v>
      </c>
      <c r="C96" s="3">
        <v>362</v>
      </c>
      <c r="D96" s="3">
        <v>12</v>
      </c>
      <c r="E96" s="4" t="s">
        <v>41</v>
      </c>
      <c r="F96" s="32">
        <v>1250</v>
      </c>
      <c r="G96" s="7">
        <v>0.51659999999999995</v>
      </c>
      <c r="H96" s="7">
        <v>0.82486199999999998</v>
      </c>
    </row>
    <row r="97" spans="1:12" x14ac:dyDescent="0.2">
      <c r="A97" s="3" t="s">
        <v>42</v>
      </c>
      <c r="B97" s="3">
        <v>362</v>
      </c>
      <c r="C97" s="3">
        <v>362</v>
      </c>
      <c r="D97" s="3">
        <v>12</v>
      </c>
      <c r="E97" s="4" t="s">
        <v>43</v>
      </c>
      <c r="F97" s="32">
        <v>1250</v>
      </c>
      <c r="G97" s="7">
        <v>0.45300000000000001</v>
      </c>
      <c r="H97" s="7">
        <v>0.78895000000000004</v>
      </c>
    </row>
    <row r="98" spans="1:12" x14ac:dyDescent="0.2">
      <c r="A98" s="3" t="s">
        <v>7</v>
      </c>
      <c r="B98" s="3">
        <v>100</v>
      </c>
      <c r="C98" s="3">
        <v>100</v>
      </c>
      <c r="D98" s="3">
        <v>10</v>
      </c>
      <c r="E98" s="4" t="s">
        <v>6</v>
      </c>
      <c r="F98" s="32">
        <v>1460</v>
      </c>
      <c r="G98" s="7">
        <v>0.83</v>
      </c>
      <c r="H98" s="7">
        <v>0.88</v>
      </c>
    </row>
    <row r="99" spans="1:12" x14ac:dyDescent="0.2">
      <c r="A99" s="3" t="s">
        <v>95</v>
      </c>
      <c r="B99" s="3">
        <v>300</v>
      </c>
      <c r="C99" s="3">
        <v>600</v>
      </c>
      <c r="D99" s="3">
        <v>2</v>
      </c>
      <c r="E99" s="4" t="s">
        <v>97</v>
      </c>
      <c r="F99" s="32">
        <v>1500</v>
      </c>
      <c r="G99" s="7">
        <v>0.92833299999999996</v>
      </c>
      <c r="H99" s="7">
        <v>0.92833299999999996</v>
      </c>
    </row>
    <row r="100" spans="1:12" x14ac:dyDescent="0.2">
      <c r="A100" s="3" t="s">
        <v>95</v>
      </c>
      <c r="B100" s="3">
        <v>450</v>
      </c>
      <c r="C100" s="3">
        <v>450</v>
      </c>
      <c r="D100" s="3">
        <v>6</v>
      </c>
      <c r="E100" s="4" t="s">
        <v>98</v>
      </c>
      <c r="F100" s="32">
        <v>1500</v>
      </c>
      <c r="G100" s="7">
        <v>0.5444</v>
      </c>
      <c r="H100" s="7">
        <v>0.80222199999999999</v>
      </c>
    </row>
    <row r="101" spans="1:12" x14ac:dyDescent="0.2">
      <c r="A101" s="3" t="s">
        <v>95</v>
      </c>
      <c r="B101" s="3">
        <v>450</v>
      </c>
      <c r="C101" s="3">
        <v>450</v>
      </c>
      <c r="D101" s="3">
        <v>5</v>
      </c>
      <c r="E101" s="4" t="s">
        <v>99</v>
      </c>
      <c r="F101" s="32">
        <v>1500</v>
      </c>
      <c r="G101" s="7">
        <v>0.80669999999999997</v>
      </c>
      <c r="H101" s="7">
        <v>0.92222199999999999</v>
      </c>
    </row>
    <row r="102" spans="1:12" x14ac:dyDescent="0.2">
      <c r="A102" s="3" t="s">
        <v>18</v>
      </c>
      <c r="B102" s="3">
        <v>40</v>
      </c>
      <c r="C102" s="3">
        <v>1380</v>
      </c>
      <c r="D102" s="3">
        <v>4</v>
      </c>
      <c r="E102" s="4" t="s">
        <v>23</v>
      </c>
      <c r="F102" s="32">
        <v>1639</v>
      </c>
      <c r="G102" s="7">
        <v>0.79057999999999995</v>
      </c>
      <c r="H102" s="7">
        <v>0.88549999999999995</v>
      </c>
    </row>
    <row r="103" spans="1:12" x14ac:dyDescent="0.2">
      <c r="A103" s="3" t="s">
        <v>12</v>
      </c>
      <c r="B103" s="3">
        <v>504</v>
      </c>
      <c r="C103" s="3">
        <v>500</v>
      </c>
      <c r="D103" s="3">
        <v>4</v>
      </c>
      <c r="E103" s="4" t="s">
        <v>44</v>
      </c>
      <c r="F103" s="32">
        <v>1751</v>
      </c>
      <c r="G103" s="7">
        <v>0.54400000000000004</v>
      </c>
      <c r="H103" s="7">
        <v>0.72199999999999998</v>
      </c>
      <c r="J103" s="13"/>
      <c r="K103" s="13" t="s">
        <v>130</v>
      </c>
      <c r="L103" s="13" t="s">
        <v>128</v>
      </c>
    </row>
    <row r="104" spans="1:12" x14ac:dyDescent="0.2">
      <c r="A104" s="3" t="s">
        <v>27</v>
      </c>
      <c r="B104" s="3">
        <v>100</v>
      </c>
      <c r="C104" s="3">
        <v>550</v>
      </c>
      <c r="D104" s="3">
        <v>7</v>
      </c>
      <c r="E104" s="4" t="s">
        <v>61</v>
      </c>
      <c r="F104" s="32">
        <v>1882</v>
      </c>
      <c r="G104" s="7">
        <v>0.36909999999999998</v>
      </c>
      <c r="H104" s="7">
        <v>0.521818</v>
      </c>
      <c r="J104" s="13" t="s">
        <v>131</v>
      </c>
      <c r="K104" s="13">
        <f>COUNTIFS(G$90:G$109,"&lt;=0.5")</f>
        <v>7</v>
      </c>
      <c r="L104" s="13">
        <f t="shared" ref="L104" si="18">COUNTIFS(H$90:H$109,"&lt;=0.5")</f>
        <v>1</v>
      </c>
    </row>
    <row r="105" spans="1:12" x14ac:dyDescent="0.2">
      <c r="A105" s="3" t="s">
        <v>7</v>
      </c>
      <c r="B105" s="3">
        <v>40</v>
      </c>
      <c r="C105" s="3">
        <v>119</v>
      </c>
      <c r="D105" s="3">
        <v>2</v>
      </c>
      <c r="E105" s="4" t="s">
        <v>60</v>
      </c>
      <c r="F105" s="32">
        <v>2000</v>
      </c>
      <c r="G105" s="7">
        <v>0.85714299999999999</v>
      </c>
      <c r="H105" s="7">
        <v>0.966387</v>
      </c>
      <c r="J105" s="13" t="s">
        <v>132</v>
      </c>
      <c r="K105" s="13">
        <f>COUNTIFS(G$90:G$109,"&gt;0.5", G$90:G$109,"&lt;=0.6")</f>
        <v>3</v>
      </c>
      <c r="L105" s="13">
        <f t="shared" ref="L105" si="19">COUNTIFS(H$90:H$109,"&gt;0.5", H$90:H$109,"&lt;=0.6")</f>
        <v>2</v>
      </c>
    </row>
    <row r="106" spans="1:12" x14ac:dyDescent="0.2">
      <c r="A106" s="3" t="s">
        <v>84</v>
      </c>
      <c r="B106" s="3">
        <v>104</v>
      </c>
      <c r="C106" s="3">
        <v>208</v>
      </c>
      <c r="D106" s="3">
        <v>52</v>
      </c>
      <c r="E106" s="4" t="s">
        <v>83</v>
      </c>
      <c r="F106" s="32">
        <v>2000</v>
      </c>
      <c r="G106" s="7">
        <v>0.13</v>
      </c>
      <c r="H106" s="7">
        <v>0.72807699999999997</v>
      </c>
      <c r="J106" s="13" t="s">
        <v>133</v>
      </c>
      <c r="K106" s="13">
        <f>COUNTIFS(G$90:G$109,"&gt;0.6", G$90:G$109,"&lt;=0.7")</f>
        <v>1</v>
      </c>
      <c r="L106" s="13">
        <f t="shared" ref="L106" si="20">COUNTIFS(H$90:H$109,"&gt;0.6", H$90:H$109,"&lt;=0.7")</f>
        <v>1</v>
      </c>
    </row>
    <row r="107" spans="1:12" x14ac:dyDescent="0.2">
      <c r="A107" s="3" t="s">
        <v>84</v>
      </c>
      <c r="B107" s="3">
        <v>104</v>
      </c>
      <c r="C107" s="3">
        <v>208</v>
      </c>
      <c r="D107" s="3">
        <v>52</v>
      </c>
      <c r="E107" s="4" t="s">
        <v>85</v>
      </c>
      <c r="F107" s="32">
        <v>2000</v>
      </c>
      <c r="G107" s="7">
        <v>0.24</v>
      </c>
      <c r="H107" s="7">
        <v>0.918269</v>
      </c>
      <c r="J107" s="13" t="s">
        <v>134</v>
      </c>
      <c r="K107" s="13">
        <f>COUNTIFS(G$90:G$109,"&gt;0.7", G$90:G$109,"&lt;=0.8")</f>
        <v>1</v>
      </c>
      <c r="L107" s="13">
        <f t="shared" ref="L107" si="21">COUNTIFS(H$90:H$109,"&gt;0.7", H$90:H$109,"&lt;=0.8")</f>
        <v>3</v>
      </c>
    </row>
    <row r="108" spans="1:12" x14ac:dyDescent="0.2">
      <c r="A108" s="3" t="s">
        <v>84</v>
      </c>
      <c r="B108" s="3">
        <v>104</v>
      </c>
      <c r="C108" s="3">
        <v>208</v>
      </c>
      <c r="D108" s="3">
        <v>52</v>
      </c>
      <c r="E108" s="4" t="s">
        <v>86</v>
      </c>
      <c r="F108" s="32">
        <v>2000</v>
      </c>
      <c r="G108" s="7">
        <v>0.14000000000000001</v>
      </c>
      <c r="H108" s="7">
        <v>0.625</v>
      </c>
      <c r="J108" s="13" t="s">
        <v>135</v>
      </c>
      <c r="K108" s="13">
        <f>COUNTIFS(G$90:G$109,"&gt;0.8", G$90:G$109,"&lt;=0.9")</f>
        <v>4</v>
      </c>
      <c r="L108" s="13">
        <f t="shared" ref="L108" si="22">COUNTIFS(H$90:H$109,"&gt;0.8", H$90:H$109,"&lt;=0.9")</f>
        <v>5</v>
      </c>
    </row>
    <row r="109" spans="1:12" x14ac:dyDescent="0.2">
      <c r="A109" s="3" t="s">
        <v>95</v>
      </c>
      <c r="B109" s="3">
        <v>20</v>
      </c>
      <c r="C109" s="3">
        <v>50</v>
      </c>
      <c r="D109" s="3">
        <v>4</v>
      </c>
      <c r="E109" s="4" t="s">
        <v>94</v>
      </c>
      <c r="F109" s="32">
        <v>2844</v>
      </c>
      <c r="G109" s="7">
        <v>0.68</v>
      </c>
      <c r="H109" s="7">
        <v>0.88</v>
      </c>
      <c r="J109" s="13" t="s">
        <v>136</v>
      </c>
      <c r="K109" s="13">
        <f>COUNTIFS(G$90:G$109,"&gt;0.9", G$90:G$109,"&lt;=1.0")</f>
        <v>4</v>
      </c>
      <c r="L109" s="13">
        <f t="shared" ref="L109" si="23">COUNTIFS(H$90:H$109,"&gt;0.9", H$90:H$109,"&lt;=1.0")</f>
        <v>8</v>
      </c>
    </row>
  </sheetData>
  <sortState xmlns:xlrd2="http://schemas.microsoft.com/office/spreadsheetml/2017/richdata2" ref="A2:I109">
    <sortCondition ref="F1:F10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0984-575C-4857-B637-00D086634491}">
  <dimension ref="A1:L109"/>
  <sheetViews>
    <sheetView topLeftCell="A89" workbookViewId="0">
      <selection activeCell="O17" sqref="O17"/>
    </sheetView>
  </sheetViews>
  <sheetFormatPr defaultRowHeight="15.75" x14ac:dyDescent="0.2"/>
  <cols>
    <col min="1" max="1" width="13.5" style="3" bestFit="1" customWidth="1"/>
    <col min="2" max="2" width="6" style="3" bestFit="1" customWidth="1"/>
    <col min="3" max="3" width="6.5" style="3" bestFit="1" customWidth="1"/>
    <col min="4" max="4" width="7.375" style="3" bestFit="1" customWidth="1"/>
    <col min="5" max="5" width="29.25" style="3" bestFit="1" customWidth="1"/>
    <col min="6" max="6" width="6.125" style="32" bestFit="1" customWidth="1"/>
    <col min="7" max="7" width="13.125" style="3" bestFit="1" customWidth="1"/>
    <col min="8" max="8" width="7.5" style="3" bestFit="1" customWidth="1"/>
    <col min="9" max="9" width="9" style="3"/>
    <col min="10" max="10" width="7.25" style="3" bestFit="1" customWidth="1"/>
    <col min="11" max="11" width="11.625" style="3" bestFit="1" customWidth="1"/>
    <col min="12" max="12" width="6.5" style="3" bestFit="1" customWidth="1"/>
    <col min="13" max="16384" width="9" style="3"/>
  </cols>
  <sheetData>
    <row r="1" spans="1:8" s="3" customFormat="1" x14ac:dyDescent="0.2">
      <c r="A1" s="1" t="s">
        <v>1</v>
      </c>
      <c r="B1" s="1" t="s">
        <v>2</v>
      </c>
      <c r="C1" s="1" t="s">
        <v>3</v>
      </c>
      <c r="D1" s="1" t="s">
        <v>5</v>
      </c>
      <c r="E1" s="1" t="s">
        <v>0</v>
      </c>
      <c r="F1" s="28" t="s">
        <v>4</v>
      </c>
      <c r="G1" s="6" t="s">
        <v>130</v>
      </c>
      <c r="H1" s="6" t="s">
        <v>128</v>
      </c>
    </row>
    <row r="2" spans="1:8" s="3" customFormat="1" x14ac:dyDescent="0.2">
      <c r="A2" s="3" t="s">
        <v>9</v>
      </c>
      <c r="B2" s="3">
        <v>20</v>
      </c>
      <c r="C2" s="3">
        <v>20</v>
      </c>
      <c r="D2" s="3">
        <v>512</v>
      </c>
      <c r="E2" s="3" t="s">
        <v>13</v>
      </c>
      <c r="F2" s="32">
        <v>2</v>
      </c>
      <c r="G2" s="7">
        <v>0.9</v>
      </c>
      <c r="H2" s="7">
        <v>0.95</v>
      </c>
    </row>
    <row r="3" spans="1:8" s="3" customFormat="1" x14ac:dyDescent="0.2">
      <c r="A3" s="3" t="s">
        <v>9</v>
      </c>
      <c r="B3" s="3">
        <v>20</v>
      </c>
      <c r="C3" s="3">
        <v>20</v>
      </c>
      <c r="D3" s="3">
        <v>512</v>
      </c>
      <c r="E3" s="3" t="s">
        <v>14</v>
      </c>
      <c r="F3" s="32">
        <v>2</v>
      </c>
      <c r="G3" s="7">
        <v>0.9</v>
      </c>
      <c r="H3" s="7">
        <v>1</v>
      </c>
    </row>
    <row r="4" spans="1:8" s="3" customFormat="1" x14ac:dyDescent="0.2">
      <c r="A4" s="3" t="s">
        <v>21</v>
      </c>
      <c r="B4" s="3">
        <v>20</v>
      </c>
      <c r="C4" s="3">
        <v>343</v>
      </c>
      <c r="D4" s="3">
        <v>24</v>
      </c>
      <c r="E4" s="3" t="s">
        <v>20</v>
      </c>
      <c r="F4" s="32">
        <v>2</v>
      </c>
      <c r="G4" s="7">
        <v>0.98833800000000005</v>
      </c>
      <c r="H4" s="7">
        <v>0.99125399999999997</v>
      </c>
    </row>
    <row r="5" spans="1:8" s="3" customFormat="1" x14ac:dyDescent="0.2">
      <c r="A5" s="3" t="s">
        <v>12</v>
      </c>
      <c r="B5" s="3">
        <v>28</v>
      </c>
      <c r="C5" s="3">
        <v>28</v>
      </c>
      <c r="D5" s="3">
        <v>286</v>
      </c>
      <c r="E5" s="3" t="s">
        <v>24</v>
      </c>
      <c r="F5" s="32">
        <v>2</v>
      </c>
      <c r="G5" s="7">
        <v>1</v>
      </c>
      <c r="H5" s="7">
        <v>1</v>
      </c>
    </row>
    <row r="6" spans="1:8" s="3" customFormat="1" x14ac:dyDescent="0.2">
      <c r="A6" s="3" t="s">
        <v>7</v>
      </c>
      <c r="B6" s="3">
        <v>250</v>
      </c>
      <c r="C6" s="3">
        <v>250</v>
      </c>
      <c r="D6" s="3">
        <v>720</v>
      </c>
      <c r="E6" s="3" t="s">
        <v>25</v>
      </c>
      <c r="F6" s="32">
        <v>2</v>
      </c>
      <c r="G6" s="7">
        <v>0.628</v>
      </c>
      <c r="H6" s="7">
        <v>0.71599999999999997</v>
      </c>
    </row>
    <row r="7" spans="1:8" s="3" customFormat="1" x14ac:dyDescent="0.2">
      <c r="A7" s="3" t="s">
        <v>9</v>
      </c>
      <c r="B7" s="3">
        <v>600</v>
      </c>
      <c r="C7" s="3">
        <v>276</v>
      </c>
      <c r="D7" s="3">
        <v>80</v>
      </c>
      <c r="E7" s="3" t="s">
        <v>33</v>
      </c>
      <c r="F7" s="32">
        <v>2</v>
      </c>
      <c r="G7" s="7">
        <v>0.77898599999999996</v>
      </c>
      <c r="H7" s="7">
        <v>0.81884100000000004</v>
      </c>
    </row>
    <row r="8" spans="1:8" s="3" customFormat="1" x14ac:dyDescent="0.2">
      <c r="A8" s="3" t="s">
        <v>18</v>
      </c>
      <c r="B8" s="3">
        <v>322</v>
      </c>
      <c r="C8" s="3">
        <v>139</v>
      </c>
      <c r="D8" s="3">
        <v>512</v>
      </c>
      <c r="E8" s="3" t="s">
        <v>35</v>
      </c>
      <c r="F8" s="32">
        <v>2</v>
      </c>
      <c r="G8" s="7">
        <v>0.75539599999999996</v>
      </c>
      <c r="H8" s="7">
        <v>0.77697799999999995</v>
      </c>
    </row>
    <row r="9" spans="1:8" s="3" customFormat="1" x14ac:dyDescent="0.2">
      <c r="A9" s="3" t="s">
        <v>37</v>
      </c>
      <c r="B9" s="3">
        <v>100</v>
      </c>
      <c r="C9" s="3">
        <v>100</v>
      </c>
      <c r="D9" s="3">
        <v>96</v>
      </c>
      <c r="E9" s="3" t="s">
        <v>36</v>
      </c>
      <c r="F9" s="32">
        <v>2</v>
      </c>
      <c r="G9" s="7">
        <v>0.88</v>
      </c>
      <c r="H9" s="7">
        <v>0.89</v>
      </c>
    </row>
    <row r="10" spans="1:8" s="3" customFormat="1" x14ac:dyDescent="0.2">
      <c r="A10" s="3" t="s">
        <v>37</v>
      </c>
      <c r="B10" s="3">
        <v>23</v>
      </c>
      <c r="C10" s="3">
        <v>861</v>
      </c>
      <c r="D10" s="3">
        <v>136</v>
      </c>
      <c r="E10" s="3" t="s">
        <v>39</v>
      </c>
      <c r="F10" s="32">
        <v>2</v>
      </c>
      <c r="G10" s="7">
        <v>0.80371700000000001</v>
      </c>
      <c r="H10" s="7">
        <v>0.90592300000000003</v>
      </c>
    </row>
    <row r="11" spans="1:8" s="3" customFormat="1" x14ac:dyDescent="0.2">
      <c r="A11" s="3" t="s">
        <v>18</v>
      </c>
      <c r="B11" s="3">
        <v>3601</v>
      </c>
      <c r="C11" s="3">
        <v>1320</v>
      </c>
      <c r="D11" s="3">
        <v>500</v>
      </c>
      <c r="E11" s="3" t="s">
        <v>50</v>
      </c>
      <c r="F11" s="32">
        <v>2</v>
      </c>
      <c r="G11" s="7">
        <v>0.74848499999999996</v>
      </c>
      <c r="H11" s="7">
        <v>1</v>
      </c>
    </row>
    <row r="12" spans="1:8" s="3" customFormat="1" x14ac:dyDescent="0.2">
      <c r="A12" s="3" t="s">
        <v>18</v>
      </c>
      <c r="B12" s="3">
        <v>150</v>
      </c>
      <c r="C12" s="3">
        <v>2850</v>
      </c>
      <c r="D12" s="3">
        <v>301</v>
      </c>
      <c r="E12" s="3" t="s">
        <v>51</v>
      </c>
      <c r="F12" s="32">
        <v>2</v>
      </c>
      <c r="G12" s="7">
        <v>0.964561</v>
      </c>
      <c r="H12" s="7">
        <v>0.997193</v>
      </c>
    </row>
    <row r="13" spans="1:8" s="3" customFormat="1" x14ac:dyDescent="0.2">
      <c r="A13" s="3" t="s">
        <v>18</v>
      </c>
      <c r="B13" s="3">
        <v>28</v>
      </c>
      <c r="C13" s="3">
        <v>2850</v>
      </c>
      <c r="D13" s="3">
        <v>301</v>
      </c>
      <c r="E13" s="3" t="s">
        <v>52</v>
      </c>
      <c r="F13" s="32">
        <v>2</v>
      </c>
      <c r="G13" s="7">
        <v>0.80771899999999996</v>
      </c>
      <c r="H13" s="7">
        <v>0.99754399999999999</v>
      </c>
    </row>
    <row r="14" spans="1:8" s="3" customFormat="1" x14ac:dyDescent="0.2">
      <c r="A14" s="3" t="s">
        <v>27</v>
      </c>
      <c r="B14" s="3">
        <v>50</v>
      </c>
      <c r="C14" s="3">
        <v>150</v>
      </c>
      <c r="D14" s="3">
        <v>150</v>
      </c>
      <c r="E14" s="3" t="s">
        <v>53</v>
      </c>
      <c r="F14" s="32">
        <v>2</v>
      </c>
      <c r="G14" s="7">
        <v>0.93333299999999997</v>
      </c>
      <c r="H14" s="7">
        <v>0.98</v>
      </c>
    </row>
    <row r="15" spans="1:8" s="3" customFormat="1" x14ac:dyDescent="0.2">
      <c r="A15" s="3" t="s">
        <v>27</v>
      </c>
      <c r="B15" s="3">
        <v>135</v>
      </c>
      <c r="C15" s="3">
        <v>316</v>
      </c>
      <c r="D15" s="3">
        <v>150</v>
      </c>
      <c r="E15" s="3" t="s">
        <v>54</v>
      </c>
      <c r="F15" s="32">
        <v>2</v>
      </c>
      <c r="G15" s="7">
        <v>0.98734200000000005</v>
      </c>
      <c r="H15" s="7">
        <v>0.96202500000000002</v>
      </c>
    </row>
    <row r="16" spans="1:8" s="3" customFormat="1" x14ac:dyDescent="0.2">
      <c r="A16" s="3" t="s">
        <v>27</v>
      </c>
      <c r="B16" s="3">
        <v>135</v>
      </c>
      <c r="C16" s="3">
        <v>316</v>
      </c>
      <c r="D16" s="3">
        <v>150</v>
      </c>
      <c r="E16" s="3" t="s">
        <v>55</v>
      </c>
      <c r="F16" s="32">
        <v>2</v>
      </c>
      <c r="G16" s="7">
        <v>0.99683500000000003</v>
      </c>
      <c r="H16" s="7">
        <v>1</v>
      </c>
    </row>
    <row r="17" spans="1:12" s="3" customFormat="1" x14ac:dyDescent="0.2">
      <c r="A17" s="3" t="s">
        <v>27</v>
      </c>
      <c r="B17" s="3">
        <v>136</v>
      </c>
      <c r="C17" s="3">
        <v>315</v>
      </c>
      <c r="D17" s="3">
        <v>150</v>
      </c>
      <c r="E17" s="3" t="s">
        <v>56</v>
      </c>
      <c r="F17" s="32">
        <v>2</v>
      </c>
      <c r="G17" s="7">
        <v>1</v>
      </c>
      <c r="H17" s="7">
        <v>1</v>
      </c>
    </row>
    <row r="18" spans="1:12" s="3" customFormat="1" x14ac:dyDescent="0.2">
      <c r="A18" s="3" t="s">
        <v>12</v>
      </c>
      <c r="B18" s="3">
        <v>109</v>
      </c>
      <c r="C18" s="3">
        <v>105</v>
      </c>
      <c r="D18" s="3">
        <v>431</v>
      </c>
      <c r="E18" s="3" t="s">
        <v>57</v>
      </c>
      <c r="F18" s="32">
        <v>2</v>
      </c>
      <c r="G18" s="7">
        <v>0.74285699999999999</v>
      </c>
      <c r="H18" s="7">
        <v>0.8095</v>
      </c>
    </row>
    <row r="19" spans="1:12" s="3" customFormat="1" x14ac:dyDescent="0.2">
      <c r="A19" s="3" t="s">
        <v>9</v>
      </c>
      <c r="B19" s="3">
        <v>64</v>
      </c>
      <c r="C19" s="3">
        <v>64</v>
      </c>
      <c r="D19" s="3">
        <v>512</v>
      </c>
      <c r="E19" s="3" t="s">
        <v>59</v>
      </c>
      <c r="F19" s="32">
        <v>2</v>
      </c>
      <c r="G19" s="7">
        <v>0.703125</v>
      </c>
      <c r="H19" s="7">
        <v>0.671875</v>
      </c>
    </row>
    <row r="20" spans="1:12" s="3" customFormat="1" x14ac:dyDescent="0.2">
      <c r="A20" s="3" t="s">
        <v>7</v>
      </c>
      <c r="B20" s="3">
        <v>40</v>
      </c>
      <c r="C20" s="3">
        <v>119</v>
      </c>
      <c r="D20" s="3">
        <v>2000</v>
      </c>
      <c r="E20" s="3" t="s">
        <v>60</v>
      </c>
      <c r="F20" s="32">
        <v>2</v>
      </c>
      <c r="G20" s="7">
        <v>0.85714299999999999</v>
      </c>
      <c r="H20" s="7">
        <v>0.966387</v>
      </c>
    </row>
    <row r="21" spans="1:12" s="3" customFormat="1" x14ac:dyDescent="0.2">
      <c r="A21" s="3" t="s">
        <v>18</v>
      </c>
      <c r="B21" s="3">
        <v>67</v>
      </c>
      <c r="C21" s="3">
        <v>1029</v>
      </c>
      <c r="D21" s="3">
        <v>24</v>
      </c>
      <c r="E21" s="3" t="s">
        <v>66</v>
      </c>
      <c r="F21" s="32">
        <v>2</v>
      </c>
      <c r="G21" s="7">
        <v>0.96695799999999998</v>
      </c>
      <c r="H21" s="7">
        <v>0.97376099999999999</v>
      </c>
    </row>
    <row r="22" spans="1:12" s="3" customFormat="1" x14ac:dyDescent="0.2">
      <c r="A22" s="3" t="s">
        <v>18</v>
      </c>
      <c r="B22" s="3">
        <v>60</v>
      </c>
      <c r="C22" s="3">
        <v>61</v>
      </c>
      <c r="D22" s="3">
        <v>637</v>
      </c>
      <c r="E22" s="3" t="s">
        <v>68</v>
      </c>
      <c r="F22" s="32">
        <v>2</v>
      </c>
      <c r="G22" s="7">
        <v>0.81967199999999996</v>
      </c>
      <c r="H22" s="7">
        <v>0.80327899999999997</v>
      </c>
    </row>
    <row r="23" spans="1:12" s="3" customFormat="1" x14ac:dyDescent="0.2">
      <c r="A23" s="3" t="s">
        <v>9</v>
      </c>
      <c r="B23" s="3">
        <v>600</v>
      </c>
      <c r="C23" s="3">
        <v>291</v>
      </c>
      <c r="D23" s="3">
        <v>80</v>
      </c>
      <c r="E23" s="8" t="s">
        <v>74</v>
      </c>
      <c r="F23" s="32">
        <v>2</v>
      </c>
      <c r="G23" s="7">
        <v>0.84192400000000001</v>
      </c>
      <c r="H23" s="7">
        <v>0.85567000000000004</v>
      </c>
    </row>
    <row r="24" spans="1:12" s="3" customFormat="1" x14ac:dyDescent="0.2">
      <c r="A24" s="3" t="s">
        <v>18</v>
      </c>
      <c r="B24" s="3">
        <v>20</v>
      </c>
      <c r="C24" s="3">
        <v>1252</v>
      </c>
      <c r="D24" s="3">
        <v>84</v>
      </c>
      <c r="E24" s="8" t="s">
        <v>78</v>
      </c>
      <c r="F24" s="32">
        <v>2</v>
      </c>
      <c r="G24" s="7">
        <v>0.88258800000000004</v>
      </c>
      <c r="H24" s="7">
        <v>0.89696500000000001</v>
      </c>
    </row>
    <row r="25" spans="1:12" s="3" customFormat="1" x14ac:dyDescent="0.2">
      <c r="A25" s="3" t="s">
        <v>9</v>
      </c>
      <c r="B25" s="3">
        <v>1800</v>
      </c>
      <c r="C25" s="3">
        <v>858</v>
      </c>
      <c r="D25" s="3">
        <v>80</v>
      </c>
      <c r="E25" s="8" t="s">
        <v>81</v>
      </c>
      <c r="F25" s="32">
        <v>2</v>
      </c>
      <c r="G25" s="7">
        <v>0.82400899999999999</v>
      </c>
      <c r="H25" s="7">
        <v>0.84731900000000004</v>
      </c>
    </row>
    <row r="26" spans="1:12" s="3" customFormat="1" x14ac:dyDescent="0.2">
      <c r="A26" s="3" t="s">
        <v>89</v>
      </c>
      <c r="B26" s="3">
        <v>180</v>
      </c>
      <c r="C26" s="3">
        <v>180</v>
      </c>
      <c r="D26" s="3">
        <v>144</v>
      </c>
      <c r="E26" s="8" t="s">
        <v>88</v>
      </c>
      <c r="F26" s="32">
        <v>2</v>
      </c>
      <c r="G26" s="7">
        <v>1</v>
      </c>
      <c r="H26" s="7">
        <v>1</v>
      </c>
    </row>
    <row r="27" spans="1:12" s="3" customFormat="1" x14ac:dyDescent="0.2">
      <c r="A27" s="3" t="s">
        <v>9</v>
      </c>
      <c r="B27" s="3">
        <v>600</v>
      </c>
      <c r="C27" s="3">
        <v>291</v>
      </c>
      <c r="D27" s="3">
        <v>80</v>
      </c>
      <c r="E27" s="8" t="s">
        <v>91</v>
      </c>
      <c r="F27" s="32">
        <v>2</v>
      </c>
      <c r="G27" s="7">
        <v>0.87628899999999998</v>
      </c>
      <c r="H27" s="7">
        <v>0.91065300000000005</v>
      </c>
    </row>
    <row r="28" spans="1:12" s="3" customFormat="1" x14ac:dyDescent="0.2">
      <c r="A28" s="3" t="s">
        <v>95</v>
      </c>
      <c r="B28" s="3">
        <v>300</v>
      </c>
      <c r="C28" s="3">
        <v>600</v>
      </c>
      <c r="D28" s="3">
        <v>1500</v>
      </c>
      <c r="E28" s="8" t="s">
        <v>97</v>
      </c>
      <c r="F28" s="32">
        <v>2</v>
      </c>
      <c r="G28" s="7">
        <v>0.92833299999999996</v>
      </c>
      <c r="H28" s="7">
        <v>0.92833299999999996</v>
      </c>
    </row>
    <row r="29" spans="1:12" s="3" customFormat="1" x14ac:dyDescent="0.2">
      <c r="A29" s="3" t="s">
        <v>16</v>
      </c>
      <c r="B29" s="3">
        <v>20</v>
      </c>
      <c r="C29" s="3">
        <v>180</v>
      </c>
      <c r="D29" s="3">
        <v>500</v>
      </c>
      <c r="E29" s="8" t="s">
        <v>100</v>
      </c>
      <c r="F29" s="32">
        <v>2</v>
      </c>
      <c r="G29" s="7">
        <v>0.54444400000000004</v>
      </c>
      <c r="H29" s="7">
        <v>1</v>
      </c>
    </row>
    <row r="30" spans="1:12" s="3" customFormat="1" x14ac:dyDescent="0.2">
      <c r="A30" s="3" t="s">
        <v>18</v>
      </c>
      <c r="B30" s="3">
        <v>20</v>
      </c>
      <c r="C30" s="3">
        <v>601</v>
      </c>
      <c r="D30" s="3">
        <v>70</v>
      </c>
      <c r="E30" s="8" t="s">
        <v>104</v>
      </c>
      <c r="F30" s="32">
        <v>2</v>
      </c>
      <c r="G30" s="7">
        <v>0.87520799999999999</v>
      </c>
      <c r="H30" s="7">
        <v>0.93011600000000005</v>
      </c>
    </row>
    <row r="31" spans="1:12" s="3" customFormat="1" x14ac:dyDescent="0.2">
      <c r="A31" s="3" t="s">
        <v>18</v>
      </c>
      <c r="B31" s="3">
        <v>27</v>
      </c>
      <c r="C31" s="3">
        <v>953</v>
      </c>
      <c r="D31" s="3">
        <v>65</v>
      </c>
      <c r="E31" s="8" t="s">
        <v>105</v>
      </c>
      <c r="F31" s="32">
        <v>2</v>
      </c>
      <c r="G31" s="7">
        <v>0.81322099999999997</v>
      </c>
      <c r="H31" s="7">
        <v>0.85204599999999997</v>
      </c>
    </row>
    <row r="32" spans="1:12" s="3" customFormat="1" x14ac:dyDescent="0.2">
      <c r="A32" s="3" t="s">
        <v>12</v>
      </c>
      <c r="B32" s="3">
        <v>613</v>
      </c>
      <c r="C32" s="3">
        <v>370</v>
      </c>
      <c r="D32" s="3">
        <v>235</v>
      </c>
      <c r="E32" s="8" t="s">
        <v>107</v>
      </c>
      <c r="F32" s="32">
        <v>2</v>
      </c>
      <c r="G32" s="7">
        <v>0.97026999999999997</v>
      </c>
      <c r="H32" s="7">
        <v>0.97026999999999997</v>
      </c>
      <c r="J32" s="13"/>
      <c r="K32" s="13" t="s">
        <v>130</v>
      </c>
      <c r="L32" s="13" t="s">
        <v>128</v>
      </c>
    </row>
    <row r="33" spans="1:12" s="3" customFormat="1" x14ac:dyDescent="0.2">
      <c r="A33" s="3" t="s">
        <v>27</v>
      </c>
      <c r="B33" s="3">
        <v>40</v>
      </c>
      <c r="C33" s="3">
        <v>228</v>
      </c>
      <c r="D33" s="3">
        <v>277</v>
      </c>
      <c r="E33" s="8" t="s">
        <v>111</v>
      </c>
      <c r="F33" s="32">
        <v>2</v>
      </c>
      <c r="G33" s="7">
        <v>0.71491199999999999</v>
      </c>
      <c r="H33" s="7">
        <v>0.79386000000000001</v>
      </c>
      <c r="J33" s="13" t="s">
        <v>131</v>
      </c>
      <c r="K33" s="13">
        <f>COUNTIFS(G$2:G$39,"&lt;=0.5")</f>
        <v>0</v>
      </c>
      <c r="L33" s="13">
        <f>COUNTIFS(H$2:H$39,"&lt;=0.5")</f>
        <v>0</v>
      </c>
    </row>
    <row r="34" spans="1:12" s="3" customFormat="1" x14ac:dyDescent="0.2">
      <c r="A34" s="3" t="s">
        <v>27</v>
      </c>
      <c r="B34" s="3">
        <v>36</v>
      </c>
      <c r="C34" s="3">
        <v>130</v>
      </c>
      <c r="D34" s="3">
        <v>343</v>
      </c>
      <c r="E34" s="8" t="s">
        <v>112</v>
      </c>
      <c r="F34" s="32">
        <v>2</v>
      </c>
      <c r="G34" s="7">
        <v>0.83846200000000004</v>
      </c>
      <c r="H34" s="7">
        <v>0.89230799999999999</v>
      </c>
      <c r="J34" s="13" t="s">
        <v>132</v>
      </c>
      <c r="K34" s="13">
        <f>COUNTIFS(G$2:G$39,"&gt;0.5", G$2:G$39,"&lt;=0.6")</f>
        <v>1</v>
      </c>
      <c r="L34" s="13">
        <f>COUNTIFS(H$2:H$39,"&gt;0.5", H$2:H$39,"&lt;=0.6")</f>
        <v>0</v>
      </c>
    </row>
    <row r="35" spans="1:12" s="3" customFormat="1" x14ac:dyDescent="0.2">
      <c r="A35" s="3" t="s">
        <v>37</v>
      </c>
      <c r="B35" s="3">
        <v>23</v>
      </c>
      <c r="C35" s="3">
        <v>1139</v>
      </c>
      <c r="D35" s="3">
        <v>82</v>
      </c>
      <c r="E35" s="8" t="s">
        <v>114</v>
      </c>
      <c r="F35" s="32">
        <v>2</v>
      </c>
      <c r="G35" s="7">
        <v>0.73309899999999995</v>
      </c>
      <c r="H35" s="7">
        <v>0.951712</v>
      </c>
      <c r="J35" s="13" t="s">
        <v>133</v>
      </c>
      <c r="K35" s="13">
        <f>COUNTIFS(G$2:G$39,"&gt;0.6", G$2:G$39,"&lt;=0.7")</f>
        <v>2</v>
      </c>
      <c r="L35" s="13">
        <f>COUNTIFS(H$2:H$39,"&gt;0.6", H$2:H$39,"&lt;=0.7")</f>
        <v>1</v>
      </c>
    </row>
    <row r="36" spans="1:12" s="3" customFormat="1" x14ac:dyDescent="0.2">
      <c r="A36" s="3" t="s">
        <v>18</v>
      </c>
      <c r="B36" s="3">
        <v>1000</v>
      </c>
      <c r="C36" s="3">
        <v>6164</v>
      </c>
      <c r="D36" s="3">
        <v>152</v>
      </c>
      <c r="E36" s="8" t="s">
        <v>121</v>
      </c>
      <c r="F36" s="32">
        <v>2</v>
      </c>
      <c r="G36" s="7">
        <v>0.99497100000000005</v>
      </c>
      <c r="H36" s="7">
        <v>1</v>
      </c>
      <c r="J36" s="13" t="s">
        <v>134</v>
      </c>
      <c r="K36" s="13">
        <f>COUNTIFS(G$2:G$39,"&gt;0.7", G$2:G$39,"&lt;=0.8")</f>
        <v>7</v>
      </c>
      <c r="L36" s="13">
        <f>COUNTIFS(H$2:H$39,"&gt;0.7", H$2:H$39,"&lt;=0.8")</f>
        <v>3</v>
      </c>
    </row>
    <row r="37" spans="1:12" s="3" customFormat="1" x14ac:dyDescent="0.2">
      <c r="A37" s="3" t="s">
        <v>12</v>
      </c>
      <c r="B37" s="3">
        <v>57</v>
      </c>
      <c r="C37" s="3">
        <v>54</v>
      </c>
      <c r="D37" s="3">
        <v>234</v>
      </c>
      <c r="E37" s="8" t="s">
        <v>122</v>
      </c>
      <c r="F37" s="32">
        <v>2</v>
      </c>
      <c r="G37" s="7">
        <v>0.81481499999999996</v>
      </c>
      <c r="H37" s="7">
        <v>0.88888900000000004</v>
      </c>
      <c r="J37" s="13" t="s">
        <v>135</v>
      </c>
      <c r="K37" s="13">
        <f>COUNTIFS(G$2:G$39,"&gt;0.8", G$2:G$39,"&lt;=0.9")</f>
        <v>16</v>
      </c>
      <c r="L37" s="13">
        <f>COUNTIFS(H$2:H$39,"&gt;0.8", H$2:H$39,"&lt;=0.9")</f>
        <v>11</v>
      </c>
    </row>
    <row r="38" spans="1:12" s="3" customFormat="1" x14ac:dyDescent="0.2">
      <c r="A38" s="3" t="s">
        <v>27</v>
      </c>
      <c r="B38" s="3">
        <v>181</v>
      </c>
      <c r="C38" s="3">
        <v>77</v>
      </c>
      <c r="D38" s="3">
        <v>900</v>
      </c>
      <c r="E38" s="8" t="s">
        <v>125</v>
      </c>
      <c r="F38" s="32">
        <v>2</v>
      </c>
      <c r="G38" s="7">
        <v>0.63636400000000004</v>
      </c>
      <c r="H38" s="7">
        <v>0.81818199999999996</v>
      </c>
      <c r="J38" s="13" t="s">
        <v>136</v>
      </c>
      <c r="K38" s="13">
        <f>COUNTIFS(G$2:G$39,"&gt;0.9", G$2:G$39,"&lt;=1.0")</f>
        <v>12</v>
      </c>
      <c r="L38" s="13">
        <f>COUNTIFS(H$2:H$39,"&gt;0.9", H$2:H$39,"&lt;=1.0")</f>
        <v>23</v>
      </c>
    </row>
    <row r="39" spans="1:12" s="3" customFormat="1" x14ac:dyDescent="0.2">
      <c r="A39" s="9" t="s">
        <v>9</v>
      </c>
      <c r="B39" s="9">
        <v>300</v>
      </c>
      <c r="C39" s="9">
        <v>3000</v>
      </c>
      <c r="D39" s="9">
        <v>426</v>
      </c>
      <c r="E39" s="9" t="s">
        <v>126</v>
      </c>
      <c r="F39" s="33">
        <v>2</v>
      </c>
      <c r="G39" s="11">
        <v>0.83266700000000005</v>
      </c>
      <c r="H39" s="11">
        <v>0.90933299999999995</v>
      </c>
      <c r="I39" s="9"/>
      <c r="J39" s="9"/>
      <c r="K39" s="9">
        <v>0.84960000000000002</v>
      </c>
      <c r="L39" s="9">
        <v>0.91200000000000003</v>
      </c>
    </row>
    <row r="40" spans="1:12" s="3" customFormat="1" x14ac:dyDescent="0.2">
      <c r="A40" s="3" t="s">
        <v>9</v>
      </c>
      <c r="B40" s="3">
        <v>36</v>
      </c>
      <c r="C40" s="3">
        <v>175</v>
      </c>
      <c r="D40" s="3">
        <v>251</v>
      </c>
      <c r="E40" s="3" t="s">
        <v>10</v>
      </c>
      <c r="F40" s="32">
        <v>3</v>
      </c>
      <c r="G40" s="7">
        <v>0.73714299999999999</v>
      </c>
      <c r="H40" s="7">
        <v>0.69142899999999996</v>
      </c>
    </row>
    <row r="41" spans="1:12" s="3" customFormat="1" x14ac:dyDescent="0.2">
      <c r="A41" s="3" t="s">
        <v>16</v>
      </c>
      <c r="B41" s="3">
        <v>30</v>
      </c>
      <c r="C41" s="3">
        <v>150</v>
      </c>
      <c r="D41" s="3">
        <v>128</v>
      </c>
      <c r="E41" s="3" t="s">
        <v>15</v>
      </c>
      <c r="F41" s="32">
        <v>3</v>
      </c>
      <c r="G41" s="7">
        <v>0.98</v>
      </c>
      <c r="H41" s="7">
        <v>1</v>
      </c>
    </row>
    <row r="42" spans="1:12" s="3" customFormat="1" x14ac:dyDescent="0.2">
      <c r="A42" s="3" t="s">
        <v>16</v>
      </c>
      <c r="B42" s="3">
        <v>30</v>
      </c>
      <c r="C42" s="3">
        <v>900</v>
      </c>
      <c r="D42" s="3">
        <v>128</v>
      </c>
      <c r="E42" s="3" t="s">
        <v>19</v>
      </c>
      <c r="F42" s="32">
        <v>3</v>
      </c>
      <c r="G42" s="7">
        <v>0.92222199999999999</v>
      </c>
      <c r="H42" s="7">
        <v>0.96555599999999997</v>
      </c>
    </row>
    <row r="43" spans="1:12" s="3" customFormat="1" x14ac:dyDescent="0.2">
      <c r="A43" s="3" t="s">
        <v>18</v>
      </c>
      <c r="B43" s="3">
        <v>467</v>
      </c>
      <c r="C43" s="3">
        <v>3840</v>
      </c>
      <c r="D43" s="3">
        <v>166</v>
      </c>
      <c r="E43" s="3" t="s">
        <v>22</v>
      </c>
      <c r="F43" s="32">
        <v>3</v>
      </c>
      <c r="G43" s="7">
        <v>0.74635399999999996</v>
      </c>
      <c r="H43" s="7">
        <v>0.773177</v>
      </c>
    </row>
    <row r="44" spans="1:12" s="3" customFormat="1" x14ac:dyDescent="0.2">
      <c r="A44" s="3" t="s">
        <v>9</v>
      </c>
      <c r="B44" s="3">
        <v>400</v>
      </c>
      <c r="C44" s="3">
        <v>139</v>
      </c>
      <c r="D44" s="3">
        <v>80</v>
      </c>
      <c r="E44" s="3" t="s">
        <v>32</v>
      </c>
      <c r="F44" s="32">
        <v>3</v>
      </c>
      <c r="G44" s="7">
        <v>0.79136700000000004</v>
      </c>
      <c r="H44" s="7">
        <v>0.79136700000000004</v>
      </c>
    </row>
    <row r="45" spans="1:12" s="3" customFormat="1" x14ac:dyDescent="0.2">
      <c r="A45" s="3" t="s">
        <v>63</v>
      </c>
      <c r="B45" s="3">
        <v>62</v>
      </c>
      <c r="C45" s="3">
        <v>249</v>
      </c>
      <c r="D45" s="3">
        <v>601</v>
      </c>
      <c r="E45" s="3" t="s">
        <v>62</v>
      </c>
      <c r="F45" s="32">
        <v>3</v>
      </c>
      <c r="G45" s="7">
        <v>1</v>
      </c>
      <c r="H45" s="7">
        <v>1</v>
      </c>
    </row>
    <row r="46" spans="1:12" s="3" customFormat="1" x14ac:dyDescent="0.2">
      <c r="A46" s="3" t="s">
        <v>63</v>
      </c>
      <c r="B46" s="3">
        <v>17</v>
      </c>
      <c r="C46" s="3">
        <v>249</v>
      </c>
      <c r="D46" s="3">
        <v>601</v>
      </c>
      <c r="E46" s="3" t="s">
        <v>64</v>
      </c>
      <c r="F46" s="32">
        <v>3</v>
      </c>
      <c r="G46" s="7">
        <v>1</v>
      </c>
      <c r="H46" s="7">
        <v>1</v>
      </c>
    </row>
    <row r="47" spans="1:12" s="3" customFormat="1" x14ac:dyDescent="0.2">
      <c r="A47" s="3" t="s">
        <v>7</v>
      </c>
      <c r="B47" s="3">
        <v>375</v>
      </c>
      <c r="C47" s="3">
        <v>375</v>
      </c>
      <c r="D47" s="3">
        <v>720</v>
      </c>
      <c r="E47" s="3" t="s">
        <v>67</v>
      </c>
      <c r="F47" s="32">
        <v>3</v>
      </c>
      <c r="G47" s="7">
        <v>0.59730000000000005</v>
      </c>
      <c r="H47" s="7">
        <v>0.89666699999999999</v>
      </c>
    </row>
    <row r="48" spans="1:12" s="3" customFormat="1" x14ac:dyDescent="0.2">
      <c r="A48" s="3" t="s">
        <v>12</v>
      </c>
      <c r="B48" s="3">
        <v>60</v>
      </c>
      <c r="C48" s="3">
        <v>60</v>
      </c>
      <c r="D48" s="3">
        <v>448</v>
      </c>
      <c r="E48" s="8" t="s">
        <v>71</v>
      </c>
      <c r="F48" s="32">
        <v>3</v>
      </c>
      <c r="G48" s="7">
        <v>0.95</v>
      </c>
      <c r="H48" s="7">
        <v>0.96666700000000005</v>
      </c>
    </row>
    <row r="49" spans="1:8" s="3" customFormat="1" x14ac:dyDescent="0.2">
      <c r="A49" s="3" t="s">
        <v>9</v>
      </c>
      <c r="B49" s="3">
        <v>400</v>
      </c>
      <c r="C49" s="3">
        <v>154</v>
      </c>
      <c r="D49" s="3">
        <v>80</v>
      </c>
      <c r="E49" s="8" t="s">
        <v>73</v>
      </c>
      <c r="F49" s="32">
        <v>3</v>
      </c>
      <c r="G49" s="7">
        <v>0.59090900000000002</v>
      </c>
      <c r="H49" s="7">
        <v>0.65584399999999998</v>
      </c>
    </row>
    <row r="50" spans="1:8" s="3" customFormat="1" x14ac:dyDescent="0.2">
      <c r="A50" s="3" t="s">
        <v>9</v>
      </c>
      <c r="B50" s="3">
        <v>400</v>
      </c>
      <c r="C50" s="3">
        <v>205</v>
      </c>
      <c r="D50" s="3">
        <v>80</v>
      </c>
      <c r="E50" s="8" t="s">
        <v>90</v>
      </c>
      <c r="F50" s="32">
        <v>3</v>
      </c>
      <c r="G50" s="7">
        <v>0.86341500000000004</v>
      </c>
      <c r="H50" s="7">
        <v>0.86341500000000004</v>
      </c>
    </row>
    <row r="51" spans="1:8" s="3" customFormat="1" x14ac:dyDescent="0.2">
      <c r="A51" s="3" t="s">
        <v>7</v>
      </c>
      <c r="B51" s="3">
        <v>375</v>
      </c>
      <c r="C51" s="3">
        <v>375</v>
      </c>
      <c r="D51" s="3">
        <v>720</v>
      </c>
      <c r="E51" s="8" t="s">
        <v>93</v>
      </c>
      <c r="F51" s="32">
        <v>3</v>
      </c>
      <c r="G51" s="7">
        <v>0.53600000000000003</v>
      </c>
      <c r="H51" s="7">
        <v>0.752</v>
      </c>
    </row>
    <row r="52" spans="1:8" s="3" customFormat="1" x14ac:dyDescent="0.2">
      <c r="A52" s="3" t="s">
        <v>7</v>
      </c>
      <c r="B52" s="3">
        <v>375</v>
      </c>
      <c r="C52" s="3">
        <v>375</v>
      </c>
      <c r="D52" s="3">
        <v>720</v>
      </c>
      <c r="E52" s="8" t="s">
        <v>96</v>
      </c>
      <c r="F52" s="32">
        <v>3</v>
      </c>
      <c r="G52" s="7">
        <v>0.41870000000000002</v>
      </c>
      <c r="H52" s="7">
        <v>0.68</v>
      </c>
    </row>
    <row r="53" spans="1:8" s="3" customFormat="1" x14ac:dyDescent="0.2">
      <c r="A53" s="3" t="s">
        <v>7</v>
      </c>
      <c r="B53" s="3">
        <v>375</v>
      </c>
      <c r="C53" s="3">
        <v>375</v>
      </c>
      <c r="D53" s="3">
        <v>720</v>
      </c>
      <c r="E53" s="8" t="s">
        <v>102</v>
      </c>
      <c r="F53" s="32">
        <v>3</v>
      </c>
      <c r="G53" s="7">
        <v>0.73599999999999999</v>
      </c>
      <c r="H53" s="7">
        <v>0.81799999999999995</v>
      </c>
    </row>
    <row r="54" spans="1:8" s="3" customFormat="1" x14ac:dyDescent="0.2">
      <c r="A54" s="3" t="s">
        <v>16</v>
      </c>
      <c r="B54" s="3">
        <v>150</v>
      </c>
      <c r="C54" s="3">
        <v>150</v>
      </c>
      <c r="D54" s="3">
        <v>15</v>
      </c>
      <c r="E54" s="8" t="s">
        <v>103</v>
      </c>
      <c r="F54" s="32">
        <v>3</v>
      </c>
      <c r="G54" s="7">
        <v>0.99333300000000002</v>
      </c>
      <c r="H54" s="7">
        <v>0.98666699999999996</v>
      </c>
    </row>
    <row r="55" spans="1:8" s="3" customFormat="1" x14ac:dyDescent="0.2">
      <c r="A55" s="3" t="s">
        <v>18</v>
      </c>
      <c r="B55" s="3">
        <v>1000</v>
      </c>
      <c r="C55" s="3">
        <v>8236</v>
      </c>
      <c r="D55" s="3">
        <v>1024</v>
      </c>
      <c r="E55" s="8" t="s">
        <v>106</v>
      </c>
      <c r="F55" s="32">
        <v>3</v>
      </c>
      <c r="G55" s="7">
        <v>0.95979999999999999</v>
      </c>
      <c r="H55" s="7">
        <v>0.98835399999999995</v>
      </c>
    </row>
    <row r="56" spans="1:8" s="3" customFormat="1" x14ac:dyDescent="0.2">
      <c r="A56" s="3" t="s">
        <v>16</v>
      </c>
      <c r="B56" s="3">
        <v>36</v>
      </c>
      <c r="C56" s="3">
        <v>144</v>
      </c>
      <c r="D56" s="3">
        <v>150</v>
      </c>
      <c r="E56" s="4" t="s">
        <v>116</v>
      </c>
      <c r="F56" s="32">
        <v>3</v>
      </c>
      <c r="G56" s="7">
        <v>0.96527799999999997</v>
      </c>
      <c r="H56" s="7">
        <v>0.98611099999999996</v>
      </c>
    </row>
    <row r="57" spans="1:8" s="3" customFormat="1" x14ac:dyDescent="0.2">
      <c r="A57" s="3" t="s">
        <v>18</v>
      </c>
      <c r="B57" s="3">
        <v>60</v>
      </c>
      <c r="C57" s="3">
        <v>60</v>
      </c>
      <c r="D57" s="3">
        <v>577</v>
      </c>
      <c r="E57" s="4" t="s">
        <v>17</v>
      </c>
      <c r="F57" s="32">
        <v>4</v>
      </c>
      <c r="G57" s="7">
        <v>0.71666700000000005</v>
      </c>
      <c r="H57" s="7">
        <v>0.83333299999999999</v>
      </c>
    </row>
    <row r="58" spans="1:8" s="3" customFormat="1" x14ac:dyDescent="0.2">
      <c r="A58" s="3" t="s">
        <v>18</v>
      </c>
      <c r="B58" s="3">
        <v>40</v>
      </c>
      <c r="C58" s="3">
        <v>1380</v>
      </c>
      <c r="D58" s="3">
        <v>1639</v>
      </c>
      <c r="E58" s="4" t="s">
        <v>23</v>
      </c>
      <c r="F58" s="32">
        <v>4</v>
      </c>
      <c r="G58" s="7">
        <v>0.79057999999999995</v>
      </c>
      <c r="H58" s="7">
        <v>0.88549999999999995</v>
      </c>
    </row>
    <row r="59" spans="1:8" s="3" customFormat="1" x14ac:dyDescent="0.2">
      <c r="A59" s="3" t="s">
        <v>9</v>
      </c>
      <c r="B59" s="3">
        <v>16</v>
      </c>
      <c r="C59" s="3">
        <v>306</v>
      </c>
      <c r="D59" s="3">
        <v>345</v>
      </c>
      <c r="E59" s="4" t="s">
        <v>31</v>
      </c>
      <c r="F59" s="32">
        <v>4</v>
      </c>
      <c r="G59" s="7">
        <v>0.947712</v>
      </c>
      <c r="H59" s="7">
        <v>0.97058800000000001</v>
      </c>
    </row>
    <row r="60" spans="1:8" s="3" customFormat="1" x14ac:dyDescent="0.2">
      <c r="A60" s="3" t="s">
        <v>12</v>
      </c>
      <c r="B60" s="3">
        <v>504</v>
      </c>
      <c r="C60" s="3">
        <v>500</v>
      </c>
      <c r="D60" s="3">
        <v>1751</v>
      </c>
      <c r="E60" s="4" t="s">
        <v>44</v>
      </c>
      <c r="F60" s="32">
        <v>4</v>
      </c>
      <c r="G60" s="7">
        <v>0.54400000000000004</v>
      </c>
      <c r="H60" s="7">
        <v>0.72199999999999998</v>
      </c>
    </row>
    <row r="61" spans="1:8" s="3" customFormat="1" x14ac:dyDescent="0.2">
      <c r="A61" s="3" t="s">
        <v>9</v>
      </c>
      <c r="B61" s="3">
        <v>24</v>
      </c>
      <c r="C61" s="3">
        <v>88</v>
      </c>
      <c r="D61" s="3">
        <v>350</v>
      </c>
      <c r="E61" s="4" t="s">
        <v>46</v>
      </c>
      <c r="F61" s="32">
        <v>4</v>
      </c>
      <c r="G61" s="7">
        <v>0.875</v>
      </c>
      <c r="H61" s="7">
        <v>0.86363599999999996</v>
      </c>
    </row>
    <row r="62" spans="1:8" s="3" customFormat="1" x14ac:dyDescent="0.2">
      <c r="A62" s="3" t="s">
        <v>12</v>
      </c>
      <c r="B62" s="3">
        <v>30</v>
      </c>
      <c r="C62" s="3">
        <v>30</v>
      </c>
      <c r="D62" s="3">
        <v>570</v>
      </c>
      <c r="E62" s="4" t="s">
        <v>79</v>
      </c>
      <c r="F62" s="32">
        <v>4</v>
      </c>
      <c r="G62" s="7">
        <v>0.86666699999999997</v>
      </c>
      <c r="H62" s="7">
        <v>0.93333299999999997</v>
      </c>
    </row>
    <row r="63" spans="1:8" s="3" customFormat="1" x14ac:dyDescent="0.2">
      <c r="A63" s="3" t="s">
        <v>95</v>
      </c>
      <c r="B63" s="3">
        <v>20</v>
      </c>
      <c r="C63" s="3">
        <v>50</v>
      </c>
      <c r="D63" s="3">
        <v>2844</v>
      </c>
      <c r="E63" s="4" t="s">
        <v>94</v>
      </c>
      <c r="F63" s="32">
        <v>4</v>
      </c>
      <c r="G63" s="7">
        <v>0.68</v>
      </c>
      <c r="H63" s="7">
        <v>0.88</v>
      </c>
    </row>
    <row r="64" spans="1:8" s="3" customFormat="1" x14ac:dyDescent="0.2">
      <c r="A64" s="3" t="s">
        <v>18</v>
      </c>
      <c r="B64" s="3">
        <v>100</v>
      </c>
      <c r="C64" s="3">
        <v>100</v>
      </c>
      <c r="D64" s="3">
        <v>275</v>
      </c>
      <c r="E64" s="4" t="s">
        <v>113</v>
      </c>
      <c r="F64" s="32">
        <v>4</v>
      </c>
      <c r="G64" s="7">
        <v>0.89</v>
      </c>
      <c r="H64" s="7">
        <v>1</v>
      </c>
    </row>
    <row r="65" spans="1:12" s="3" customFormat="1" x14ac:dyDescent="0.2">
      <c r="A65" s="3" t="s">
        <v>16</v>
      </c>
      <c r="B65" s="3">
        <v>1000</v>
      </c>
      <c r="C65" s="3">
        <v>4000</v>
      </c>
      <c r="D65" s="3">
        <v>128</v>
      </c>
      <c r="E65" s="4" t="s">
        <v>115</v>
      </c>
      <c r="F65" s="32">
        <v>4</v>
      </c>
      <c r="G65" s="7">
        <v>0.91325000000000001</v>
      </c>
      <c r="H65" s="7">
        <v>0.98475000000000001</v>
      </c>
      <c r="J65" s="13"/>
      <c r="K65" s="13" t="s">
        <v>130</v>
      </c>
      <c r="L65" s="13" t="s">
        <v>128</v>
      </c>
    </row>
    <row r="66" spans="1:12" s="3" customFormat="1" x14ac:dyDescent="0.2">
      <c r="A66" s="3" t="s">
        <v>12</v>
      </c>
      <c r="B66" s="3">
        <v>30</v>
      </c>
      <c r="C66" s="3">
        <v>30</v>
      </c>
      <c r="D66" s="3">
        <v>470</v>
      </c>
      <c r="E66" s="4" t="s">
        <v>11</v>
      </c>
      <c r="F66" s="32">
        <v>5</v>
      </c>
      <c r="G66" s="7">
        <v>0.7</v>
      </c>
      <c r="H66" s="7">
        <v>0.9</v>
      </c>
      <c r="J66" s="13" t="s">
        <v>131</v>
      </c>
      <c r="K66" s="13">
        <f>COUNTIFS(G$40:G$72,"&lt;=0.5")</f>
        <v>2</v>
      </c>
      <c r="L66" s="13">
        <f>COUNTIFS(H$40:H$72,"&lt;=0.5")</f>
        <v>0</v>
      </c>
    </row>
    <row r="67" spans="1:12" s="3" customFormat="1" x14ac:dyDescent="0.2">
      <c r="A67" s="3" t="s">
        <v>37</v>
      </c>
      <c r="B67" s="3">
        <v>500</v>
      </c>
      <c r="C67" s="3">
        <v>4500</v>
      </c>
      <c r="D67" s="3">
        <v>140</v>
      </c>
      <c r="E67" s="4" t="s">
        <v>38</v>
      </c>
      <c r="F67" s="32">
        <v>5</v>
      </c>
      <c r="G67" s="7">
        <v>0.93733299999999997</v>
      </c>
      <c r="H67" s="7">
        <v>0.94</v>
      </c>
      <c r="J67" s="13" t="s">
        <v>132</v>
      </c>
      <c r="K67" s="13">
        <f>COUNTIFS(G$40:G$72,"&gt;0.5", G$40:G$72,"&lt;=0.6")</f>
        <v>5</v>
      </c>
      <c r="L67" s="13">
        <f>COUNTIFS(H$40:H$72,"&gt;0.5", H$40:H$72,"&lt;=0.6")</f>
        <v>1</v>
      </c>
    </row>
    <row r="68" spans="1:12" s="3" customFormat="1" x14ac:dyDescent="0.2">
      <c r="A68" s="3" t="s">
        <v>27</v>
      </c>
      <c r="B68" s="3">
        <v>155</v>
      </c>
      <c r="C68" s="3">
        <v>308</v>
      </c>
      <c r="D68" s="3">
        <v>1092</v>
      </c>
      <c r="E68" s="4" t="s">
        <v>58</v>
      </c>
      <c r="F68" s="32">
        <v>5</v>
      </c>
      <c r="G68" s="7">
        <v>0.4708</v>
      </c>
      <c r="H68" s="7">
        <v>0.52402599999999999</v>
      </c>
      <c r="J68" s="13" t="s">
        <v>133</v>
      </c>
      <c r="K68" s="13">
        <f>COUNTIFS(G$40:G$72,"&gt;0.6", G$40:G$72,"&lt;=0.7")</f>
        <v>2</v>
      </c>
      <c r="L68" s="13">
        <f>COUNTIFS(H$40:H$72,"&gt;0.6", H$40:H$72,"&lt;=0.7")</f>
        <v>3</v>
      </c>
    </row>
    <row r="69" spans="1:12" s="3" customFormat="1" x14ac:dyDescent="0.2">
      <c r="A69" s="3" t="s">
        <v>9</v>
      </c>
      <c r="B69" s="3">
        <v>500</v>
      </c>
      <c r="C69" s="3">
        <v>2425</v>
      </c>
      <c r="D69" s="3">
        <v>1024</v>
      </c>
      <c r="E69" s="4" t="s">
        <v>76</v>
      </c>
      <c r="F69" s="32">
        <v>5</v>
      </c>
      <c r="G69" s="7">
        <v>0.90310000000000001</v>
      </c>
      <c r="H69" s="7">
        <v>0.96896899999999997</v>
      </c>
      <c r="J69" s="13" t="s">
        <v>134</v>
      </c>
      <c r="K69" s="13">
        <f>COUNTIFS(G$40:G$72,"&gt;0.7", G$40:G$72,"&lt;=0.8")</f>
        <v>6</v>
      </c>
      <c r="L69" s="13">
        <f>COUNTIFS(H$40:H$72,"&gt;0.7", H$40:H$72,"&lt;=0.8")</f>
        <v>5</v>
      </c>
    </row>
    <row r="70" spans="1:12" s="3" customFormat="1" x14ac:dyDescent="0.2">
      <c r="A70" s="3" t="s">
        <v>9</v>
      </c>
      <c r="B70" s="3">
        <v>100</v>
      </c>
      <c r="C70" s="3">
        <v>2425</v>
      </c>
      <c r="D70" s="3">
        <v>1024</v>
      </c>
      <c r="E70" s="4" t="s">
        <v>77</v>
      </c>
      <c r="F70" s="32">
        <v>5</v>
      </c>
      <c r="G70" s="7">
        <v>0.8276</v>
      </c>
      <c r="H70" s="7">
        <v>0.94433</v>
      </c>
      <c r="J70" s="13" t="s">
        <v>135</v>
      </c>
      <c r="K70" s="13">
        <f>COUNTIFS(G$40:G$72,"&gt;0.8", G$40:G$72,"&lt;=0.9")</f>
        <v>6</v>
      </c>
      <c r="L70" s="13">
        <f>COUNTIFS(H$40:H$72,"&gt;0.8", H$40:H$72,"&lt;=0.9")</f>
        <v>8</v>
      </c>
    </row>
    <row r="71" spans="1:12" s="3" customFormat="1" x14ac:dyDescent="0.2">
      <c r="A71" s="3" t="s">
        <v>95</v>
      </c>
      <c r="B71" s="3">
        <v>450</v>
      </c>
      <c r="C71" s="3">
        <v>450</v>
      </c>
      <c r="D71" s="3">
        <v>1500</v>
      </c>
      <c r="E71" s="4" t="s">
        <v>99</v>
      </c>
      <c r="F71" s="32">
        <v>5</v>
      </c>
      <c r="G71" s="7">
        <v>0.80669999999999997</v>
      </c>
      <c r="H71" s="7">
        <v>0.92222199999999999</v>
      </c>
      <c r="J71" s="13" t="s">
        <v>136</v>
      </c>
      <c r="K71" s="13">
        <f>COUNTIFS(G$40:G$72,"&gt;0.9", G$40:G$72,"&lt;=1.0")</f>
        <v>12</v>
      </c>
      <c r="L71" s="13">
        <f>COUNTIFS(H$40:H$72,"&gt;0.9", H$40:H$72,"&lt;=1.0")</f>
        <v>16</v>
      </c>
    </row>
    <row r="72" spans="1:12" s="3" customFormat="1" x14ac:dyDescent="0.2">
      <c r="A72" s="9" t="s">
        <v>27</v>
      </c>
      <c r="B72" s="9">
        <v>181</v>
      </c>
      <c r="C72" s="9">
        <v>77</v>
      </c>
      <c r="D72" s="9">
        <v>900</v>
      </c>
      <c r="E72" s="10" t="s">
        <v>124</v>
      </c>
      <c r="F72" s="33">
        <v>5</v>
      </c>
      <c r="G72" s="11">
        <v>0.57140000000000002</v>
      </c>
      <c r="H72" s="11">
        <v>0.75337699999999996</v>
      </c>
      <c r="I72" s="9"/>
      <c r="J72" s="9"/>
      <c r="K72" s="9">
        <v>0.79479999999999995</v>
      </c>
      <c r="L72" s="9">
        <v>0.874</v>
      </c>
    </row>
    <row r="73" spans="1:12" s="3" customFormat="1" x14ac:dyDescent="0.2">
      <c r="A73" s="3" t="s">
        <v>9</v>
      </c>
      <c r="B73" s="3">
        <v>400</v>
      </c>
      <c r="C73" s="3">
        <v>139</v>
      </c>
      <c r="D73" s="3">
        <v>80</v>
      </c>
      <c r="E73" s="4" t="s">
        <v>34</v>
      </c>
      <c r="F73" s="32">
        <v>6</v>
      </c>
      <c r="G73" s="7">
        <v>0.69784199999999996</v>
      </c>
      <c r="H73" s="7">
        <v>0.69784199999999996</v>
      </c>
    </row>
    <row r="74" spans="1:12" s="3" customFormat="1" x14ac:dyDescent="0.2">
      <c r="A74" s="3" t="s">
        <v>9</v>
      </c>
      <c r="B74" s="3">
        <v>399</v>
      </c>
      <c r="C74" s="3">
        <v>154</v>
      </c>
      <c r="D74" s="3">
        <v>80</v>
      </c>
      <c r="E74" s="4" t="s">
        <v>75</v>
      </c>
      <c r="F74" s="32">
        <v>6</v>
      </c>
      <c r="G74" s="7">
        <v>0.57792200000000005</v>
      </c>
      <c r="H74" s="7">
        <v>0.61038999999999999</v>
      </c>
    </row>
    <row r="75" spans="1:12" s="3" customFormat="1" x14ac:dyDescent="0.2">
      <c r="A75" s="3" t="s">
        <v>9</v>
      </c>
      <c r="B75" s="3">
        <v>200</v>
      </c>
      <c r="C75" s="3">
        <v>242</v>
      </c>
      <c r="D75" s="3">
        <v>427</v>
      </c>
      <c r="E75" s="4" t="s">
        <v>80</v>
      </c>
      <c r="F75" s="32">
        <v>6</v>
      </c>
      <c r="G75" s="7">
        <v>0.50826400000000005</v>
      </c>
      <c r="H75" s="7">
        <v>0.71074400000000004</v>
      </c>
    </row>
    <row r="76" spans="1:12" s="3" customFormat="1" x14ac:dyDescent="0.2">
      <c r="A76" s="3" t="s">
        <v>9</v>
      </c>
      <c r="B76" s="3">
        <v>400</v>
      </c>
      <c r="C76" s="3">
        <v>205</v>
      </c>
      <c r="D76" s="3">
        <v>80</v>
      </c>
      <c r="E76" s="4" t="s">
        <v>92</v>
      </c>
      <c r="F76" s="32">
        <v>6</v>
      </c>
      <c r="G76" s="7">
        <v>0.81463399999999997</v>
      </c>
      <c r="H76" s="7">
        <v>0.82438999999999996</v>
      </c>
    </row>
    <row r="77" spans="1:12" s="3" customFormat="1" x14ac:dyDescent="0.2">
      <c r="A77" s="3" t="s">
        <v>95</v>
      </c>
      <c r="B77" s="3">
        <v>450</v>
      </c>
      <c r="C77" s="3">
        <v>450</v>
      </c>
      <c r="D77" s="3">
        <v>1500</v>
      </c>
      <c r="E77" s="4" t="s">
        <v>98</v>
      </c>
      <c r="F77" s="32">
        <v>6</v>
      </c>
      <c r="G77" s="7">
        <v>0.5444</v>
      </c>
      <c r="H77" s="7">
        <v>0.80222199999999999</v>
      </c>
    </row>
    <row r="78" spans="1:12" s="3" customFormat="1" x14ac:dyDescent="0.2">
      <c r="A78" s="3" t="s">
        <v>9</v>
      </c>
      <c r="B78" s="3">
        <v>25</v>
      </c>
      <c r="C78" s="3">
        <v>995</v>
      </c>
      <c r="D78" s="3">
        <v>398</v>
      </c>
      <c r="E78" s="4" t="s">
        <v>109</v>
      </c>
      <c r="F78" s="32">
        <v>6</v>
      </c>
      <c r="G78" s="7">
        <v>0.90351800000000004</v>
      </c>
      <c r="H78" s="7">
        <v>0.938693</v>
      </c>
    </row>
    <row r="79" spans="1:12" s="3" customFormat="1" x14ac:dyDescent="0.2">
      <c r="A79" s="3" t="s">
        <v>16</v>
      </c>
      <c r="B79" s="3">
        <v>300</v>
      </c>
      <c r="C79" s="3">
        <v>300</v>
      </c>
      <c r="D79" s="3">
        <v>60</v>
      </c>
      <c r="E79" s="4" t="s">
        <v>110</v>
      </c>
      <c r="F79" s="32">
        <v>6</v>
      </c>
      <c r="G79" s="7">
        <v>0.973333</v>
      </c>
      <c r="H79" s="7">
        <v>0.99</v>
      </c>
    </row>
    <row r="80" spans="1:12" s="3" customFormat="1" x14ac:dyDescent="0.2">
      <c r="A80" s="3" t="s">
        <v>7</v>
      </c>
      <c r="B80" s="3">
        <v>8926</v>
      </c>
      <c r="C80" s="3">
        <v>7711</v>
      </c>
      <c r="D80" s="3">
        <v>96</v>
      </c>
      <c r="E80" s="4" t="s">
        <v>40</v>
      </c>
      <c r="F80" s="32">
        <v>7</v>
      </c>
      <c r="G80" s="7">
        <v>0.66852500000000004</v>
      </c>
      <c r="H80" s="7">
        <v>0.74244600000000005</v>
      </c>
    </row>
    <row r="81" spans="1:12" s="3" customFormat="1" x14ac:dyDescent="0.2">
      <c r="A81" s="3" t="s">
        <v>9</v>
      </c>
      <c r="B81" s="3">
        <v>175</v>
      </c>
      <c r="C81" s="3">
        <v>175</v>
      </c>
      <c r="D81" s="3">
        <v>463</v>
      </c>
      <c r="E81" s="4" t="s">
        <v>49</v>
      </c>
      <c r="F81" s="32">
        <v>7</v>
      </c>
      <c r="G81" s="7">
        <v>0.81142899999999996</v>
      </c>
      <c r="H81" s="7">
        <v>0.91428600000000004</v>
      </c>
    </row>
    <row r="82" spans="1:12" s="3" customFormat="1" x14ac:dyDescent="0.2">
      <c r="A82" s="3" t="s">
        <v>27</v>
      </c>
      <c r="B82" s="3">
        <v>100</v>
      </c>
      <c r="C82" s="3">
        <v>550</v>
      </c>
      <c r="D82" s="3">
        <v>1882</v>
      </c>
      <c r="E82" s="4" t="s">
        <v>61</v>
      </c>
      <c r="F82" s="32">
        <v>7</v>
      </c>
      <c r="G82" s="7">
        <v>0.36909999999999998</v>
      </c>
      <c r="H82" s="7">
        <v>0.521818</v>
      </c>
    </row>
    <row r="83" spans="1:12" s="3" customFormat="1" x14ac:dyDescent="0.2">
      <c r="A83" s="3" t="s">
        <v>18</v>
      </c>
      <c r="B83" s="3">
        <v>70</v>
      </c>
      <c r="C83" s="3">
        <v>73</v>
      </c>
      <c r="D83" s="3">
        <v>319</v>
      </c>
      <c r="E83" s="4" t="s">
        <v>69</v>
      </c>
      <c r="F83" s="32">
        <v>7</v>
      </c>
      <c r="G83" s="7">
        <v>0.75342500000000001</v>
      </c>
      <c r="H83" s="7">
        <v>0.75342500000000001</v>
      </c>
    </row>
    <row r="84" spans="1:12" s="3" customFormat="1" x14ac:dyDescent="0.2">
      <c r="A84" s="3" t="s">
        <v>18</v>
      </c>
      <c r="B84" s="3">
        <v>105</v>
      </c>
      <c r="C84" s="3">
        <v>105</v>
      </c>
      <c r="D84" s="3">
        <v>144</v>
      </c>
      <c r="E84" s="4" t="s">
        <v>87</v>
      </c>
      <c r="F84" s="32">
        <v>7</v>
      </c>
      <c r="G84" s="7">
        <v>0.99047600000000002</v>
      </c>
      <c r="H84" s="7">
        <v>1</v>
      </c>
      <c r="J84" s="13"/>
      <c r="K84" s="13" t="s">
        <v>130</v>
      </c>
      <c r="L84" s="13" t="s">
        <v>128</v>
      </c>
    </row>
    <row r="85" spans="1:12" s="3" customFormat="1" x14ac:dyDescent="0.2">
      <c r="A85" s="3" t="s">
        <v>16</v>
      </c>
      <c r="B85" s="3">
        <v>55</v>
      </c>
      <c r="C85" s="3">
        <v>2345</v>
      </c>
      <c r="D85" s="3">
        <v>1024</v>
      </c>
      <c r="E85" s="4" t="s">
        <v>70</v>
      </c>
      <c r="F85" s="32">
        <v>8</v>
      </c>
      <c r="G85" s="7">
        <v>0.94754799999999995</v>
      </c>
      <c r="H85" s="7">
        <v>0.95009999999999994</v>
      </c>
      <c r="J85" s="13" t="s">
        <v>131</v>
      </c>
      <c r="K85" s="13">
        <f>COUNTIFS(G$73:G$91,"&lt;=0.5")</f>
        <v>1</v>
      </c>
      <c r="L85" s="13">
        <f>COUNTIFS(H$73:H$91,"&lt;=0.5")</f>
        <v>0</v>
      </c>
    </row>
    <row r="86" spans="1:12" s="3" customFormat="1" x14ac:dyDescent="0.2">
      <c r="A86" s="3" t="s">
        <v>27</v>
      </c>
      <c r="B86" s="3">
        <v>896</v>
      </c>
      <c r="C86" s="3">
        <v>3582</v>
      </c>
      <c r="D86" s="3">
        <v>945</v>
      </c>
      <c r="E86" s="4" t="s">
        <v>117</v>
      </c>
      <c r="F86" s="32">
        <v>8</v>
      </c>
      <c r="G86" s="7">
        <v>0.95309999999999995</v>
      </c>
      <c r="H86" s="7">
        <v>0.97226100000000004</v>
      </c>
      <c r="J86" s="13" t="s">
        <v>132</v>
      </c>
      <c r="K86" s="13">
        <f>COUNTIFS(G$73:G$91,"&gt;0.5", G$73:G$91,"&lt;=0.6")</f>
        <v>3</v>
      </c>
      <c r="L86" s="13">
        <f>COUNTIFS(H$73:H$91,"&gt;0.5", H$73:H$91,"&lt;=0.6")</f>
        <v>1</v>
      </c>
    </row>
    <row r="87" spans="1:12" s="3" customFormat="1" x14ac:dyDescent="0.2">
      <c r="A87" s="3" t="s">
        <v>27</v>
      </c>
      <c r="B87" s="3">
        <v>896</v>
      </c>
      <c r="C87" s="3">
        <v>3582</v>
      </c>
      <c r="D87" s="3">
        <v>315</v>
      </c>
      <c r="E87" s="4" t="s">
        <v>118</v>
      </c>
      <c r="F87" s="32">
        <v>8</v>
      </c>
      <c r="G87" s="7">
        <v>0.78196500000000002</v>
      </c>
      <c r="H87" s="7">
        <v>0.88539999999999996</v>
      </c>
      <c r="J87" s="13" t="s">
        <v>133</v>
      </c>
      <c r="K87" s="13">
        <f>COUNTIFS(G$73:G$91,"&gt;0.6", G$73:G$91,"&lt;=0.7")</f>
        <v>2</v>
      </c>
      <c r="L87" s="13">
        <f>COUNTIFS(H$73:H$91,"&gt;0.6", H$73:H$91,"&lt;=0.7")</f>
        <v>2</v>
      </c>
    </row>
    <row r="88" spans="1:12" s="3" customFormat="1" x14ac:dyDescent="0.2">
      <c r="A88" s="3" t="s">
        <v>27</v>
      </c>
      <c r="B88" s="3">
        <v>896</v>
      </c>
      <c r="C88" s="3">
        <v>3582</v>
      </c>
      <c r="D88" s="3">
        <v>315</v>
      </c>
      <c r="E88" s="4" t="s">
        <v>119</v>
      </c>
      <c r="F88" s="32">
        <v>8</v>
      </c>
      <c r="G88" s="7">
        <v>0.70407600000000004</v>
      </c>
      <c r="H88" s="7">
        <v>0.72419999999999995</v>
      </c>
      <c r="J88" s="13" t="s">
        <v>134</v>
      </c>
      <c r="K88" s="13">
        <f>COUNTIFS(G$73:G$91,"&gt;0.7", G$73:G$91,"&lt;=0.8")</f>
        <v>5</v>
      </c>
      <c r="L88" s="13">
        <f>COUNTIFS(H$73:H$91,"&gt;0.7", H$73:H$91,"&lt;=0.8")</f>
        <v>6</v>
      </c>
    </row>
    <row r="89" spans="1:12" s="3" customFormat="1" x14ac:dyDescent="0.2">
      <c r="A89" s="3" t="s">
        <v>27</v>
      </c>
      <c r="B89" s="3">
        <v>896</v>
      </c>
      <c r="C89" s="3">
        <v>3582</v>
      </c>
      <c r="D89" s="3">
        <v>315</v>
      </c>
      <c r="E89" s="4" t="s">
        <v>120</v>
      </c>
      <c r="F89" s="32">
        <v>8</v>
      </c>
      <c r="G89" s="7">
        <v>0.72333899999999995</v>
      </c>
      <c r="H89" s="7">
        <v>0.73509999999999998</v>
      </c>
      <c r="J89" s="13" t="s">
        <v>135</v>
      </c>
      <c r="K89" s="13">
        <f>COUNTIFS(G$73:G$91,"&gt;0.8", G$73:G$91,"&lt;=0.9")</f>
        <v>3</v>
      </c>
      <c r="L89" s="13">
        <f>COUNTIFS(H$73:H$91,"&gt;0.8", H$73:H$91,"&lt;=0.9")</f>
        <v>4</v>
      </c>
    </row>
    <row r="90" spans="1:12" s="3" customFormat="1" x14ac:dyDescent="0.2">
      <c r="A90" s="3" t="s">
        <v>7</v>
      </c>
      <c r="B90" s="3">
        <v>100</v>
      </c>
      <c r="C90" s="3">
        <v>100</v>
      </c>
      <c r="D90" s="3">
        <v>1460</v>
      </c>
      <c r="E90" s="4" t="s">
        <v>6</v>
      </c>
      <c r="F90" s="32">
        <v>10</v>
      </c>
      <c r="G90" s="7">
        <v>0.83</v>
      </c>
      <c r="H90" s="7">
        <v>0.88</v>
      </c>
      <c r="J90" s="13" t="s">
        <v>136</v>
      </c>
      <c r="K90" s="13">
        <f>COUNTIFS(G$73:G$91,"&gt;0.9", G$73:G$91,"&lt;=1.0")</f>
        <v>5</v>
      </c>
      <c r="L90" s="13">
        <f>COUNTIFS(H$73:H$91,"&gt;0.9", H$73:H$91,"&lt;=1.0")</f>
        <v>6</v>
      </c>
    </row>
    <row r="91" spans="1:12" s="3" customFormat="1" x14ac:dyDescent="0.2">
      <c r="A91" s="9" t="s">
        <v>9</v>
      </c>
      <c r="B91" s="9">
        <v>381</v>
      </c>
      <c r="C91" s="9">
        <v>760</v>
      </c>
      <c r="D91" s="9">
        <v>99</v>
      </c>
      <c r="E91" s="10" t="s">
        <v>72</v>
      </c>
      <c r="F91" s="33">
        <v>10</v>
      </c>
      <c r="G91" s="11">
        <v>0.74473699999999998</v>
      </c>
      <c r="H91" s="11">
        <v>0.71710499999999999</v>
      </c>
      <c r="I91" s="9"/>
      <c r="J91" s="9"/>
      <c r="K91" s="9">
        <v>0.75249999999999995</v>
      </c>
      <c r="L91" s="9">
        <v>0.80900000000000005</v>
      </c>
    </row>
    <row r="92" spans="1:12" s="3" customFormat="1" x14ac:dyDescent="0.2">
      <c r="A92" s="3" t="s">
        <v>18</v>
      </c>
      <c r="B92" s="3">
        <v>220</v>
      </c>
      <c r="C92" s="3">
        <v>1980</v>
      </c>
      <c r="D92" s="3">
        <v>256</v>
      </c>
      <c r="E92" s="4" t="s">
        <v>65</v>
      </c>
      <c r="F92" s="32">
        <v>11</v>
      </c>
      <c r="G92" s="7">
        <v>0.65100999999999998</v>
      </c>
      <c r="H92" s="7">
        <v>0.67222199999999999</v>
      </c>
    </row>
    <row r="93" spans="1:12" s="3" customFormat="1" x14ac:dyDescent="0.2">
      <c r="A93" s="3" t="s">
        <v>27</v>
      </c>
      <c r="B93" s="3">
        <v>390</v>
      </c>
      <c r="C93" s="3">
        <v>390</v>
      </c>
      <c r="D93" s="3">
        <v>300</v>
      </c>
      <c r="E93" s="4" t="s">
        <v>26</v>
      </c>
      <c r="F93" s="32">
        <v>12</v>
      </c>
      <c r="G93" s="7">
        <v>0.605128</v>
      </c>
      <c r="H93" s="7">
        <v>0.6</v>
      </c>
    </row>
    <row r="94" spans="1:12" s="3" customFormat="1" x14ac:dyDescent="0.2">
      <c r="A94" s="3" t="s">
        <v>27</v>
      </c>
      <c r="B94" s="3">
        <v>390</v>
      </c>
      <c r="C94" s="3">
        <v>390</v>
      </c>
      <c r="D94" s="3">
        <v>300</v>
      </c>
      <c r="E94" s="4" t="s">
        <v>28</v>
      </c>
      <c r="F94" s="32">
        <v>12</v>
      </c>
      <c r="G94" s="7">
        <v>0.62307699999999999</v>
      </c>
      <c r="H94" s="7">
        <v>0.664103</v>
      </c>
    </row>
    <row r="95" spans="1:12" s="3" customFormat="1" x14ac:dyDescent="0.2">
      <c r="A95" s="3" t="s">
        <v>27</v>
      </c>
      <c r="B95" s="3">
        <v>390</v>
      </c>
      <c r="C95" s="3">
        <v>390</v>
      </c>
      <c r="D95" s="3">
        <v>300</v>
      </c>
      <c r="E95" s="4" t="s">
        <v>29</v>
      </c>
      <c r="F95" s="32">
        <v>12</v>
      </c>
      <c r="G95" s="7">
        <v>0.62820500000000001</v>
      </c>
      <c r="H95" s="7">
        <v>0.66153799999999996</v>
      </c>
    </row>
    <row r="96" spans="1:12" s="3" customFormat="1" x14ac:dyDescent="0.2">
      <c r="A96" s="3" t="s">
        <v>42</v>
      </c>
      <c r="B96" s="3">
        <v>362</v>
      </c>
      <c r="C96" s="3">
        <v>362</v>
      </c>
      <c r="D96" s="3">
        <v>1250</v>
      </c>
      <c r="E96" s="4" t="s">
        <v>41</v>
      </c>
      <c r="F96" s="32">
        <v>12</v>
      </c>
      <c r="G96" s="7">
        <v>0.51659999999999995</v>
      </c>
      <c r="H96" s="7">
        <v>0.82486199999999998</v>
      </c>
    </row>
    <row r="97" spans="1:12" s="3" customFormat="1" x14ac:dyDescent="0.2">
      <c r="A97" s="3" t="s">
        <v>42</v>
      </c>
      <c r="B97" s="3">
        <v>362</v>
      </c>
      <c r="C97" s="3">
        <v>362</v>
      </c>
      <c r="D97" s="3">
        <v>1250</v>
      </c>
      <c r="E97" s="4" t="s">
        <v>43</v>
      </c>
      <c r="F97" s="32">
        <v>12</v>
      </c>
      <c r="G97" s="7">
        <v>0.45300000000000001</v>
      </c>
      <c r="H97" s="7">
        <v>0.78895000000000004</v>
      </c>
    </row>
    <row r="98" spans="1:12" s="3" customFormat="1" x14ac:dyDescent="0.2">
      <c r="A98" s="3" t="s">
        <v>9</v>
      </c>
      <c r="B98" s="3">
        <v>560</v>
      </c>
      <c r="C98" s="3">
        <v>1690</v>
      </c>
      <c r="D98" s="3">
        <v>131</v>
      </c>
      <c r="E98" s="4" t="s">
        <v>45</v>
      </c>
      <c r="F98" s="32">
        <v>14</v>
      </c>
      <c r="G98" s="7">
        <v>0.81242599999999998</v>
      </c>
      <c r="H98" s="7">
        <v>0.83491099999999996</v>
      </c>
    </row>
    <row r="99" spans="1:12" s="3" customFormat="1" x14ac:dyDescent="0.2">
      <c r="A99" s="3" t="s">
        <v>9</v>
      </c>
      <c r="B99" s="3">
        <v>200</v>
      </c>
      <c r="C99" s="3">
        <v>2050</v>
      </c>
      <c r="D99" s="3">
        <v>131</v>
      </c>
      <c r="E99" s="4" t="s">
        <v>47</v>
      </c>
      <c r="F99" s="32">
        <v>14</v>
      </c>
      <c r="G99" s="7">
        <v>0.80829300000000004</v>
      </c>
      <c r="H99" s="7">
        <v>0.76341499999999995</v>
      </c>
    </row>
    <row r="100" spans="1:12" s="3" customFormat="1" x14ac:dyDescent="0.2">
      <c r="A100" s="3" t="s">
        <v>9</v>
      </c>
      <c r="B100" s="3">
        <v>500</v>
      </c>
      <c r="C100" s="3">
        <v>625</v>
      </c>
      <c r="D100" s="3">
        <v>128</v>
      </c>
      <c r="E100" s="4" t="s">
        <v>108</v>
      </c>
      <c r="F100" s="32">
        <v>15</v>
      </c>
      <c r="G100" s="7">
        <v>0.88639999999999997</v>
      </c>
      <c r="H100" s="7">
        <v>0.9264</v>
      </c>
    </row>
    <row r="101" spans="1:12" s="3" customFormat="1" x14ac:dyDescent="0.2">
      <c r="A101" s="3" t="s">
        <v>9</v>
      </c>
      <c r="B101" s="3">
        <v>7200</v>
      </c>
      <c r="C101" s="3">
        <v>16800</v>
      </c>
      <c r="D101" s="3">
        <v>46</v>
      </c>
      <c r="E101" s="4" t="s">
        <v>30</v>
      </c>
      <c r="F101" s="32">
        <v>24</v>
      </c>
      <c r="G101" s="7">
        <v>0.76600000000000001</v>
      </c>
      <c r="H101" s="7">
        <v>0.75993999999999995</v>
      </c>
    </row>
    <row r="102" spans="1:12" s="3" customFormat="1" x14ac:dyDescent="0.2">
      <c r="A102" s="3" t="s">
        <v>9</v>
      </c>
      <c r="B102" s="3">
        <v>267</v>
      </c>
      <c r="C102" s="3">
        <v>638</v>
      </c>
      <c r="D102" s="3">
        <v>270</v>
      </c>
      <c r="E102" s="4" t="s">
        <v>123</v>
      </c>
      <c r="F102" s="32">
        <v>25</v>
      </c>
      <c r="G102" s="7">
        <v>0.58620700000000003</v>
      </c>
      <c r="H102" s="7">
        <v>0.63636400000000004</v>
      </c>
      <c r="J102" s="13"/>
      <c r="K102" s="13" t="s">
        <v>130</v>
      </c>
      <c r="L102" s="13" t="s">
        <v>128</v>
      </c>
    </row>
    <row r="103" spans="1:12" s="3" customFormat="1" x14ac:dyDescent="0.2">
      <c r="A103" s="3" t="s">
        <v>9</v>
      </c>
      <c r="B103" s="3">
        <v>390</v>
      </c>
      <c r="C103" s="3">
        <v>391</v>
      </c>
      <c r="D103" s="3">
        <v>176</v>
      </c>
      <c r="E103" s="4" t="s">
        <v>8</v>
      </c>
      <c r="F103" s="32">
        <v>37</v>
      </c>
      <c r="G103" s="7">
        <v>0.64705900000000005</v>
      </c>
      <c r="H103" s="7">
        <v>0.79283899999999996</v>
      </c>
      <c r="J103" s="13" t="s">
        <v>131</v>
      </c>
      <c r="K103" s="13">
        <f>COUNTIFS(G$92:G$109,"&lt;=0.5")</f>
        <v>5</v>
      </c>
      <c r="L103" s="13">
        <f>COUNTIFS(H$92:H$109,"&lt;=0.5")</f>
        <v>1</v>
      </c>
    </row>
    <row r="104" spans="1:12" s="3" customFormat="1" x14ac:dyDescent="0.2">
      <c r="A104" s="3" t="s">
        <v>18</v>
      </c>
      <c r="B104" s="3">
        <v>214</v>
      </c>
      <c r="C104" s="3">
        <v>1896</v>
      </c>
      <c r="D104" s="3">
        <v>1024</v>
      </c>
      <c r="E104" s="4" t="s">
        <v>82</v>
      </c>
      <c r="F104" s="32">
        <v>39</v>
      </c>
      <c r="G104" s="7">
        <v>0.1535</v>
      </c>
      <c r="H104" s="7">
        <v>0.35981000000000002</v>
      </c>
      <c r="J104" s="13" t="s">
        <v>132</v>
      </c>
      <c r="K104" s="13">
        <f>COUNTIFS(G$92:G$109,"&gt;0.5", G$92:G$109,"&lt;=0.6")</f>
        <v>2</v>
      </c>
      <c r="L104" s="13">
        <f>COUNTIFS(H$92:H$109,"&gt;0.5", H$92:H$109,"&lt;=0.6")</f>
        <v>1</v>
      </c>
    </row>
    <row r="105" spans="1:12" s="3" customFormat="1" x14ac:dyDescent="0.2">
      <c r="A105" s="3" t="s">
        <v>9</v>
      </c>
      <c r="B105" s="3">
        <v>450</v>
      </c>
      <c r="C105" s="3">
        <v>455</v>
      </c>
      <c r="D105" s="3">
        <v>270</v>
      </c>
      <c r="E105" s="4" t="s">
        <v>48</v>
      </c>
      <c r="F105" s="32">
        <v>50</v>
      </c>
      <c r="G105" s="7">
        <v>0.69890099999999999</v>
      </c>
      <c r="H105" s="7">
        <v>0.72087900000000005</v>
      </c>
      <c r="J105" s="13" t="s">
        <v>133</v>
      </c>
      <c r="K105" s="13">
        <f>COUNTIFS(G$92:G$109,"&gt;0.6", G$92:G$109,"&lt;=0.7")</f>
        <v>6</v>
      </c>
      <c r="L105" s="13">
        <f>COUNTIFS(H$92:H$109,"&gt;0.6", H$92:H$109,"&lt;=0.7")</f>
        <v>5</v>
      </c>
    </row>
    <row r="106" spans="1:12" s="3" customFormat="1" x14ac:dyDescent="0.2">
      <c r="A106" s="3" t="s">
        <v>84</v>
      </c>
      <c r="B106" s="3">
        <v>104</v>
      </c>
      <c r="C106" s="3">
        <v>208</v>
      </c>
      <c r="D106" s="3">
        <v>2000</v>
      </c>
      <c r="E106" s="4" t="s">
        <v>83</v>
      </c>
      <c r="F106" s="32">
        <v>52</v>
      </c>
      <c r="G106" s="7">
        <v>0.13</v>
      </c>
      <c r="H106" s="7">
        <v>0.72807699999999997</v>
      </c>
      <c r="J106" s="13" t="s">
        <v>134</v>
      </c>
      <c r="K106" s="13">
        <f>COUNTIFS(G$92:G$109,"&gt;0.7", G$92:G$109,"&lt;=0.8")</f>
        <v>2</v>
      </c>
      <c r="L106" s="13">
        <f>COUNTIFS(H$92:H$109,"&gt;0.7", H$92:H$109,"&lt;=0.8")</f>
        <v>6</v>
      </c>
    </row>
    <row r="107" spans="1:12" s="3" customFormat="1" x14ac:dyDescent="0.2">
      <c r="A107" s="3" t="s">
        <v>84</v>
      </c>
      <c r="B107" s="3">
        <v>104</v>
      </c>
      <c r="C107" s="3">
        <v>208</v>
      </c>
      <c r="D107" s="3">
        <v>2000</v>
      </c>
      <c r="E107" s="4" t="s">
        <v>85</v>
      </c>
      <c r="F107" s="32">
        <v>52</v>
      </c>
      <c r="G107" s="7">
        <v>0.24</v>
      </c>
      <c r="H107" s="7">
        <v>0.918269</v>
      </c>
      <c r="J107" s="13" t="s">
        <v>135</v>
      </c>
      <c r="K107" s="13">
        <f>COUNTIFS(G$92:G$109,"&gt;0.8", G$92:G$109,"&lt;=0.9")</f>
        <v>3</v>
      </c>
      <c r="L107" s="13">
        <f>COUNTIFS(H$92:H$109,"&gt;0.8", H$92:H$109,"&lt;=0.9")</f>
        <v>3</v>
      </c>
    </row>
    <row r="108" spans="1:12" s="3" customFormat="1" x14ac:dyDescent="0.2">
      <c r="A108" s="3" t="s">
        <v>84</v>
      </c>
      <c r="B108" s="3">
        <v>104</v>
      </c>
      <c r="C108" s="3">
        <v>208</v>
      </c>
      <c r="D108" s="3">
        <v>2000</v>
      </c>
      <c r="E108" s="4" t="s">
        <v>86</v>
      </c>
      <c r="F108" s="32">
        <v>52</v>
      </c>
      <c r="G108" s="7">
        <v>0.14000000000000001</v>
      </c>
      <c r="H108" s="7">
        <v>0.625</v>
      </c>
      <c r="J108" s="13" t="s">
        <v>136</v>
      </c>
      <c r="K108" s="13">
        <f>COUNTIFS(G$92:G$109,"&gt;0.9", G$92:G$109,"&lt;=1.0")</f>
        <v>0</v>
      </c>
      <c r="L108" s="13">
        <f>COUNTIFS(H$92:H$109,"&gt;0.9", H$92:H$109,"&lt;=1.0")</f>
        <v>2</v>
      </c>
    </row>
    <row r="109" spans="1:12" s="3" customFormat="1" x14ac:dyDescent="0.2">
      <c r="A109" s="9" t="s">
        <v>9</v>
      </c>
      <c r="B109" s="9">
        <v>600</v>
      </c>
      <c r="C109" s="9">
        <v>600</v>
      </c>
      <c r="D109" s="9">
        <v>512</v>
      </c>
      <c r="E109" s="10" t="s">
        <v>101</v>
      </c>
      <c r="F109" s="33">
        <v>60</v>
      </c>
      <c r="G109" s="11">
        <v>0.76333300000000004</v>
      </c>
      <c r="H109" s="11">
        <v>0.81</v>
      </c>
      <c r="I109" s="9"/>
      <c r="J109" s="9"/>
      <c r="K109" s="9">
        <v>0.56159999999999999</v>
      </c>
      <c r="L109" s="9">
        <v>0.72709999999999997</v>
      </c>
    </row>
  </sheetData>
  <sortState xmlns:xlrd2="http://schemas.microsoft.com/office/spreadsheetml/2017/richdata2" ref="A2:H109">
    <sortCondition ref="F1:F109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E50D-8591-4079-91F9-DB2EA5DE38E2}">
  <dimension ref="A1:O109"/>
  <sheetViews>
    <sheetView topLeftCell="A88" workbookViewId="0">
      <selection activeCell="L23" sqref="L23"/>
    </sheetView>
  </sheetViews>
  <sheetFormatPr defaultRowHeight="15" x14ac:dyDescent="0.2"/>
  <cols>
    <col min="1" max="1" width="29.25" bestFit="1" customWidth="1"/>
    <col min="2" max="2" width="13.5" bestFit="1" customWidth="1"/>
    <col min="3" max="3" width="6" bestFit="1" customWidth="1"/>
    <col min="4" max="4" width="6.5" bestFit="1" customWidth="1"/>
    <col min="5" max="5" width="6.125" bestFit="1" customWidth="1"/>
    <col min="6" max="6" width="7.375" bestFit="1" customWidth="1"/>
    <col min="7" max="7" width="10.25" style="31" bestFit="1" customWidth="1"/>
    <col min="8" max="8" width="13.125" bestFit="1" customWidth="1"/>
    <col min="9" max="9" width="7.5" bestFit="1" customWidth="1"/>
    <col min="10" max="10" width="12.625" bestFit="1" customWidth="1"/>
    <col min="12" max="12" width="12.375" style="15" bestFit="1" customWidth="1"/>
    <col min="13" max="13" width="6.875" style="15" bestFit="1" customWidth="1"/>
    <col min="14" max="14" width="11" style="15" bestFit="1" customWidth="1"/>
  </cols>
  <sheetData>
    <row r="1" spans="1:14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8" t="s">
        <v>137</v>
      </c>
      <c r="H1" s="6" t="s">
        <v>130</v>
      </c>
      <c r="I1" s="6" t="s">
        <v>128</v>
      </c>
      <c r="J1" s="6"/>
    </row>
    <row r="2" spans="1:14" ht="15.75" x14ac:dyDescent="0.2">
      <c r="A2" s="8" t="s">
        <v>32</v>
      </c>
      <c r="B2" s="3" t="s">
        <v>9</v>
      </c>
      <c r="C2" s="3">
        <v>400</v>
      </c>
      <c r="D2" s="3">
        <v>139</v>
      </c>
      <c r="E2" s="3">
        <v>3</v>
      </c>
      <c r="F2" s="3">
        <v>80</v>
      </c>
      <c r="G2" s="29">
        <v>2.8776978417266186</v>
      </c>
      <c r="H2" s="7">
        <v>0.79136700000000004</v>
      </c>
      <c r="I2" s="7">
        <v>0.79136700000000004</v>
      </c>
      <c r="J2" s="7"/>
    </row>
    <row r="3" spans="1:14" ht="15.75" x14ac:dyDescent="0.2">
      <c r="A3" s="8" t="s">
        <v>34</v>
      </c>
      <c r="B3" s="3" t="s">
        <v>9</v>
      </c>
      <c r="C3" s="3">
        <v>400</v>
      </c>
      <c r="D3" s="3">
        <v>139</v>
      </c>
      <c r="E3" s="3">
        <v>6</v>
      </c>
      <c r="F3" s="3">
        <v>80</v>
      </c>
      <c r="G3" s="29">
        <v>2.8776978417266186</v>
      </c>
      <c r="H3" s="7">
        <v>0.69784199999999996</v>
      </c>
      <c r="I3" s="7">
        <v>0.69784199999999996</v>
      </c>
      <c r="J3" s="7"/>
    </row>
    <row r="4" spans="1:14" ht="15.75" x14ac:dyDescent="0.2">
      <c r="A4" s="8" t="s">
        <v>50</v>
      </c>
      <c r="B4" s="3" t="s">
        <v>18</v>
      </c>
      <c r="C4" s="3">
        <v>3601</v>
      </c>
      <c r="D4" s="3">
        <v>1320</v>
      </c>
      <c r="E4" s="3">
        <v>2</v>
      </c>
      <c r="F4" s="3">
        <v>500</v>
      </c>
      <c r="G4" s="29">
        <v>2.728030303030303</v>
      </c>
      <c r="H4" s="7">
        <v>0.74848499999999996</v>
      </c>
      <c r="I4" s="7">
        <v>1</v>
      </c>
      <c r="J4" s="7"/>
    </row>
    <row r="5" spans="1:14" ht="15.75" x14ac:dyDescent="0.2">
      <c r="A5" s="8" t="s">
        <v>73</v>
      </c>
      <c r="B5" s="3" t="s">
        <v>9</v>
      </c>
      <c r="C5" s="3">
        <v>400</v>
      </c>
      <c r="D5" s="3">
        <v>154</v>
      </c>
      <c r="E5" s="3">
        <v>3</v>
      </c>
      <c r="F5" s="3">
        <v>80</v>
      </c>
      <c r="G5" s="29">
        <v>2.5974025974025974</v>
      </c>
      <c r="H5" s="7">
        <v>0.59090900000000002</v>
      </c>
      <c r="I5" s="7">
        <v>0.65584399999999998</v>
      </c>
      <c r="J5" s="7"/>
    </row>
    <row r="6" spans="1:14" ht="15.75" x14ac:dyDescent="0.2">
      <c r="A6" s="8" t="s">
        <v>75</v>
      </c>
      <c r="B6" s="3" t="s">
        <v>9</v>
      </c>
      <c r="C6" s="3">
        <v>399</v>
      </c>
      <c r="D6" s="3">
        <v>154</v>
      </c>
      <c r="E6" s="3">
        <v>6</v>
      </c>
      <c r="F6" s="3">
        <v>80</v>
      </c>
      <c r="G6" s="29">
        <v>2.5909090909090908</v>
      </c>
      <c r="H6" s="7">
        <v>0.57792200000000005</v>
      </c>
      <c r="I6" s="7">
        <v>0.61038999999999999</v>
      </c>
      <c r="J6" s="7"/>
    </row>
    <row r="7" spans="1:14" ht="15.75" x14ac:dyDescent="0.2">
      <c r="A7" s="8" t="s">
        <v>124</v>
      </c>
      <c r="B7" s="3" t="s">
        <v>27</v>
      </c>
      <c r="C7" s="3">
        <v>181</v>
      </c>
      <c r="D7" s="3">
        <v>77</v>
      </c>
      <c r="E7" s="3">
        <v>5</v>
      </c>
      <c r="F7" s="3">
        <v>900</v>
      </c>
      <c r="G7" s="29">
        <v>2.3506493506493507</v>
      </c>
      <c r="H7" s="7">
        <v>0.57140000000000002</v>
      </c>
      <c r="I7" s="7">
        <v>0.75337699999999996</v>
      </c>
      <c r="J7" s="7"/>
    </row>
    <row r="8" spans="1:14" ht="15.75" x14ac:dyDescent="0.2">
      <c r="A8" s="8" t="s">
        <v>125</v>
      </c>
      <c r="B8" s="3" t="s">
        <v>27</v>
      </c>
      <c r="C8" s="3">
        <v>181</v>
      </c>
      <c r="D8" s="3">
        <v>77</v>
      </c>
      <c r="E8" s="3">
        <v>2</v>
      </c>
      <c r="F8" s="3">
        <v>900</v>
      </c>
      <c r="G8" s="29">
        <v>2.3506493506493507</v>
      </c>
      <c r="H8" s="7">
        <v>0.63636400000000004</v>
      </c>
      <c r="I8" s="7">
        <v>0.81818199999999996</v>
      </c>
      <c r="J8" s="7"/>
    </row>
    <row r="9" spans="1:14" ht="15.75" x14ac:dyDescent="0.2">
      <c r="A9" s="8" t="s">
        <v>35</v>
      </c>
      <c r="B9" s="3" t="s">
        <v>18</v>
      </c>
      <c r="C9" s="3">
        <v>322</v>
      </c>
      <c r="D9" s="3">
        <v>139</v>
      </c>
      <c r="E9" s="3">
        <v>2</v>
      </c>
      <c r="F9" s="3">
        <v>512</v>
      </c>
      <c r="G9" s="29">
        <v>2.3165467625899279</v>
      </c>
      <c r="H9" s="7">
        <v>0.75539599999999996</v>
      </c>
      <c r="I9" s="7">
        <v>0.77697799999999995</v>
      </c>
      <c r="J9" s="7"/>
      <c r="L9" s="15" t="s">
        <v>130</v>
      </c>
      <c r="M9" s="15" t="s">
        <v>128</v>
      </c>
      <c r="N9" s="15" t="s">
        <v>139</v>
      </c>
    </row>
    <row r="10" spans="1:14" ht="15.75" x14ac:dyDescent="0.2">
      <c r="A10" s="8" t="s">
        <v>33</v>
      </c>
      <c r="B10" s="3" t="s">
        <v>9</v>
      </c>
      <c r="C10" s="3">
        <v>600</v>
      </c>
      <c r="D10" s="3">
        <v>276</v>
      </c>
      <c r="E10" s="3">
        <v>2</v>
      </c>
      <c r="F10" s="3">
        <v>80</v>
      </c>
      <c r="G10" s="29">
        <v>2.1739130434782608</v>
      </c>
      <c r="H10" s="7">
        <v>0.77898599999999996</v>
      </c>
      <c r="I10" s="7">
        <v>0.81884100000000004</v>
      </c>
      <c r="J10" s="7"/>
      <c r="L10" s="15">
        <v>0.75049999999999994</v>
      </c>
      <c r="M10" s="15">
        <v>0.80859999999999999</v>
      </c>
      <c r="N10" s="15">
        <f>M10-L10</f>
        <v>5.8100000000000041E-2</v>
      </c>
    </row>
    <row r="11" spans="1:14" ht="15.75" x14ac:dyDescent="0.2">
      <c r="A11" s="8" t="s">
        <v>81</v>
      </c>
      <c r="B11" s="3" t="s">
        <v>9</v>
      </c>
      <c r="C11" s="3">
        <v>1800</v>
      </c>
      <c r="D11" s="3">
        <v>858</v>
      </c>
      <c r="E11" s="3">
        <v>2</v>
      </c>
      <c r="F11" s="3">
        <v>80</v>
      </c>
      <c r="G11" s="29">
        <v>2.0979020979020979</v>
      </c>
      <c r="H11" s="7">
        <v>0.82400899999999999</v>
      </c>
      <c r="I11" s="7">
        <v>0.84731900000000004</v>
      </c>
      <c r="J11" s="7"/>
      <c r="L11" s="15">
        <v>0.74950000000000006</v>
      </c>
      <c r="M11" s="15">
        <v>0.84289999999999998</v>
      </c>
      <c r="N11" s="15">
        <f>M11-L11</f>
        <v>9.3399999999999928E-2</v>
      </c>
    </row>
    <row r="12" spans="1:14" ht="15.75" x14ac:dyDescent="0.2">
      <c r="A12" s="8" t="s">
        <v>74</v>
      </c>
      <c r="B12" s="3" t="s">
        <v>9</v>
      </c>
      <c r="C12" s="3">
        <v>600</v>
      </c>
      <c r="D12" s="3">
        <v>291</v>
      </c>
      <c r="E12" s="3">
        <v>2</v>
      </c>
      <c r="F12" s="3">
        <v>80</v>
      </c>
      <c r="G12" s="29">
        <v>2.0618556701030926</v>
      </c>
      <c r="H12" s="7">
        <v>0.84192400000000001</v>
      </c>
      <c r="I12" s="7">
        <v>0.85567000000000004</v>
      </c>
      <c r="J12" s="7"/>
      <c r="L12" s="15">
        <v>0.64749999999999996</v>
      </c>
      <c r="M12" s="15">
        <v>0.80830000000000002</v>
      </c>
      <c r="N12" s="15">
        <f t="shared" ref="N12:N15" si="0">M12-L12</f>
        <v>0.16080000000000005</v>
      </c>
    </row>
    <row r="13" spans="1:14" ht="15.75" x14ac:dyDescent="0.2">
      <c r="A13" s="8" t="s">
        <v>91</v>
      </c>
      <c r="B13" s="3" t="s">
        <v>9</v>
      </c>
      <c r="C13" s="3">
        <v>600</v>
      </c>
      <c r="D13" s="3">
        <v>291</v>
      </c>
      <c r="E13" s="3">
        <v>2</v>
      </c>
      <c r="F13" s="3">
        <v>80</v>
      </c>
      <c r="G13" s="29">
        <v>2.0618556701030926</v>
      </c>
      <c r="H13" s="7">
        <v>0.87628899999999998</v>
      </c>
      <c r="I13" s="7">
        <v>0.91065300000000005</v>
      </c>
      <c r="J13" s="7"/>
      <c r="L13" s="15">
        <v>0.86309999999999998</v>
      </c>
      <c r="M13" s="15">
        <v>0.90210000000000001</v>
      </c>
      <c r="N13" s="15">
        <f t="shared" si="0"/>
        <v>3.9000000000000035E-2</v>
      </c>
    </row>
    <row r="14" spans="1:14" ht="15.75" x14ac:dyDescent="0.2">
      <c r="A14" s="8" t="s">
        <v>90</v>
      </c>
      <c r="B14" s="3" t="s">
        <v>9</v>
      </c>
      <c r="C14" s="3">
        <v>400</v>
      </c>
      <c r="D14" s="3">
        <v>205</v>
      </c>
      <c r="E14" s="3">
        <v>3</v>
      </c>
      <c r="F14" s="3">
        <v>80</v>
      </c>
      <c r="G14" s="29">
        <v>1.9512195121951219</v>
      </c>
      <c r="H14" s="7">
        <v>0.86341500000000004</v>
      </c>
      <c r="I14" s="7">
        <v>0.86341500000000004</v>
      </c>
      <c r="J14" s="7"/>
      <c r="L14" s="15">
        <v>0.78159999999999996</v>
      </c>
      <c r="M14" s="15">
        <v>0.84399999999999997</v>
      </c>
      <c r="N14" s="15">
        <f t="shared" si="0"/>
        <v>6.2400000000000011E-2</v>
      </c>
    </row>
    <row r="15" spans="1:14" ht="15.75" x14ac:dyDescent="0.2">
      <c r="A15" s="8" t="s">
        <v>92</v>
      </c>
      <c r="B15" s="3" t="s">
        <v>9</v>
      </c>
      <c r="C15" s="3">
        <v>400</v>
      </c>
      <c r="D15" s="3">
        <v>205</v>
      </c>
      <c r="E15" s="3">
        <v>6</v>
      </c>
      <c r="F15" s="3">
        <v>80</v>
      </c>
      <c r="G15" s="29">
        <v>1.9512195121951219</v>
      </c>
      <c r="H15" s="7">
        <v>0.81463399999999997</v>
      </c>
      <c r="I15" s="7">
        <v>0.82438999999999996</v>
      </c>
      <c r="J15" s="7"/>
      <c r="L15" s="15">
        <v>0.86299999999999999</v>
      </c>
      <c r="M15" s="15">
        <v>0.93740000000000001</v>
      </c>
      <c r="N15" s="15">
        <f t="shared" si="0"/>
        <v>7.4400000000000022E-2</v>
      </c>
    </row>
    <row r="16" spans="1:14" ht="15.75" x14ac:dyDescent="0.2">
      <c r="A16" s="8" t="s">
        <v>107</v>
      </c>
      <c r="B16" s="3" t="s">
        <v>12</v>
      </c>
      <c r="C16" s="3">
        <v>613</v>
      </c>
      <c r="D16" s="3">
        <v>370</v>
      </c>
      <c r="E16" s="3">
        <v>2</v>
      </c>
      <c r="F16" s="3">
        <v>235</v>
      </c>
      <c r="G16" s="29">
        <v>1.6567567567567567</v>
      </c>
      <c r="H16" s="7">
        <v>0.97026999999999997</v>
      </c>
      <c r="I16" s="7">
        <v>0.97026999999999997</v>
      </c>
      <c r="J16" s="7"/>
    </row>
    <row r="17" spans="1:15" ht="15.75" x14ac:dyDescent="0.2">
      <c r="A17" s="9" t="s">
        <v>40</v>
      </c>
      <c r="B17" s="9" t="s">
        <v>7</v>
      </c>
      <c r="C17" s="9">
        <v>8926</v>
      </c>
      <c r="D17" s="9">
        <v>7711</v>
      </c>
      <c r="E17" s="9">
        <v>7</v>
      </c>
      <c r="F17" s="9">
        <v>96</v>
      </c>
      <c r="G17" s="30">
        <v>1.1575671119180391</v>
      </c>
      <c r="H17" s="11">
        <v>0.66852500000000004</v>
      </c>
      <c r="I17" s="11">
        <v>0.74244600000000005</v>
      </c>
      <c r="J17" s="11"/>
      <c r="K17" s="14"/>
      <c r="L17" s="16"/>
      <c r="M17" s="16"/>
      <c r="N17" s="16"/>
      <c r="O17" s="14"/>
    </row>
    <row r="18" spans="1:15" ht="15.75" x14ac:dyDescent="0.2">
      <c r="A18" s="8" t="s">
        <v>122</v>
      </c>
      <c r="B18" s="3" t="s">
        <v>12</v>
      </c>
      <c r="C18" s="3">
        <v>57</v>
      </c>
      <c r="D18" s="3">
        <v>54</v>
      </c>
      <c r="E18" s="3">
        <v>2</v>
      </c>
      <c r="F18" s="3">
        <v>234</v>
      </c>
      <c r="G18" s="29">
        <v>1.0555555555555556</v>
      </c>
      <c r="H18" s="7">
        <v>0.81481499999999996</v>
      </c>
      <c r="I18" s="7">
        <v>0.88888900000000004</v>
      </c>
      <c r="J18" s="7"/>
    </row>
    <row r="19" spans="1:15" ht="15.75" x14ac:dyDescent="0.2">
      <c r="A19" s="8" t="s">
        <v>57</v>
      </c>
      <c r="B19" s="3" t="s">
        <v>12</v>
      </c>
      <c r="C19" s="3">
        <v>109</v>
      </c>
      <c r="D19" s="3">
        <v>105</v>
      </c>
      <c r="E19" s="3">
        <v>2</v>
      </c>
      <c r="F19" s="3">
        <v>431</v>
      </c>
      <c r="G19" s="29">
        <v>1.0380952380952382</v>
      </c>
      <c r="H19" s="7">
        <v>0.74285699999999999</v>
      </c>
      <c r="I19" s="7">
        <v>0.8095</v>
      </c>
      <c r="J19" s="7"/>
    </row>
    <row r="20" spans="1:15" ht="15.75" x14ac:dyDescent="0.2">
      <c r="A20" s="8" t="s">
        <v>44</v>
      </c>
      <c r="B20" s="3" t="s">
        <v>12</v>
      </c>
      <c r="C20" s="3">
        <v>504</v>
      </c>
      <c r="D20" s="3">
        <v>500</v>
      </c>
      <c r="E20" s="3">
        <v>4</v>
      </c>
      <c r="F20" s="3">
        <v>1751</v>
      </c>
      <c r="G20" s="29">
        <v>1.008</v>
      </c>
      <c r="H20" s="7">
        <v>0.54400000000000004</v>
      </c>
      <c r="I20" s="7">
        <v>0.72199999999999998</v>
      </c>
      <c r="J20" s="7"/>
    </row>
    <row r="21" spans="1:15" ht="15.75" x14ac:dyDescent="0.2">
      <c r="A21" s="8" t="s">
        <v>6</v>
      </c>
      <c r="B21" s="3" t="s">
        <v>7</v>
      </c>
      <c r="C21" s="3">
        <v>100</v>
      </c>
      <c r="D21" s="3">
        <v>100</v>
      </c>
      <c r="E21" s="3">
        <v>10</v>
      </c>
      <c r="F21" s="3">
        <v>1460</v>
      </c>
      <c r="G21" s="29">
        <v>1</v>
      </c>
      <c r="H21" s="7">
        <v>0.83</v>
      </c>
      <c r="I21" s="7">
        <v>0.88</v>
      </c>
      <c r="J21" s="7"/>
    </row>
    <row r="22" spans="1:15" ht="15.75" x14ac:dyDescent="0.2">
      <c r="A22" s="8" t="s">
        <v>11</v>
      </c>
      <c r="B22" s="3" t="s">
        <v>12</v>
      </c>
      <c r="C22" s="3">
        <v>30</v>
      </c>
      <c r="D22" s="3">
        <v>30</v>
      </c>
      <c r="E22" s="3">
        <v>5</v>
      </c>
      <c r="F22" s="3">
        <v>470</v>
      </c>
      <c r="G22" s="29">
        <v>1</v>
      </c>
      <c r="H22" s="7">
        <v>0.7</v>
      </c>
      <c r="I22" s="7">
        <v>0.9</v>
      </c>
      <c r="J22" s="7"/>
    </row>
    <row r="23" spans="1:15" ht="15.75" x14ac:dyDescent="0.2">
      <c r="A23" s="8" t="s">
        <v>13</v>
      </c>
      <c r="B23" s="3" t="s">
        <v>9</v>
      </c>
      <c r="C23" s="3">
        <v>20</v>
      </c>
      <c r="D23" s="3">
        <v>20</v>
      </c>
      <c r="E23" s="3">
        <v>2</v>
      </c>
      <c r="F23" s="3">
        <v>512</v>
      </c>
      <c r="G23" s="29">
        <v>1</v>
      </c>
      <c r="H23" s="7">
        <v>0.9</v>
      </c>
      <c r="I23" s="7">
        <v>0.95</v>
      </c>
      <c r="J23" s="7"/>
    </row>
    <row r="24" spans="1:15" ht="15.75" x14ac:dyDescent="0.2">
      <c r="A24" s="8" t="s">
        <v>14</v>
      </c>
      <c r="B24" s="3" t="s">
        <v>9</v>
      </c>
      <c r="C24" s="3">
        <v>20</v>
      </c>
      <c r="D24" s="3">
        <v>20</v>
      </c>
      <c r="E24" s="3">
        <v>2</v>
      </c>
      <c r="F24" s="3">
        <v>512</v>
      </c>
      <c r="G24" s="29">
        <v>1</v>
      </c>
      <c r="H24" s="7">
        <v>0.9</v>
      </c>
      <c r="I24" s="7">
        <v>1</v>
      </c>
      <c r="J24" s="7"/>
    </row>
    <row r="25" spans="1:15" ht="15.75" x14ac:dyDescent="0.2">
      <c r="A25" s="8" t="s">
        <v>17</v>
      </c>
      <c r="B25" s="3" t="s">
        <v>18</v>
      </c>
      <c r="C25" s="3">
        <v>60</v>
      </c>
      <c r="D25" s="3">
        <v>60</v>
      </c>
      <c r="E25" s="3">
        <v>4</v>
      </c>
      <c r="F25" s="3">
        <v>577</v>
      </c>
      <c r="G25" s="29">
        <v>1</v>
      </c>
      <c r="H25" s="7">
        <v>0.71666700000000005</v>
      </c>
      <c r="I25" s="7">
        <v>0.83333299999999999</v>
      </c>
      <c r="J25" s="7"/>
    </row>
    <row r="26" spans="1:15" ht="15.75" x14ac:dyDescent="0.2">
      <c r="A26" s="8" t="s">
        <v>24</v>
      </c>
      <c r="B26" s="3" t="s">
        <v>12</v>
      </c>
      <c r="C26" s="3">
        <v>28</v>
      </c>
      <c r="D26" s="3">
        <v>28</v>
      </c>
      <c r="E26" s="3">
        <v>2</v>
      </c>
      <c r="F26" s="3">
        <v>286</v>
      </c>
      <c r="G26" s="29">
        <v>1</v>
      </c>
      <c r="H26" s="7">
        <v>1</v>
      </c>
      <c r="I26" s="7">
        <v>1</v>
      </c>
      <c r="J26" s="7"/>
    </row>
    <row r="27" spans="1:15" ht="15.75" x14ac:dyDescent="0.2">
      <c r="A27" s="8" t="s">
        <v>25</v>
      </c>
      <c r="B27" s="3" t="s">
        <v>7</v>
      </c>
      <c r="C27" s="3">
        <v>250</v>
      </c>
      <c r="D27" s="3">
        <v>250</v>
      </c>
      <c r="E27" s="3">
        <v>2</v>
      </c>
      <c r="F27" s="3">
        <v>720</v>
      </c>
      <c r="G27" s="29">
        <v>1</v>
      </c>
      <c r="H27" s="7">
        <v>0.628</v>
      </c>
      <c r="I27" s="7">
        <v>0.71599999999999997</v>
      </c>
      <c r="J27" s="7"/>
    </row>
    <row r="28" spans="1:15" ht="15.75" x14ac:dyDescent="0.2">
      <c r="A28" s="8" t="s">
        <v>26</v>
      </c>
      <c r="B28" s="3" t="s">
        <v>27</v>
      </c>
      <c r="C28" s="3">
        <v>390</v>
      </c>
      <c r="D28" s="3">
        <v>390</v>
      </c>
      <c r="E28" s="3">
        <v>12</v>
      </c>
      <c r="F28" s="3">
        <v>300</v>
      </c>
      <c r="G28" s="29">
        <v>1</v>
      </c>
      <c r="H28" s="7">
        <v>0.605128</v>
      </c>
      <c r="I28" s="7">
        <v>0.6</v>
      </c>
      <c r="J28" s="7"/>
    </row>
    <row r="29" spans="1:15" ht="15.75" x14ac:dyDescent="0.2">
      <c r="A29" s="8" t="s">
        <v>28</v>
      </c>
      <c r="B29" s="3" t="s">
        <v>27</v>
      </c>
      <c r="C29" s="3">
        <v>390</v>
      </c>
      <c r="D29" s="3">
        <v>390</v>
      </c>
      <c r="E29" s="3">
        <v>12</v>
      </c>
      <c r="F29" s="3">
        <v>300</v>
      </c>
      <c r="G29" s="29">
        <v>1</v>
      </c>
      <c r="H29" s="7">
        <v>0.62307699999999999</v>
      </c>
      <c r="I29" s="7">
        <v>0.664103</v>
      </c>
      <c r="J29" s="7"/>
    </row>
    <row r="30" spans="1:15" ht="15.75" x14ac:dyDescent="0.2">
      <c r="A30" s="8" t="s">
        <v>29</v>
      </c>
      <c r="B30" s="3" t="s">
        <v>27</v>
      </c>
      <c r="C30" s="3">
        <v>390</v>
      </c>
      <c r="D30" s="3">
        <v>390</v>
      </c>
      <c r="E30" s="3">
        <v>12</v>
      </c>
      <c r="F30" s="3">
        <v>300</v>
      </c>
      <c r="G30" s="29">
        <v>1</v>
      </c>
      <c r="H30" s="7">
        <v>0.62820500000000001</v>
      </c>
      <c r="I30" s="7">
        <v>0.66153799999999996</v>
      </c>
      <c r="J30" s="7"/>
    </row>
    <row r="31" spans="1:15" ht="15.75" x14ac:dyDescent="0.2">
      <c r="A31" s="8" t="s">
        <v>36</v>
      </c>
      <c r="B31" s="3" t="s">
        <v>37</v>
      </c>
      <c r="C31" s="3">
        <v>100</v>
      </c>
      <c r="D31" s="3">
        <v>100</v>
      </c>
      <c r="E31" s="3">
        <v>2</v>
      </c>
      <c r="F31" s="3">
        <v>96</v>
      </c>
      <c r="G31" s="29">
        <v>1</v>
      </c>
      <c r="H31" s="7">
        <v>0.88</v>
      </c>
      <c r="I31" s="7">
        <v>0.89</v>
      </c>
      <c r="J31" s="7"/>
    </row>
    <row r="32" spans="1:15" ht="15.75" x14ac:dyDescent="0.2">
      <c r="A32" s="8" t="s">
        <v>41</v>
      </c>
      <c r="B32" s="3" t="s">
        <v>42</v>
      </c>
      <c r="C32" s="3">
        <v>362</v>
      </c>
      <c r="D32" s="3">
        <v>362</v>
      </c>
      <c r="E32" s="3">
        <v>12</v>
      </c>
      <c r="F32" s="3">
        <v>1250</v>
      </c>
      <c r="G32" s="29">
        <v>1</v>
      </c>
      <c r="H32" s="7">
        <v>0.51659999999999995</v>
      </c>
      <c r="I32" s="7">
        <v>0.82486199999999998</v>
      </c>
      <c r="J32" s="7"/>
    </row>
    <row r="33" spans="1:10" ht="15.75" x14ac:dyDescent="0.2">
      <c r="A33" s="8" t="s">
        <v>43</v>
      </c>
      <c r="B33" s="3" t="s">
        <v>42</v>
      </c>
      <c r="C33" s="3">
        <v>362</v>
      </c>
      <c r="D33" s="3">
        <v>362</v>
      </c>
      <c r="E33" s="3">
        <v>12</v>
      </c>
      <c r="F33" s="3">
        <v>1250</v>
      </c>
      <c r="G33" s="29">
        <v>1</v>
      </c>
      <c r="H33" s="7">
        <v>0.45300000000000001</v>
      </c>
      <c r="I33" s="7">
        <v>0.78895000000000004</v>
      </c>
      <c r="J33" s="7"/>
    </row>
    <row r="34" spans="1:10" ht="15.75" x14ac:dyDescent="0.2">
      <c r="A34" s="8" t="s">
        <v>49</v>
      </c>
      <c r="B34" s="3" t="s">
        <v>9</v>
      </c>
      <c r="C34" s="3">
        <v>175</v>
      </c>
      <c r="D34" s="3">
        <v>175</v>
      </c>
      <c r="E34" s="3">
        <v>7</v>
      </c>
      <c r="F34" s="3">
        <v>463</v>
      </c>
      <c r="G34" s="29">
        <v>1</v>
      </c>
      <c r="H34" s="7">
        <v>0.81142899999999996</v>
      </c>
      <c r="I34" s="7">
        <v>0.91428600000000004</v>
      </c>
      <c r="J34" s="7"/>
    </row>
    <row r="35" spans="1:10" ht="15.75" x14ac:dyDescent="0.2">
      <c r="A35" s="8" t="s">
        <v>59</v>
      </c>
      <c r="B35" s="3" t="s">
        <v>9</v>
      </c>
      <c r="C35" s="3">
        <v>64</v>
      </c>
      <c r="D35" s="3">
        <v>64</v>
      </c>
      <c r="E35" s="3">
        <v>2</v>
      </c>
      <c r="F35" s="3">
        <v>512</v>
      </c>
      <c r="G35" s="29">
        <v>1</v>
      </c>
      <c r="H35" s="7">
        <v>0.703125</v>
      </c>
      <c r="I35" s="7">
        <v>0.671875</v>
      </c>
      <c r="J35" s="7"/>
    </row>
    <row r="36" spans="1:10" ht="15.75" x14ac:dyDescent="0.2">
      <c r="A36" s="8" t="s">
        <v>67</v>
      </c>
      <c r="B36" s="3" t="s">
        <v>7</v>
      </c>
      <c r="C36" s="3">
        <v>375</v>
      </c>
      <c r="D36" s="3">
        <v>375</v>
      </c>
      <c r="E36" s="3">
        <v>3</v>
      </c>
      <c r="F36" s="3">
        <v>720</v>
      </c>
      <c r="G36" s="29">
        <v>1</v>
      </c>
      <c r="H36" s="7">
        <v>0.59730000000000005</v>
      </c>
      <c r="I36" s="7">
        <v>0.89666699999999999</v>
      </c>
      <c r="J36" s="7"/>
    </row>
    <row r="37" spans="1:10" ht="15.75" x14ac:dyDescent="0.2">
      <c r="A37" s="8" t="s">
        <v>71</v>
      </c>
      <c r="B37" s="3" t="s">
        <v>12</v>
      </c>
      <c r="C37" s="3">
        <v>60</v>
      </c>
      <c r="D37" s="3">
        <v>60</v>
      </c>
      <c r="E37" s="3">
        <v>3</v>
      </c>
      <c r="F37" s="3">
        <v>448</v>
      </c>
      <c r="G37" s="29">
        <v>1</v>
      </c>
      <c r="H37" s="7">
        <v>0.95</v>
      </c>
      <c r="I37" s="7">
        <v>0.96666700000000005</v>
      </c>
      <c r="J37" s="7"/>
    </row>
    <row r="38" spans="1:10" ht="15.75" x14ac:dyDescent="0.2">
      <c r="A38" s="8" t="s">
        <v>79</v>
      </c>
      <c r="B38" s="3" t="s">
        <v>12</v>
      </c>
      <c r="C38" s="3">
        <v>30</v>
      </c>
      <c r="D38" s="3">
        <v>30</v>
      </c>
      <c r="E38" s="3">
        <v>4</v>
      </c>
      <c r="F38" s="3">
        <v>570</v>
      </c>
      <c r="G38" s="29">
        <v>1</v>
      </c>
      <c r="H38" s="7">
        <v>0.86666699999999997</v>
      </c>
      <c r="I38" s="7">
        <v>0.93333299999999997</v>
      </c>
      <c r="J38" s="7"/>
    </row>
    <row r="39" spans="1:10" ht="15.75" x14ac:dyDescent="0.2">
      <c r="A39" s="8" t="s">
        <v>87</v>
      </c>
      <c r="B39" s="3" t="s">
        <v>18</v>
      </c>
      <c r="C39" s="3">
        <v>105</v>
      </c>
      <c r="D39" s="3">
        <v>105</v>
      </c>
      <c r="E39" s="3">
        <v>7</v>
      </c>
      <c r="F39" s="3">
        <v>144</v>
      </c>
      <c r="G39" s="29">
        <v>1</v>
      </c>
      <c r="H39" s="7">
        <v>0.99047600000000002</v>
      </c>
      <c r="I39" s="7">
        <v>1</v>
      </c>
      <c r="J39" s="7"/>
    </row>
    <row r="40" spans="1:10" ht="15.75" x14ac:dyDescent="0.2">
      <c r="A40" s="8" t="s">
        <v>88</v>
      </c>
      <c r="B40" s="3" t="s">
        <v>89</v>
      </c>
      <c r="C40" s="3">
        <v>180</v>
      </c>
      <c r="D40" s="3">
        <v>180</v>
      </c>
      <c r="E40" s="3">
        <v>2</v>
      </c>
      <c r="F40" s="3">
        <v>144</v>
      </c>
      <c r="G40" s="29">
        <v>1</v>
      </c>
      <c r="H40" s="7">
        <v>1</v>
      </c>
      <c r="I40" s="7">
        <v>1</v>
      </c>
      <c r="J40" s="7"/>
    </row>
    <row r="41" spans="1:10" ht="15.75" x14ac:dyDescent="0.2">
      <c r="A41" s="8" t="s">
        <v>93</v>
      </c>
      <c r="B41" s="3" t="s">
        <v>7</v>
      </c>
      <c r="C41" s="3">
        <v>375</v>
      </c>
      <c r="D41" s="3">
        <v>375</v>
      </c>
      <c r="E41" s="3">
        <v>3</v>
      </c>
      <c r="F41" s="3">
        <v>720</v>
      </c>
      <c r="G41" s="29">
        <v>1</v>
      </c>
      <c r="H41" s="7">
        <v>0.53600000000000003</v>
      </c>
      <c r="I41" s="7">
        <v>0.752</v>
      </c>
      <c r="J41" s="7"/>
    </row>
    <row r="42" spans="1:10" ht="15.75" x14ac:dyDescent="0.2">
      <c r="A42" s="8" t="s">
        <v>96</v>
      </c>
      <c r="B42" s="3" t="s">
        <v>7</v>
      </c>
      <c r="C42" s="3">
        <v>375</v>
      </c>
      <c r="D42" s="3">
        <v>375</v>
      </c>
      <c r="E42" s="3">
        <v>3</v>
      </c>
      <c r="F42" s="3">
        <v>720</v>
      </c>
      <c r="G42" s="29">
        <v>1</v>
      </c>
      <c r="H42" s="7">
        <v>0.41870000000000002</v>
      </c>
      <c r="I42" s="7">
        <v>0.68</v>
      </c>
      <c r="J42" s="7"/>
    </row>
    <row r="43" spans="1:10" ht="15.75" x14ac:dyDescent="0.2">
      <c r="A43" s="8" t="s">
        <v>98</v>
      </c>
      <c r="B43" s="3" t="s">
        <v>95</v>
      </c>
      <c r="C43" s="3">
        <v>450</v>
      </c>
      <c r="D43" s="3">
        <v>450</v>
      </c>
      <c r="E43" s="3">
        <v>6</v>
      </c>
      <c r="F43" s="3">
        <v>1500</v>
      </c>
      <c r="G43" s="29">
        <v>1</v>
      </c>
      <c r="H43" s="7">
        <v>0.5444</v>
      </c>
      <c r="I43" s="7">
        <v>0.80222199999999999</v>
      </c>
      <c r="J43" s="7"/>
    </row>
    <row r="44" spans="1:10" ht="15.75" x14ac:dyDescent="0.2">
      <c r="A44" s="8" t="s">
        <v>99</v>
      </c>
      <c r="B44" s="3" t="s">
        <v>95</v>
      </c>
      <c r="C44" s="3">
        <v>450</v>
      </c>
      <c r="D44" s="3">
        <v>450</v>
      </c>
      <c r="E44" s="3">
        <v>5</v>
      </c>
      <c r="F44" s="3">
        <v>1500</v>
      </c>
      <c r="G44" s="29">
        <v>1</v>
      </c>
      <c r="H44" s="7">
        <v>0.80669999999999997</v>
      </c>
      <c r="I44" s="7">
        <v>0.92222199999999999</v>
      </c>
      <c r="J44" s="7"/>
    </row>
    <row r="45" spans="1:10" ht="15.75" x14ac:dyDescent="0.2">
      <c r="A45" s="8" t="s">
        <v>101</v>
      </c>
      <c r="B45" s="3" t="s">
        <v>9</v>
      </c>
      <c r="C45" s="3">
        <v>600</v>
      </c>
      <c r="D45" s="3">
        <v>600</v>
      </c>
      <c r="E45" s="3">
        <v>60</v>
      </c>
      <c r="F45" s="3">
        <v>512</v>
      </c>
      <c r="G45" s="29">
        <v>1</v>
      </c>
      <c r="H45" s="7">
        <v>0.76333300000000004</v>
      </c>
      <c r="I45" s="7">
        <v>0.81</v>
      </c>
      <c r="J45" s="7"/>
    </row>
    <row r="46" spans="1:10" ht="15.75" x14ac:dyDescent="0.2">
      <c r="A46" s="8" t="s">
        <v>102</v>
      </c>
      <c r="B46" s="3" t="s">
        <v>7</v>
      </c>
      <c r="C46" s="3">
        <v>375</v>
      </c>
      <c r="D46" s="3">
        <v>375</v>
      </c>
      <c r="E46" s="3">
        <v>3</v>
      </c>
      <c r="F46" s="3">
        <v>720</v>
      </c>
      <c r="G46" s="29">
        <v>1</v>
      </c>
      <c r="H46" s="7">
        <v>0.73599999999999999</v>
      </c>
      <c r="I46" s="7">
        <v>0.81799999999999995</v>
      </c>
      <c r="J46" s="7"/>
    </row>
    <row r="47" spans="1:10" ht="15.75" x14ac:dyDescent="0.2">
      <c r="A47" s="8" t="s">
        <v>103</v>
      </c>
      <c r="B47" s="3" t="s">
        <v>16</v>
      </c>
      <c r="C47" s="3">
        <v>150</v>
      </c>
      <c r="D47" s="3">
        <v>150</v>
      </c>
      <c r="E47" s="3">
        <v>3</v>
      </c>
      <c r="F47" s="3">
        <v>15</v>
      </c>
      <c r="G47" s="29">
        <v>1</v>
      </c>
      <c r="H47" s="7">
        <v>0.99333300000000002</v>
      </c>
      <c r="I47" s="7">
        <v>0.98666699999999996</v>
      </c>
      <c r="J47" s="7"/>
    </row>
    <row r="48" spans="1:10" ht="15.75" x14ac:dyDescent="0.2">
      <c r="A48" s="8" t="s">
        <v>110</v>
      </c>
      <c r="B48" s="3" t="s">
        <v>16</v>
      </c>
      <c r="C48" s="3">
        <v>300</v>
      </c>
      <c r="D48" s="3">
        <v>300</v>
      </c>
      <c r="E48" s="3">
        <v>6</v>
      </c>
      <c r="F48" s="3">
        <v>60</v>
      </c>
      <c r="G48" s="29">
        <v>1</v>
      </c>
      <c r="H48" s="7">
        <v>0.973333</v>
      </c>
      <c r="I48" s="7">
        <v>0.99</v>
      </c>
      <c r="J48" s="7"/>
    </row>
    <row r="49" spans="1:15" ht="15.75" x14ac:dyDescent="0.2">
      <c r="A49" s="8" t="s">
        <v>113</v>
      </c>
      <c r="B49" s="3" t="s">
        <v>18</v>
      </c>
      <c r="C49" s="3">
        <v>100</v>
      </c>
      <c r="D49" s="3">
        <v>100</v>
      </c>
      <c r="E49" s="3">
        <v>4</v>
      </c>
      <c r="F49" s="3">
        <v>275</v>
      </c>
      <c r="G49" s="29">
        <v>1</v>
      </c>
      <c r="H49" s="7">
        <v>0.89</v>
      </c>
      <c r="I49" s="7">
        <v>1</v>
      </c>
      <c r="J49" s="7"/>
    </row>
    <row r="50" spans="1:15" ht="15.75" x14ac:dyDescent="0.2">
      <c r="A50" s="8" t="s">
        <v>8</v>
      </c>
      <c r="B50" s="3" t="s">
        <v>9</v>
      </c>
      <c r="C50" s="3">
        <v>390</v>
      </c>
      <c r="D50" s="3">
        <v>391</v>
      </c>
      <c r="E50" s="3">
        <v>37</v>
      </c>
      <c r="F50" s="3">
        <v>176</v>
      </c>
      <c r="G50" s="29">
        <v>0.99744245524296671</v>
      </c>
      <c r="H50" s="7">
        <v>0.64705900000000005</v>
      </c>
      <c r="I50" s="7">
        <v>0.79283899999999996</v>
      </c>
      <c r="J50" s="7"/>
    </row>
    <row r="51" spans="1:15" ht="15.75" x14ac:dyDescent="0.2">
      <c r="A51" s="8" t="s">
        <v>48</v>
      </c>
      <c r="B51" s="3" t="s">
        <v>9</v>
      </c>
      <c r="C51" s="3">
        <v>450</v>
      </c>
      <c r="D51" s="3">
        <v>455</v>
      </c>
      <c r="E51" s="3">
        <v>50</v>
      </c>
      <c r="F51" s="3">
        <v>270</v>
      </c>
      <c r="G51" s="29">
        <v>0.98901098901098905</v>
      </c>
      <c r="H51" s="7">
        <v>0.69890099999999999</v>
      </c>
      <c r="I51" s="7">
        <v>0.72087900000000005</v>
      </c>
      <c r="J51" s="7"/>
    </row>
    <row r="52" spans="1:15" ht="15.75" x14ac:dyDescent="0.2">
      <c r="A52" s="8" t="s">
        <v>68</v>
      </c>
      <c r="B52" s="3" t="s">
        <v>18</v>
      </c>
      <c r="C52" s="3">
        <v>60</v>
      </c>
      <c r="D52" s="3">
        <v>61</v>
      </c>
      <c r="E52" s="3">
        <v>2</v>
      </c>
      <c r="F52" s="3">
        <v>637</v>
      </c>
      <c r="G52" s="29">
        <v>0.98360655737704916</v>
      </c>
      <c r="H52" s="7">
        <v>0.81967199999999996</v>
      </c>
      <c r="I52" s="7">
        <v>0.80327899999999997</v>
      </c>
      <c r="J52" s="7"/>
    </row>
    <row r="53" spans="1:15" ht="15.75" x14ac:dyDescent="0.2">
      <c r="A53" s="9" t="s">
        <v>69</v>
      </c>
      <c r="B53" s="9" t="s">
        <v>18</v>
      </c>
      <c r="C53" s="9">
        <v>70</v>
      </c>
      <c r="D53" s="9">
        <v>73</v>
      </c>
      <c r="E53" s="9">
        <v>7</v>
      </c>
      <c r="F53" s="9">
        <v>319</v>
      </c>
      <c r="G53" s="30">
        <v>0.95890410958904104</v>
      </c>
      <c r="H53" s="11">
        <v>0.75342500000000001</v>
      </c>
      <c r="I53" s="11">
        <v>0.75342500000000001</v>
      </c>
      <c r="J53" s="11"/>
      <c r="K53" s="14"/>
      <c r="L53" s="16"/>
      <c r="M53" s="16"/>
      <c r="N53" s="16"/>
      <c r="O53" s="14"/>
    </row>
    <row r="54" spans="1:15" ht="15.75" x14ac:dyDescent="0.2">
      <c r="A54" s="8" t="s">
        <v>80</v>
      </c>
      <c r="B54" s="3" t="s">
        <v>9</v>
      </c>
      <c r="C54" s="3">
        <v>200</v>
      </c>
      <c r="D54" s="3">
        <v>242</v>
      </c>
      <c r="E54" s="3">
        <v>6</v>
      </c>
      <c r="F54" s="3">
        <v>427</v>
      </c>
      <c r="G54" s="29">
        <v>0.82644628099173556</v>
      </c>
      <c r="H54" s="7">
        <v>0.50826400000000005</v>
      </c>
      <c r="I54" s="7">
        <v>0.71074400000000004</v>
      </c>
      <c r="J54" s="7"/>
    </row>
    <row r="55" spans="1:15" ht="15.75" x14ac:dyDescent="0.2">
      <c r="A55" s="8" t="s">
        <v>108</v>
      </c>
      <c r="B55" s="3" t="s">
        <v>9</v>
      </c>
      <c r="C55" s="3">
        <v>500</v>
      </c>
      <c r="D55" s="3">
        <v>625</v>
      </c>
      <c r="E55" s="3">
        <v>15</v>
      </c>
      <c r="F55" s="3">
        <v>128</v>
      </c>
      <c r="G55" s="29">
        <v>0.8</v>
      </c>
      <c r="H55" s="7">
        <v>0.88639999999999997</v>
      </c>
      <c r="I55" s="7">
        <v>0.9264</v>
      </c>
      <c r="J55" s="7"/>
    </row>
    <row r="56" spans="1:15" ht="15.75" x14ac:dyDescent="0.2">
      <c r="A56" s="4" t="s">
        <v>58</v>
      </c>
      <c r="B56" s="3" t="s">
        <v>27</v>
      </c>
      <c r="C56" s="3">
        <v>155</v>
      </c>
      <c r="D56" s="3">
        <v>308</v>
      </c>
      <c r="E56" s="3">
        <v>5</v>
      </c>
      <c r="F56" s="3">
        <v>1092</v>
      </c>
      <c r="G56" s="29">
        <v>0.50324675324675328</v>
      </c>
      <c r="H56" s="7">
        <v>0.4708</v>
      </c>
      <c r="I56" s="7">
        <v>0.52402599999999999</v>
      </c>
      <c r="J56" s="7"/>
    </row>
    <row r="57" spans="1:15" ht="15.75" x14ac:dyDescent="0.2">
      <c r="A57" s="4" t="s">
        <v>72</v>
      </c>
      <c r="B57" s="3" t="s">
        <v>9</v>
      </c>
      <c r="C57" s="3">
        <v>381</v>
      </c>
      <c r="D57" s="3">
        <v>760</v>
      </c>
      <c r="E57" s="3">
        <v>10</v>
      </c>
      <c r="F57" s="3">
        <v>99</v>
      </c>
      <c r="G57" s="29">
        <v>0.50131578947368416</v>
      </c>
      <c r="H57" s="7">
        <v>0.74473699999999998</v>
      </c>
      <c r="I57" s="7">
        <v>0.71710499999999999</v>
      </c>
      <c r="J57" s="7"/>
    </row>
    <row r="58" spans="1:15" ht="15.75" x14ac:dyDescent="0.2">
      <c r="A58" s="4" t="s">
        <v>83</v>
      </c>
      <c r="B58" s="3" t="s">
        <v>84</v>
      </c>
      <c r="C58" s="3">
        <v>104</v>
      </c>
      <c r="D58" s="3">
        <v>208</v>
      </c>
      <c r="E58" s="3">
        <v>52</v>
      </c>
      <c r="F58" s="3">
        <v>2000</v>
      </c>
      <c r="G58" s="29">
        <v>0.5</v>
      </c>
      <c r="H58" s="7">
        <v>0.13</v>
      </c>
      <c r="I58" s="7">
        <v>0.72807699999999997</v>
      </c>
      <c r="J58" s="7"/>
    </row>
    <row r="59" spans="1:15" ht="15.75" x14ac:dyDescent="0.2">
      <c r="A59" s="4" t="s">
        <v>85</v>
      </c>
      <c r="B59" s="3" t="s">
        <v>84</v>
      </c>
      <c r="C59" s="3">
        <v>104</v>
      </c>
      <c r="D59" s="3">
        <v>208</v>
      </c>
      <c r="E59" s="3">
        <v>52</v>
      </c>
      <c r="F59" s="3">
        <v>2000</v>
      </c>
      <c r="G59" s="29">
        <v>0.5</v>
      </c>
      <c r="H59" s="7">
        <v>0.24</v>
      </c>
      <c r="I59" s="7">
        <v>0.918269</v>
      </c>
      <c r="J59" s="7"/>
    </row>
    <row r="60" spans="1:15" ht="15.75" x14ac:dyDescent="0.2">
      <c r="A60" s="4" t="s">
        <v>86</v>
      </c>
      <c r="B60" s="3" t="s">
        <v>84</v>
      </c>
      <c r="C60" s="3">
        <v>104</v>
      </c>
      <c r="D60" s="3">
        <v>208</v>
      </c>
      <c r="E60" s="3">
        <v>52</v>
      </c>
      <c r="F60" s="3">
        <v>2000</v>
      </c>
      <c r="G60" s="29">
        <v>0.5</v>
      </c>
      <c r="H60" s="7">
        <v>0.14000000000000001</v>
      </c>
      <c r="I60" s="7">
        <v>0.625</v>
      </c>
      <c r="J60" s="7"/>
    </row>
    <row r="61" spans="1:15" ht="15.75" x14ac:dyDescent="0.2">
      <c r="A61" s="4" t="s">
        <v>97</v>
      </c>
      <c r="B61" s="3" t="s">
        <v>95</v>
      </c>
      <c r="C61" s="3">
        <v>300</v>
      </c>
      <c r="D61" s="3">
        <v>600</v>
      </c>
      <c r="E61" s="3">
        <v>2</v>
      </c>
      <c r="F61" s="3">
        <v>1500</v>
      </c>
      <c r="G61" s="29">
        <v>0.5</v>
      </c>
      <c r="H61" s="7">
        <v>0.92833299999999996</v>
      </c>
      <c r="I61" s="7">
        <v>0.92833299999999996</v>
      </c>
      <c r="J61" s="7"/>
    </row>
    <row r="62" spans="1:15" ht="15.75" x14ac:dyDescent="0.2">
      <c r="A62" s="4" t="s">
        <v>56</v>
      </c>
      <c r="B62" s="3" t="s">
        <v>27</v>
      </c>
      <c r="C62" s="3">
        <v>136</v>
      </c>
      <c r="D62" s="3">
        <v>315</v>
      </c>
      <c r="E62" s="3">
        <v>2</v>
      </c>
      <c r="F62" s="3">
        <v>150</v>
      </c>
      <c r="G62" s="29">
        <v>0.43174603174603177</v>
      </c>
      <c r="H62" s="7">
        <v>1</v>
      </c>
      <c r="I62" s="7">
        <v>1</v>
      </c>
      <c r="J62" s="7"/>
    </row>
    <row r="63" spans="1:15" ht="15.75" x14ac:dyDescent="0.2">
      <c r="A63" s="4" t="s">
        <v>30</v>
      </c>
      <c r="B63" s="3" t="s">
        <v>9</v>
      </c>
      <c r="C63" s="3">
        <v>7200</v>
      </c>
      <c r="D63" s="3">
        <v>16800</v>
      </c>
      <c r="E63" s="3">
        <v>24</v>
      </c>
      <c r="F63" s="3">
        <v>46</v>
      </c>
      <c r="G63" s="29">
        <v>0.42857142857142855</v>
      </c>
      <c r="H63" s="7">
        <v>0.76600000000000001</v>
      </c>
      <c r="I63" s="7">
        <v>0.75993999999999995</v>
      </c>
      <c r="J63" s="7"/>
    </row>
    <row r="64" spans="1:15" ht="15.75" x14ac:dyDescent="0.2">
      <c r="A64" s="4" t="s">
        <v>54</v>
      </c>
      <c r="B64" s="3" t="s">
        <v>27</v>
      </c>
      <c r="C64" s="3">
        <v>135</v>
      </c>
      <c r="D64" s="3">
        <v>316</v>
      </c>
      <c r="E64" s="3">
        <v>2</v>
      </c>
      <c r="F64" s="3">
        <v>150</v>
      </c>
      <c r="G64" s="29">
        <v>0.42721518987341772</v>
      </c>
      <c r="H64" s="7">
        <v>0.98734200000000005</v>
      </c>
      <c r="I64" s="7">
        <v>0.96202500000000002</v>
      </c>
      <c r="J64" s="7"/>
    </row>
    <row r="65" spans="1:15" ht="15.75" x14ac:dyDescent="0.2">
      <c r="A65" s="4" t="s">
        <v>55</v>
      </c>
      <c r="B65" s="3" t="s">
        <v>27</v>
      </c>
      <c r="C65" s="3">
        <v>135</v>
      </c>
      <c r="D65" s="3">
        <v>316</v>
      </c>
      <c r="E65" s="3">
        <v>2</v>
      </c>
      <c r="F65" s="3">
        <v>150</v>
      </c>
      <c r="G65" s="29">
        <v>0.42721518987341772</v>
      </c>
      <c r="H65" s="7">
        <v>0.99683500000000003</v>
      </c>
      <c r="I65" s="7">
        <v>1</v>
      </c>
      <c r="J65" s="7"/>
    </row>
    <row r="66" spans="1:15" ht="15.75" x14ac:dyDescent="0.2">
      <c r="A66" s="4" t="s">
        <v>123</v>
      </c>
      <c r="B66" s="3" t="s">
        <v>9</v>
      </c>
      <c r="C66" s="3">
        <v>267</v>
      </c>
      <c r="D66" s="3">
        <v>638</v>
      </c>
      <c r="E66" s="3">
        <v>25</v>
      </c>
      <c r="F66" s="3">
        <v>270</v>
      </c>
      <c r="G66" s="29">
        <v>0.41849529780564265</v>
      </c>
      <c r="H66" s="7">
        <v>0.58620700000000003</v>
      </c>
      <c r="I66" s="7">
        <v>0.63636400000000004</v>
      </c>
      <c r="J66" s="7"/>
    </row>
    <row r="67" spans="1:15" ht="15.75" x14ac:dyDescent="0.2">
      <c r="A67" s="10" t="s">
        <v>94</v>
      </c>
      <c r="B67" s="9" t="s">
        <v>95</v>
      </c>
      <c r="C67" s="9">
        <v>20</v>
      </c>
      <c r="D67" s="9">
        <v>50</v>
      </c>
      <c r="E67" s="9">
        <v>4</v>
      </c>
      <c r="F67" s="9">
        <v>2844</v>
      </c>
      <c r="G67" s="30">
        <v>0.4</v>
      </c>
      <c r="H67" s="11">
        <v>0.68</v>
      </c>
      <c r="I67" s="11">
        <v>0.88</v>
      </c>
      <c r="J67" s="11"/>
      <c r="K67" s="14"/>
      <c r="L67" s="16"/>
      <c r="M67" s="16"/>
      <c r="N67" s="16"/>
      <c r="O67" s="14"/>
    </row>
    <row r="68" spans="1:15" ht="15.75" x14ac:dyDescent="0.2">
      <c r="A68" s="4" t="s">
        <v>60</v>
      </c>
      <c r="B68" s="3" t="s">
        <v>7</v>
      </c>
      <c r="C68" s="3">
        <v>40</v>
      </c>
      <c r="D68" s="3">
        <v>119</v>
      </c>
      <c r="E68" s="3">
        <v>2</v>
      </c>
      <c r="F68" s="3">
        <v>2000</v>
      </c>
      <c r="G68" s="29">
        <v>0.33613445378151263</v>
      </c>
      <c r="H68" s="7">
        <v>0.85714299999999999</v>
      </c>
      <c r="I68" s="7">
        <v>0.966387</v>
      </c>
      <c r="J68" s="7"/>
    </row>
    <row r="69" spans="1:15" ht="15.75" x14ac:dyDescent="0.2">
      <c r="A69" s="4" t="s">
        <v>53</v>
      </c>
      <c r="B69" s="3" t="s">
        <v>27</v>
      </c>
      <c r="C69" s="3">
        <v>50</v>
      </c>
      <c r="D69" s="3">
        <v>150</v>
      </c>
      <c r="E69" s="3">
        <v>2</v>
      </c>
      <c r="F69" s="3">
        <v>150</v>
      </c>
      <c r="G69" s="29">
        <v>0.33333333333333331</v>
      </c>
      <c r="H69" s="7">
        <v>0.93333299999999997</v>
      </c>
      <c r="I69" s="7">
        <v>0.98</v>
      </c>
      <c r="J69" s="7"/>
    </row>
    <row r="70" spans="1:15" ht="15.75" x14ac:dyDescent="0.2">
      <c r="A70" s="4" t="s">
        <v>45</v>
      </c>
      <c r="B70" s="3" t="s">
        <v>9</v>
      </c>
      <c r="C70" s="3">
        <v>560</v>
      </c>
      <c r="D70" s="3">
        <v>1690</v>
      </c>
      <c r="E70" s="3">
        <v>14</v>
      </c>
      <c r="F70" s="3">
        <v>131</v>
      </c>
      <c r="G70" s="29">
        <v>0.33136094674556216</v>
      </c>
      <c r="H70" s="7">
        <v>0.81242599999999998</v>
      </c>
      <c r="I70" s="7">
        <v>0.83491099999999996</v>
      </c>
      <c r="J70" s="7"/>
    </row>
    <row r="71" spans="1:15" ht="15.75" x14ac:dyDescent="0.2">
      <c r="A71" s="4" t="s">
        <v>112</v>
      </c>
      <c r="B71" s="3" t="s">
        <v>27</v>
      </c>
      <c r="C71" s="3">
        <v>36</v>
      </c>
      <c r="D71" s="3">
        <v>130</v>
      </c>
      <c r="E71" s="3">
        <v>2</v>
      </c>
      <c r="F71" s="3">
        <v>343</v>
      </c>
      <c r="G71" s="29">
        <v>0.27692307692307694</v>
      </c>
      <c r="H71" s="7">
        <v>0.83846200000000004</v>
      </c>
      <c r="I71" s="7">
        <v>0.89230799999999999</v>
      </c>
      <c r="J71" s="7"/>
    </row>
    <row r="72" spans="1:15" ht="15.75" x14ac:dyDescent="0.2">
      <c r="A72" s="4" t="s">
        <v>46</v>
      </c>
      <c r="B72" s="3" t="s">
        <v>9</v>
      </c>
      <c r="C72" s="3">
        <v>24</v>
      </c>
      <c r="D72" s="3">
        <v>88</v>
      </c>
      <c r="E72" s="3">
        <v>4</v>
      </c>
      <c r="F72" s="3">
        <v>350</v>
      </c>
      <c r="G72" s="29">
        <v>0.27272727272727271</v>
      </c>
      <c r="H72" s="7">
        <v>0.875</v>
      </c>
      <c r="I72" s="7">
        <v>0.86363599999999996</v>
      </c>
      <c r="J72" s="7"/>
    </row>
    <row r="73" spans="1:15" ht="15.75" x14ac:dyDescent="0.2">
      <c r="A73" s="4" t="s">
        <v>117</v>
      </c>
      <c r="B73" s="3" t="s">
        <v>27</v>
      </c>
      <c r="C73" s="3">
        <v>896</v>
      </c>
      <c r="D73" s="3">
        <v>3582</v>
      </c>
      <c r="E73" s="3">
        <v>8</v>
      </c>
      <c r="F73" s="3">
        <v>945</v>
      </c>
      <c r="G73" s="29">
        <v>0.25013958682300391</v>
      </c>
      <c r="H73" s="7">
        <v>0.95309999999999995</v>
      </c>
      <c r="I73" s="7">
        <v>0.97226100000000004</v>
      </c>
      <c r="J73" s="7"/>
    </row>
    <row r="74" spans="1:15" ht="15.75" x14ac:dyDescent="0.2">
      <c r="A74" s="4" t="s">
        <v>118</v>
      </c>
      <c r="B74" s="3" t="s">
        <v>27</v>
      </c>
      <c r="C74" s="3">
        <v>896</v>
      </c>
      <c r="D74" s="3">
        <v>3582</v>
      </c>
      <c r="E74" s="3">
        <v>8</v>
      </c>
      <c r="F74" s="3">
        <v>315</v>
      </c>
      <c r="G74" s="29">
        <v>0.25013958682300391</v>
      </c>
      <c r="H74" s="7">
        <v>0.78196500000000002</v>
      </c>
      <c r="I74" s="7">
        <v>0.88539999999999996</v>
      </c>
      <c r="J74" s="7"/>
    </row>
    <row r="75" spans="1:15" ht="15.75" x14ac:dyDescent="0.2">
      <c r="A75" s="4" t="s">
        <v>119</v>
      </c>
      <c r="B75" s="3" t="s">
        <v>27</v>
      </c>
      <c r="C75" s="3">
        <v>896</v>
      </c>
      <c r="D75" s="3">
        <v>3582</v>
      </c>
      <c r="E75" s="3">
        <v>8</v>
      </c>
      <c r="F75" s="3">
        <v>315</v>
      </c>
      <c r="G75" s="29">
        <v>0.25013958682300391</v>
      </c>
      <c r="H75" s="7">
        <v>0.70407600000000004</v>
      </c>
      <c r="I75" s="7">
        <v>0.72419999999999995</v>
      </c>
      <c r="J75" s="7"/>
    </row>
    <row r="76" spans="1:15" ht="15.75" x14ac:dyDescent="0.2">
      <c r="A76" s="4" t="s">
        <v>120</v>
      </c>
      <c r="B76" s="3" t="s">
        <v>27</v>
      </c>
      <c r="C76" s="3">
        <v>896</v>
      </c>
      <c r="D76" s="3">
        <v>3582</v>
      </c>
      <c r="E76" s="3">
        <v>8</v>
      </c>
      <c r="F76" s="3">
        <v>315</v>
      </c>
      <c r="G76" s="29">
        <v>0.25013958682300391</v>
      </c>
      <c r="H76" s="7">
        <v>0.72333899999999995</v>
      </c>
      <c r="I76" s="7">
        <v>0.73509999999999998</v>
      </c>
      <c r="J76" s="7"/>
    </row>
    <row r="77" spans="1:15" ht="15.75" x14ac:dyDescent="0.2">
      <c r="A77" s="4" t="s">
        <v>115</v>
      </c>
      <c r="B77" s="3" t="s">
        <v>16</v>
      </c>
      <c r="C77" s="3">
        <v>1000</v>
      </c>
      <c r="D77" s="3">
        <v>4000</v>
      </c>
      <c r="E77" s="3">
        <v>4</v>
      </c>
      <c r="F77" s="3">
        <v>128</v>
      </c>
      <c r="G77" s="29">
        <v>0.25</v>
      </c>
      <c r="H77" s="7">
        <v>0.91325000000000001</v>
      </c>
      <c r="I77" s="7">
        <v>0.98475000000000001</v>
      </c>
      <c r="J77" s="7"/>
    </row>
    <row r="78" spans="1:15" ht="15.75" x14ac:dyDescent="0.2">
      <c r="A78" s="4" t="s">
        <v>116</v>
      </c>
      <c r="B78" s="3" t="s">
        <v>16</v>
      </c>
      <c r="C78" s="3">
        <v>36</v>
      </c>
      <c r="D78" s="3">
        <v>144</v>
      </c>
      <c r="E78" s="3">
        <v>3</v>
      </c>
      <c r="F78" s="3">
        <v>150</v>
      </c>
      <c r="G78" s="29">
        <v>0.25</v>
      </c>
      <c r="H78" s="7">
        <v>0.96527799999999997</v>
      </c>
      <c r="I78" s="7">
        <v>0.98611099999999996</v>
      </c>
      <c r="J78" s="7"/>
    </row>
    <row r="79" spans="1:15" ht="15.75" x14ac:dyDescent="0.2">
      <c r="A79" s="10" t="s">
        <v>62</v>
      </c>
      <c r="B79" s="9" t="s">
        <v>63</v>
      </c>
      <c r="C79" s="9">
        <v>62</v>
      </c>
      <c r="D79" s="9">
        <v>249</v>
      </c>
      <c r="E79" s="9">
        <v>3</v>
      </c>
      <c r="F79" s="9">
        <v>601</v>
      </c>
      <c r="G79" s="30">
        <v>0.24899598393574296</v>
      </c>
      <c r="H79" s="11">
        <v>1</v>
      </c>
      <c r="I79" s="11">
        <v>1</v>
      </c>
      <c r="J79" s="11"/>
      <c r="K79" s="14"/>
      <c r="L79" s="16"/>
      <c r="M79" s="16"/>
      <c r="N79" s="16"/>
      <c r="O79" s="14"/>
    </row>
    <row r="80" spans="1:15" ht="15.75" x14ac:dyDescent="0.2">
      <c r="A80" s="4" t="s">
        <v>76</v>
      </c>
      <c r="B80" s="3" t="s">
        <v>9</v>
      </c>
      <c r="C80" s="3">
        <v>500</v>
      </c>
      <c r="D80" s="3">
        <v>2425</v>
      </c>
      <c r="E80" s="3">
        <v>5</v>
      </c>
      <c r="F80" s="3">
        <v>1024</v>
      </c>
      <c r="G80" s="29">
        <v>0.20618556701030927</v>
      </c>
      <c r="H80" s="7">
        <v>0.90310000000000001</v>
      </c>
      <c r="I80" s="7">
        <v>0.96896899999999997</v>
      </c>
      <c r="J80" s="7"/>
    </row>
    <row r="81" spans="1:15" ht="15.75" x14ac:dyDescent="0.2">
      <c r="A81" s="4" t="s">
        <v>10</v>
      </c>
      <c r="B81" s="3" t="s">
        <v>9</v>
      </c>
      <c r="C81" s="3">
        <v>36</v>
      </c>
      <c r="D81" s="3">
        <v>175</v>
      </c>
      <c r="E81" s="3">
        <v>3</v>
      </c>
      <c r="F81" s="3">
        <v>251</v>
      </c>
      <c r="G81" s="29">
        <v>0.20571428571428571</v>
      </c>
      <c r="H81" s="7">
        <v>0.73714299999999999</v>
      </c>
      <c r="I81" s="7">
        <v>0.69142899999999996</v>
      </c>
      <c r="J81" s="7"/>
    </row>
    <row r="82" spans="1:15" ht="15.75" x14ac:dyDescent="0.2">
      <c r="A82" s="4" t="s">
        <v>15</v>
      </c>
      <c r="B82" s="3" t="s">
        <v>16</v>
      </c>
      <c r="C82" s="3">
        <v>30</v>
      </c>
      <c r="D82" s="3">
        <v>150</v>
      </c>
      <c r="E82" s="3">
        <v>3</v>
      </c>
      <c r="F82" s="3">
        <v>128</v>
      </c>
      <c r="G82" s="29">
        <v>0.2</v>
      </c>
      <c r="H82" s="7">
        <v>0.98</v>
      </c>
      <c r="I82" s="7">
        <v>1</v>
      </c>
      <c r="J82" s="7"/>
    </row>
    <row r="83" spans="1:15" ht="15.75" x14ac:dyDescent="0.2">
      <c r="A83" s="4" t="s">
        <v>61</v>
      </c>
      <c r="B83" s="3" t="s">
        <v>27</v>
      </c>
      <c r="C83" s="3">
        <v>100</v>
      </c>
      <c r="D83" s="3">
        <v>550</v>
      </c>
      <c r="E83" s="3">
        <v>7</v>
      </c>
      <c r="F83" s="3">
        <v>1882</v>
      </c>
      <c r="G83" s="29">
        <v>0.18181818181818182</v>
      </c>
      <c r="H83" s="7">
        <v>0.36909999999999998</v>
      </c>
      <c r="I83" s="7">
        <v>0.521818</v>
      </c>
      <c r="J83" s="7"/>
    </row>
    <row r="84" spans="1:15" ht="15.75" x14ac:dyDescent="0.2">
      <c r="A84" s="4" t="s">
        <v>111</v>
      </c>
      <c r="B84" s="3" t="s">
        <v>27</v>
      </c>
      <c r="C84" s="3">
        <v>40</v>
      </c>
      <c r="D84" s="3">
        <v>228</v>
      </c>
      <c r="E84" s="3">
        <v>2</v>
      </c>
      <c r="F84" s="3">
        <v>277</v>
      </c>
      <c r="G84" s="29">
        <v>0.17543859649122806</v>
      </c>
      <c r="H84" s="7">
        <v>0.71491199999999999</v>
      </c>
      <c r="I84" s="7">
        <v>0.79386000000000001</v>
      </c>
      <c r="J84" s="7"/>
    </row>
    <row r="85" spans="1:15" ht="15.75" x14ac:dyDescent="0.2">
      <c r="A85" s="4" t="s">
        <v>121</v>
      </c>
      <c r="B85" s="3" t="s">
        <v>18</v>
      </c>
      <c r="C85" s="3">
        <v>1000</v>
      </c>
      <c r="D85" s="3">
        <v>6164</v>
      </c>
      <c r="E85" s="3">
        <v>2</v>
      </c>
      <c r="F85" s="3">
        <v>152</v>
      </c>
      <c r="G85" s="29">
        <v>0.16223231667748214</v>
      </c>
      <c r="H85" s="7">
        <v>0.99497100000000005</v>
      </c>
      <c r="I85" s="7">
        <v>1</v>
      </c>
      <c r="J85" s="7"/>
    </row>
    <row r="86" spans="1:15" ht="15.75" x14ac:dyDescent="0.2">
      <c r="A86" s="4" t="s">
        <v>22</v>
      </c>
      <c r="B86" s="3" t="s">
        <v>18</v>
      </c>
      <c r="C86" s="3">
        <v>467</v>
      </c>
      <c r="D86" s="3">
        <v>3840</v>
      </c>
      <c r="E86" s="3">
        <v>3</v>
      </c>
      <c r="F86" s="3">
        <v>166</v>
      </c>
      <c r="G86" s="29">
        <v>0.12161458333333333</v>
      </c>
      <c r="H86" s="7">
        <v>0.74635399999999996</v>
      </c>
      <c r="I86" s="7">
        <v>0.773177</v>
      </c>
      <c r="J86" s="7"/>
    </row>
    <row r="87" spans="1:15" ht="15.75" x14ac:dyDescent="0.2">
      <c r="A87" s="4" t="s">
        <v>106</v>
      </c>
      <c r="B87" s="3" t="s">
        <v>18</v>
      </c>
      <c r="C87" s="3">
        <v>1000</v>
      </c>
      <c r="D87" s="3">
        <v>8236</v>
      </c>
      <c r="E87" s="3">
        <v>3</v>
      </c>
      <c r="F87" s="3">
        <v>1024</v>
      </c>
      <c r="G87" s="29">
        <v>0.12141816415735794</v>
      </c>
      <c r="H87" s="7">
        <v>0.95979999999999999</v>
      </c>
      <c r="I87" s="7">
        <v>0.98835399999999995</v>
      </c>
      <c r="J87" s="7"/>
    </row>
    <row r="88" spans="1:15" ht="15.75" x14ac:dyDescent="0.2">
      <c r="A88" s="4" t="s">
        <v>82</v>
      </c>
      <c r="B88" s="3" t="s">
        <v>18</v>
      </c>
      <c r="C88" s="3">
        <v>214</v>
      </c>
      <c r="D88" s="3">
        <v>1896</v>
      </c>
      <c r="E88" s="3">
        <v>39</v>
      </c>
      <c r="F88" s="3">
        <v>1024</v>
      </c>
      <c r="G88" s="29">
        <v>0.11286919831223628</v>
      </c>
      <c r="H88" s="7">
        <v>0.1535</v>
      </c>
      <c r="I88" s="7">
        <v>0.35981000000000002</v>
      </c>
      <c r="J88" s="7"/>
    </row>
    <row r="89" spans="1:15" ht="15.75" x14ac:dyDescent="0.2">
      <c r="A89" s="4" t="s">
        <v>38</v>
      </c>
      <c r="B89" s="3" t="s">
        <v>37</v>
      </c>
      <c r="C89" s="3">
        <v>500</v>
      </c>
      <c r="D89" s="3">
        <v>4500</v>
      </c>
      <c r="E89" s="3">
        <v>5</v>
      </c>
      <c r="F89" s="3">
        <v>140</v>
      </c>
      <c r="G89" s="29">
        <v>0.1111111111111111</v>
      </c>
      <c r="H89" s="7">
        <v>0.93733299999999997</v>
      </c>
      <c r="I89" s="7">
        <v>0.94</v>
      </c>
      <c r="J89" s="7"/>
    </row>
    <row r="90" spans="1:15" ht="15.75" x14ac:dyDescent="0.2">
      <c r="A90" s="4" t="s">
        <v>65</v>
      </c>
      <c r="B90" s="3" t="s">
        <v>18</v>
      </c>
      <c r="C90" s="3">
        <v>220</v>
      </c>
      <c r="D90" s="3">
        <v>1980</v>
      </c>
      <c r="E90" s="3">
        <v>11</v>
      </c>
      <c r="F90" s="3">
        <v>256</v>
      </c>
      <c r="G90" s="29">
        <v>0.1111111111111111</v>
      </c>
      <c r="H90" s="7">
        <v>0.65100999999999998</v>
      </c>
      <c r="I90" s="7">
        <v>0.67222199999999999</v>
      </c>
      <c r="J90" s="7"/>
    </row>
    <row r="91" spans="1:15" ht="15.75" x14ac:dyDescent="0.2">
      <c r="A91" s="4" t="s">
        <v>100</v>
      </c>
      <c r="B91" s="3" t="s">
        <v>16</v>
      </c>
      <c r="C91" s="3">
        <v>20</v>
      </c>
      <c r="D91" s="3">
        <v>180</v>
      </c>
      <c r="E91" s="3">
        <v>2</v>
      </c>
      <c r="F91" s="3">
        <v>500</v>
      </c>
      <c r="G91" s="29">
        <v>0.1111111111111111</v>
      </c>
      <c r="H91" s="7">
        <v>0.54444400000000004</v>
      </c>
      <c r="I91" s="7">
        <v>1</v>
      </c>
      <c r="J91" s="7"/>
    </row>
    <row r="92" spans="1:15" ht="15.75" x14ac:dyDescent="0.2">
      <c r="A92" s="4" t="s">
        <v>126</v>
      </c>
      <c r="B92" s="3" t="s">
        <v>9</v>
      </c>
      <c r="C92" s="3">
        <v>300</v>
      </c>
      <c r="D92" s="3">
        <v>3000</v>
      </c>
      <c r="E92" s="3">
        <v>2</v>
      </c>
      <c r="F92" s="3">
        <v>426</v>
      </c>
      <c r="G92" s="29">
        <v>0.1</v>
      </c>
      <c r="H92" s="7">
        <v>0.83266700000000005</v>
      </c>
      <c r="I92" s="7">
        <v>0.90933299999999995</v>
      </c>
      <c r="J92" s="7"/>
    </row>
    <row r="93" spans="1:15" ht="15.75" x14ac:dyDescent="0.2">
      <c r="A93" s="4" t="s">
        <v>47</v>
      </c>
      <c r="B93" s="3" t="s">
        <v>9</v>
      </c>
      <c r="C93" s="3">
        <v>200</v>
      </c>
      <c r="D93" s="3">
        <v>2050</v>
      </c>
      <c r="E93" s="3">
        <v>14</v>
      </c>
      <c r="F93" s="3">
        <v>131</v>
      </c>
      <c r="G93" s="29">
        <v>9.7560975609756101E-2</v>
      </c>
      <c r="H93" s="7">
        <v>0.80829300000000004</v>
      </c>
      <c r="I93" s="7">
        <v>0.76341499999999995</v>
      </c>
      <c r="J93" s="7"/>
    </row>
    <row r="94" spans="1:15" ht="15.75" x14ac:dyDescent="0.2">
      <c r="A94" s="4" t="s">
        <v>64</v>
      </c>
      <c r="B94" s="3" t="s">
        <v>63</v>
      </c>
      <c r="C94" s="3">
        <v>17</v>
      </c>
      <c r="D94" s="3">
        <v>249</v>
      </c>
      <c r="E94" s="3">
        <v>3</v>
      </c>
      <c r="F94" s="3">
        <v>601</v>
      </c>
      <c r="G94" s="29">
        <v>6.8273092369477914E-2</v>
      </c>
      <c r="H94" s="7">
        <v>1</v>
      </c>
      <c r="I94" s="7">
        <v>1</v>
      </c>
      <c r="J94" s="7"/>
    </row>
    <row r="95" spans="1:15" ht="15.75" x14ac:dyDescent="0.2">
      <c r="A95" s="4" t="s">
        <v>66</v>
      </c>
      <c r="B95" s="3" t="s">
        <v>18</v>
      </c>
      <c r="C95" s="3">
        <v>67</v>
      </c>
      <c r="D95" s="3">
        <v>1029</v>
      </c>
      <c r="E95" s="3">
        <v>2</v>
      </c>
      <c r="F95" s="3">
        <v>24</v>
      </c>
      <c r="G95" s="29">
        <v>6.5111758989310015E-2</v>
      </c>
      <c r="H95" s="7">
        <v>0.96695799999999998</v>
      </c>
      <c r="I95" s="7">
        <v>0.97376099999999999</v>
      </c>
      <c r="J95" s="7"/>
    </row>
    <row r="96" spans="1:15" ht="15.75" x14ac:dyDescent="0.2">
      <c r="A96" s="10" t="s">
        <v>20</v>
      </c>
      <c r="B96" s="9" t="s">
        <v>21</v>
      </c>
      <c r="C96" s="9">
        <v>20</v>
      </c>
      <c r="D96" s="9">
        <v>343</v>
      </c>
      <c r="E96" s="9">
        <v>2</v>
      </c>
      <c r="F96" s="9">
        <v>24</v>
      </c>
      <c r="G96" s="30">
        <v>5.8309037900874633E-2</v>
      </c>
      <c r="H96" s="11">
        <v>0.98833800000000005</v>
      </c>
      <c r="I96" s="11">
        <v>0.99125399999999997</v>
      </c>
      <c r="J96" s="11"/>
      <c r="K96" s="14"/>
      <c r="L96" s="16"/>
      <c r="M96" s="16"/>
      <c r="N96" s="16"/>
      <c r="O96" s="14"/>
    </row>
    <row r="97" spans="1:10" ht="15.75" x14ac:dyDescent="0.2">
      <c r="A97" s="4" t="s">
        <v>51</v>
      </c>
      <c r="B97" s="3" t="s">
        <v>18</v>
      </c>
      <c r="C97" s="3">
        <v>150</v>
      </c>
      <c r="D97" s="3">
        <v>2850</v>
      </c>
      <c r="E97" s="3">
        <v>2</v>
      </c>
      <c r="F97" s="3">
        <v>301</v>
      </c>
      <c r="G97" s="29">
        <v>5.2631578947368418E-2</v>
      </c>
      <c r="H97" s="7">
        <v>0.964561</v>
      </c>
      <c r="I97" s="7">
        <v>0.997193</v>
      </c>
      <c r="J97" s="7"/>
    </row>
    <row r="98" spans="1:10" ht="15.75" x14ac:dyDescent="0.2">
      <c r="A98" s="4" t="s">
        <v>31</v>
      </c>
      <c r="B98" s="3" t="s">
        <v>9</v>
      </c>
      <c r="C98" s="3">
        <v>16</v>
      </c>
      <c r="D98" s="3">
        <v>306</v>
      </c>
      <c r="E98" s="3">
        <v>4</v>
      </c>
      <c r="F98" s="3">
        <v>345</v>
      </c>
      <c r="G98" s="29">
        <v>5.2287581699346407E-2</v>
      </c>
      <c r="H98" s="7">
        <v>0.947712</v>
      </c>
      <c r="I98" s="7">
        <v>0.97058800000000001</v>
      </c>
      <c r="J98" s="7"/>
    </row>
    <row r="99" spans="1:10" ht="15.75" x14ac:dyDescent="0.2">
      <c r="A99" s="4" t="s">
        <v>77</v>
      </c>
      <c r="B99" s="3" t="s">
        <v>9</v>
      </c>
      <c r="C99" s="3">
        <v>100</v>
      </c>
      <c r="D99" s="3">
        <v>2425</v>
      </c>
      <c r="E99" s="3">
        <v>5</v>
      </c>
      <c r="F99" s="3">
        <v>1024</v>
      </c>
      <c r="G99" s="29">
        <v>4.1237113402061855E-2</v>
      </c>
      <c r="H99" s="7">
        <v>0.8276</v>
      </c>
      <c r="I99" s="7">
        <v>0.94433</v>
      </c>
      <c r="J99" s="7"/>
    </row>
    <row r="100" spans="1:10" ht="15.75" x14ac:dyDescent="0.2">
      <c r="A100" s="4" t="s">
        <v>19</v>
      </c>
      <c r="B100" s="3" t="s">
        <v>16</v>
      </c>
      <c r="C100" s="3">
        <v>30</v>
      </c>
      <c r="D100" s="3">
        <v>900</v>
      </c>
      <c r="E100" s="3">
        <v>3</v>
      </c>
      <c r="F100" s="3">
        <v>128</v>
      </c>
      <c r="G100" s="29">
        <v>3.3333333333333333E-2</v>
      </c>
      <c r="H100" s="7">
        <v>0.92222199999999999</v>
      </c>
      <c r="I100" s="7">
        <v>0.96555599999999997</v>
      </c>
      <c r="J100" s="7"/>
    </row>
    <row r="101" spans="1:10" ht="15.75" x14ac:dyDescent="0.2">
      <c r="A101" s="4" t="s">
        <v>104</v>
      </c>
      <c r="B101" s="3" t="s">
        <v>18</v>
      </c>
      <c r="C101" s="3">
        <v>20</v>
      </c>
      <c r="D101" s="3">
        <v>601</v>
      </c>
      <c r="E101" s="3">
        <v>2</v>
      </c>
      <c r="F101" s="3">
        <v>70</v>
      </c>
      <c r="G101" s="29">
        <v>3.3277870216306155E-2</v>
      </c>
      <c r="H101" s="7">
        <v>0.87520799999999999</v>
      </c>
      <c r="I101" s="7">
        <v>0.93011600000000005</v>
      </c>
      <c r="J101" s="7"/>
    </row>
    <row r="102" spans="1:10" ht="15.75" x14ac:dyDescent="0.2">
      <c r="A102" s="4" t="s">
        <v>23</v>
      </c>
      <c r="B102" s="3" t="s">
        <v>18</v>
      </c>
      <c r="C102" s="3">
        <v>40</v>
      </c>
      <c r="D102" s="3">
        <v>1380</v>
      </c>
      <c r="E102" s="3">
        <v>4</v>
      </c>
      <c r="F102" s="3">
        <v>1639</v>
      </c>
      <c r="G102" s="29">
        <v>2.8985507246376812E-2</v>
      </c>
      <c r="H102" s="7">
        <v>0.79057999999999995</v>
      </c>
      <c r="I102" s="7">
        <v>0.88549999999999995</v>
      </c>
      <c r="J102" s="7"/>
    </row>
    <row r="103" spans="1:10" ht="15.75" x14ac:dyDescent="0.2">
      <c r="A103" s="4" t="s">
        <v>105</v>
      </c>
      <c r="B103" s="3" t="s">
        <v>18</v>
      </c>
      <c r="C103" s="3">
        <v>27</v>
      </c>
      <c r="D103" s="3">
        <v>953</v>
      </c>
      <c r="E103" s="3">
        <v>2</v>
      </c>
      <c r="F103" s="3">
        <v>65</v>
      </c>
      <c r="G103" s="29">
        <v>2.8331584470094439E-2</v>
      </c>
      <c r="H103" s="7">
        <v>0.81322099999999997</v>
      </c>
      <c r="I103" s="7">
        <v>0.85204599999999997</v>
      </c>
      <c r="J103" s="7"/>
    </row>
    <row r="104" spans="1:10" ht="15.75" x14ac:dyDescent="0.2">
      <c r="A104" s="4" t="s">
        <v>39</v>
      </c>
      <c r="B104" s="3" t="s">
        <v>37</v>
      </c>
      <c r="C104" s="3">
        <v>23</v>
      </c>
      <c r="D104" s="3">
        <v>861</v>
      </c>
      <c r="E104" s="3">
        <v>2</v>
      </c>
      <c r="F104" s="3">
        <v>136</v>
      </c>
      <c r="G104" s="29">
        <v>2.6713124274099883E-2</v>
      </c>
      <c r="H104" s="7">
        <v>0.80371700000000001</v>
      </c>
      <c r="I104" s="7">
        <v>0.90592300000000003</v>
      </c>
      <c r="J104" s="7"/>
    </row>
    <row r="105" spans="1:10" ht="15.75" x14ac:dyDescent="0.2">
      <c r="A105" s="4" t="s">
        <v>109</v>
      </c>
      <c r="B105" s="3" t="s">
        <v>9</v>
      </c>
      <c r="C105" s="3">
        <v>25</v>
      </c>
      <c r="D105" s="3">
        <v>995</v>
      </c>
      <c r="E105" s="3">
        <v>6</v>
      </c>
      <c r="F105" s="3">
        <v>398</v>
      </c>
      <c r="G105" s="29">
        <v>2.5125628140703519E-2</v>
      </c>
      <c r="H105" s="7">
        <v>0.90351800000000004</v>
      </c>
      <c r="I105" s="7">
        <v>0.938693</v>
      </c>
      <c r="J105" s="7"/>
    </row>
    <row r="106" spans="1:10" ht="15.75" x14ac:dyDescent="0.2">
      <c r="A106" s="4" t="s">
        <v>70</v>
      </c>
      <c r="B106" s="3" t="s">
        <v>16</v>
      </c>
      <c r="C106" s="3">
        <v>55</v>
      </c>
      <c r="D106" s="3">
        <v>2345</v>
      </c>
      <c r="E106" s="3">
        <v>8</v>
      </c>
      <c r="F106" s="3">
        <v>1024</v>
      </c>
      <c r="G106" s="29">
        <v>2.3454157782515993E-2</v>
      </c>
      <c r="H106" s="7">
        <v>0.94754799999999995</v>
      </c>
      <c r="I106" s="7">
        <v>0.95009999999999994</v>
      </c>
      <c r="J106" s="7"/>
    </row>
    <row r="107" spans="1:10" ht="15.75" x14ac:dyDescent="0.2">
      <c r="A107" s="4" t="s">
        <v>114</v>
      </c>
      <c r="B107" s="3" t="s">
        <v>37</v>
      </c>
      <c r="C107" s="3">
        <v>23</v>
      </c>
      <c r="D107" s="3">
        <v>1139</v>
      </c>
      <c r="E107" s="3">
        <v>2</v>
      </c>
      <c r="F107" s="3">
        <v>82</v>
      </c>
      <c r="G107" s="29">
        <v>2.0193151887620719E-2</v>
      </c>
      <c r="H107" s="7">
        <v>0.73309899999999995</v>
      </c>
      <c r="I107" s="7">
        <v>0.951712</v>
      </c>
      <c r="J107" s="7"/>
    </row>
    <row r="108" spans="1:10" ht="15.75" x14ac:dyDescent="0.2">
      <c r="A108" s="4" t="s">
        <v>78</v>
      </c>
      <c r="B108" s="3" t="s">
        <v>18</v>
      </c>
      <c r="C108" s="3">
        <v>20</v>
      </c>
      <c r="D108" s="3">
        <v>1252</v>
      </c>
      <c r="E108" s="3">
        <v>2</v>
      </c>
      <c r="F108" s="3">
        <v>84</v>
      </c>
      <c r="G108" s="29">
        <v>1.5974440894568689E-2</v>
      </c>
      <c r="H108" s="7">
        <v>0.88258800000000004</v>
      </c>
      <c r="I108" s="7">
        <v>0.89696500000000001</v>
      </c>
      <c r="J108" s="7"/>
    </row>
    <row r="109" spans="1:10" ht="15.75" x14ac:dyDescent="0.2">
      <c r="A109" s="4" t="s">
        <v>52</v>
      </c>
      <c r="B109" s="3" t="s">
        <v>18</v>
      </c>
      <c r="C109" s="3">
        <v>28</v>
      </c>
      <c r="D109" s="3">
        <v>2850</v>
      </c>
      <c r="E109" s="3">
        <v>2</v>
      </c>
      <c r="F109" s="3">
        <v>301</v>
      </c>
      <c r="G109" s="29">
        <v>9.8245614035087723E-3</v>
      </c>
      <c r="H109" s="7">
        <v>0.80771899999999996</v>
      </c>
      <c r="I109" s="7">
        <v>0.99754399999999999</v>
      </c>
      <c r="J109" s="7"/>
    </row>
  </sheetData>
  <sortState xmlns:xlrd2="http://schemas.microsoft.com/office/spreadsheetml/2017/richdata2" ref="A2:J110">
    <sortCondition descending="1" ref="G1:G110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4489-BF43-466A-AF1E-F21875A47CBD}">
  <dimension ref="A1:O109"/>
  <sheetViews>
    <sheetView topLeftCell="A69" workbookViewId="0">
      <selection activeCell="Q20" sqref="Q20"/>
    </sheetView>
  </sheetViews>
  <sheetFormatPr defaultRowHeight="14.25" x14ac:dyDescent="0.2"/>
  <cols>
    <col min="1" max="1" width="29.25" bestFit="1" customWidth="1"/>
    <col min="2" max="2" width="13.5" bestFit="1" customWidth="1"/>
    <col min="3" max="3" width="6" bestFit="1" customWidth="1"/>
    <col min="4" max="4" width="6.5" bestFit="1" customWidth="1"/>
    <col min="5" max="5" width="6.125" bestFit="1" customWidth="1"/>
    <col min="6" max="6" width="7.375" bestFit="1" customWidth="1"/>
    <col min="7" max="7" width="13.875" style="31" bestFit="1" customWidth="1"/>
    <col min="8" max="8" width="13.125" bestFit="1" customWidth="1"/>
    <col min="9" max="9" width="7.5" bestFit="1" customWidth="1"/>
    <col min="10" max="10" width="12.625" bestFit="1" customWidth="1"/>
    <col min="12" max="14" width="9" style="17"/>
  </cols>
  <sheetData>
    <row r="1" spans="1:10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8" t="s">
        <v>140</v>
      </c>
      <c r="H1" s="6" t="s">
        <v>130</v>
      </c>
      <c r="I1" s="6" t="s">
        <v>128</v>
      </c>
      <c r="J1" s="6"/>
    </row>
    <row r="2" spans="1:10" ht="15.75" x14ac:dyDescent="0.2">
      <c r="A2" s="3" t="s">
        <v>6</v>
      </c>
      <c r="B2" s="3" t="s">
        <v>7</v>
      </c>
      <c r="C2" s="3">
        <v>100</v>
      </c>
      <c r="D2" s="3">
        <v>100</v>
      </c>
      <c r="E2" s="3">
        <v>10</v>
      </c>
      <c r="F2" s="3">
        <v>1460</v>
      </c>
      <c r="G2" s="32">
        <v>0</v>
      </c>
      <c r="H2" s="7">
        <v>0.83</v>
      </c>
      <c r="I2" s="7">
        <v>0.88</v>
      </c>
      <c r="J2" s="7"/>
    </row>
    <row r="3" spans="1:10" ht="15.75" x14ac:dyDescent="0.2">
      <c r="A3" s="3" t="s">
        <v>10</v>
      </c>
      <c r="B3" s="3" t="s">
        <v>9</v>
      </c>
      <c r="C3" s="3">
        <v>36</v>
      </c>
      <c r="D3" s="3">
        <v>175</v>
      </c>
      <c r="E3" s="3">
        <v>3</v>
      </c>
      <c r="F3" s="3">
        <v>251</v>
      </c>
      <c r="G3" s="32">
        <v>0</v>
      </c>
      <c r="H3" s="7">
        <v>0.73714299999999999</v>
      </c>
      <c r="I3" s="7">
        <v>0.69142899999999996</v>
      </c>
      <c r="J3" s="7"/>
    </row>
    <row r="4" spans="1:10" ht="15.75" x14ac:dyDescent="0.2">
      <c r="A4" s="3" t="s">
        <v>11</v>
      </c>
      <c r="B4" s="3" t="s">
        <v>12</v>
      </c>
      <c r="C4" s="3">
        <v>30</v>
      </c>
      <c r="D4" s="3">
        <v>30</v>
      </c>
      <c r="E4" s="3">
        <v>5</v>
      </c>
      <c r="F4" s="3">
        <v>470</v>
      </c>
      <c r="G4" s="32">
        <v>0</v>
      </c>
      <c r="H4" s="7">
        <v>0.7</v>
      </c>
      <c r="I4" s="7">
        <v>0.9</v>
      </c>
      <c r="J4" s="7"/>
    </row>
    <row r="5" spans="1:10" ht="15.75" x14ac:dyDescent="0.2">
      <c r="A5" s="3" t="s">
        <v>13</v>
      </c>
      <c r="B5" s="3" t="s">
        <v>9</v>
      </c>
      <c r="C5" s="3">
        <v>20</v>
      </c>
      <c r="D5" s="3">
        <v>20</v>
      </c>
      <c r="E5" s="3">
        <v>2</v>
      </c>
      <c r="F5" s="3">
        <v>512</v>
      </c>
      <c r="G5" s="32">
        <v>0</v>
      </c>
      <c r="H5" s="7">
        <v>0.9</v>
      </c>
      <c r="I5" s="7">
        <v>0.95</v>
      </c>
      <c r="J5" s="7"/>
    </row>
    <row r="6" spans="1:10" ht="15.75" x14ac:dyDescent="0.2">
      <c r="A6" s="3" t="s">
        <v>14</v>
      </c>
      <c r="B6" s="3" t="s">
        <v>9</v>
      </c>
      <c r="C6" s="3">
        <v>20</v>
      </c>
      <c r="D6" s="3">
        <v>20</v>
      </c>
      <c r="E6" s="3">
        <v>2</v>
      </c>
      <c r="F6" s="3">
        <v>512</v>
      </c>
      <c r="G6" s="32">
        <v>0</v>
      </c>
      <c r="H6" s="7">
        <v>0.9</v>
      </c>
      <c r="I6" s="7">
        <v>1</v>
      </c>
      <c r="J6" s="7"/>
    </row>
    <row r="7" spans="1:10" ht="15.75" x14ac:dyDescent="0.2">
      <c r="A7" s="3" t="s">
        <v>15</v>
      </c>
      <c r="B7" s="3" t="s">
        <v>16</v>
      </c>
      <c r="C7" s="3">
        <v>30</v>
      </c>
      <c r="D7" s="3">
        <v>150</v>
      </c>
      <c r="E7" s="3">
        <v>3</v>
      </c>
      <c r="F7" s="3">
        <v>128</v>
      </c>
      <c r="G7" s="32">
        <v>0</v>
      </c>
      <c r="H7" s="7">
        <v>0.98</v>
      </c>
      <c r="I7" s="7">
        <v>1</v>
      </c>
      <c r="J7" s="7"/>
    </row>
    <row r="8" spans="1:10" ht="15.75" x14ac:dyDescent="0.2">
      <c r="A8" s="3" t="s">
        <v>20</v>
      </c>
      <c r="B8" s="3" t="s">
        <v>21</v>
      </c>
      <c r="C8" s="3">
        <v>20</v>
      </c>
      <c r="D8" s="3">
        <v>343</v>
      </c>
      <c r="E8" s="3">
        <v>2</v>
      </c>
      <c r="F8" s="3">
        <v>24</v>
      </c>
      <c r="G8" s="32">
        <v>0</v>
      </c>
      <c r="H8" s="7">
        <v>0.98833800000000005</v>
      </c>
      <c r="I8" s="7">
        <v>0.99125399999999997</v>
      </c>
      <c r="J8" s="7"/>
    </row>
    <row r="9" spans="1:10" ht="15.75" x14ac:dyDescent="0.2">
      <c r="A9" s="3" t="s">
        <v>24</v>
      </c>
      <c r="B9" s="3" t="s">
        <v>12</v>
      </c>
      <c r="C9" s="3">
        <v>28</v>
      </c>
      <c r="D9" s="3">
        <v>28</v>
      </c>
      <c r="E9" s="3">
        <v>2</v>
      </c>
      <c r="F9" s="3">
        <v>286</v>
      </c>
      <c r="G9" s="32">
        <v>0</v>
      </c>
      <c r="H9" s="7">
        <v>1</v>
      </c>
      <c r="I9" s="7">
        <v>1</v>
      </c>
      <c r="J9" s="7"/>
    </row>
    <row r="10" spans="1:10" ht="15.75" x14ac:dyDescent="0.2">
      <c r="A10" s="3" t="s">
        <v>25</v>
      </c>
      <c r="B10" s="3" t="s">
        <v>7</v>
      </c>
      <c r="C10" s="3">
        <v>250</v>
      </c>
      <c r="D10" s="3">
        <v>250</v>
      </c>
      <c r="E10" s="3">
        <v>2</v>
      </c>
      <c r="F10" s="3">
        <v>720</v>
      </c>
      <c r="G10" s="32">
        <v>0</v>
      </c>
      <c r="H10" s="7">
        <v>0.628</v>
      </c>
      <c r="I10" s="7">
        <v>0.71599999999999997</v>
      </c>
      <c r="J10" s="7"/>
    </row>
    <row r="11" spans="1:10" ht="15.75" x14ac:dyDescent="0.2">
      <c r="A11" s="3" t="s">
        <v>30</v>
      </c>
      <c r="B11" s="3" t="s">
        <v>9</v>
      </c>
      <c r="C11" s="3">
        <v>7200</v>
      </c>
      <c r="D11" s="3">
        <v>16800</v>
      </c>
      <c r="E11" s="3">
        <v>24</v>
      </c>
      <c r="F11" s="3">
        <v>46</v>
      </c>
      <c r="G11" s="32">
        <v>0</v>
      </c>
      <c r="H11" s="7">
        <v>0.76600000000000001</v>
      </c>
      <c r="I11" s="7">
        <v>0.75993999999999995</v>
      </c>
      <c r="J11" s="7"/>
    </row>
    <row r="12" spans="1:10" ht="15.75" x14ac:dyDescent="0.2">
      <c r="A12" s="3" t="s">
        <v>44</v>
      </c>
      <c r="B12" s="3" t="s">
        <v>12</v>
      </c>
      <c r="C12" s="3">
        <v>504</v>
      </c>
      <c r="D12" s="3">
        <v>500</v>
      </c>
      <c r="E12" s="3">
        <v>4</v>
      </c>
      <c r="F12" s="3">
        <v>1751</v>
      </c>
      <c r="G12" s="32">
        <v>0</v>
      </c>
      <c r="H12" s="7">
        <v>0.54400000000000004</v>
      </c>
      <c r="I12" s="7">
        <v>0.72199999999999998</v>
      </c>
      <c r="J12" s="7"/>
    </row>
    <row r="13" spans="1:10" ht="15.75" x14ac:dyDescent="0.2">
      <c r="A13" s="3" t="s">
        <v>45</v>
      </c>
      <c r="B13" s="3" t="s">
        <v>9</v>
      </c>
      <c r="C13" s="3">
        <v>560</v>
      </c>
      <c r="D13" s="3">
        <v>1690</v>
      </c>
      <c r="E13" s="3">
        <v>14</v>
      </c>
      <c r="F13" s="3">
        <v>131</v>
      </c>
      <c r="G13" s="32">
        <v>0</v>
      </c>
      <c r="H13" s="7">
        <v>0.81242599999999998</v>
      </c>
      <c r="I13" s="7">
        <v>0.83491099999999996</v>
      </c>
      <c r="J13" s="7"/>
    </row>
    <row r="14" spans="1:10" ht="15.75" x14ac:dyDescent="0.2">
      <c r="A14" s="3" t="s">
        <v>51</v>
      </c>
      <c r="B14" s="3" t="s">
        <v>18</v>
      </c>
      <c r="C14" s="3">
        <v>150</v>
      </c>
      <c r="D14" s="3">
        <v>2850</v>
      </c>
      <c r="E14" s="3">
        <v>2</v>
      </c>
      <c r="F14" s="3">
        <v>301</v>
      </c>
      <c r="G14" s="32">
        <v>0</v>
      </c>
      <c r="H14" s="7">
        <v>0.964561</v>
      </c>
      <c r="I14" s="7">
        <v>0.997193</v>
      </c>
      <c r="J14" s="7"/>
    </row>
    <row r="15" spans="1:10" ht="15.75" x14ac:dyDescent="0.2">
      <c r="A15" s="3" t="s">
        <v>52</v>
      </c>
      <c r="B15" s="3" t="s">
        <v>18</v>
      </c>
      <c r="C15" s="3">
        <v>28</v>
      </c>
      <c r="D15" s="3">
        <v>2850</v>
      </c>
      <c r="E15" s="3">
        <v>2</v>
      </c>
      <c r="F15" s="3">
        <v>301</v>
      </c>
      <c r="G15" s="32">
        <v>0</v>
      </c>
      <c r="H15" s="7">
        <v>0.80771899999999996</v>
      </c>
      <c r="I15" s="7">
        <v>0.99754399999999999</v>
      </c>
      <c r="J15" s="7"/>
    </row>
    <row r="16" spans="1:10" ht="15.75" x14ac:dyDescent="0.2">
      <c r="A16" s="3" t="s">
        <v>60</v>
      </c>
      <c r="B16" s="3" t="s">
        <v>7</v>
      </c>
      <c r="C16" s="3">
        <v>40</v>
      </c>
      <c r="D16" s="3">
        <v>119</v>
      </c>
      <c r="E16" s="3">
        <v>2</v>
      </c>
      <c r="F16" s="3">
        <v>2000</v>
      </c>
      <c r="G16" s="32">
        <v>0</v>
      </c>
      <c r="H16" s="7">
        <v>0.85714299999999999</v>
      </c>
      <c r="I16" s="7">
        <v>0.966387</v>
      </c>
      <c r="J16" s="7"/>
    </row>
    <row r="17" spans="1:14" ht="15.75" x14ac:dyDescent="0.2">
      <c r="A17" s="3" t="s">
        <v>65</v>
      </c>
      <c r="B17" s="3" t="s">
        <v>18</v>
      </c>
      <c r="C17" s="3">
        <v>220</v>
      </c>
      <c r="D17" s="3">
        <v>1980</v>
      </c>
      <c r="E17" s="3">
        <v>11</v>
      </c>
      <c r="F17" s="3">
        <v>256</v>
      </c>
      <c r="G17" s="32">
        <v>0</v>
      </c>
      <c r="H17" s="7">
        <v>0.65100999999999998</v>
      </c>
      <c r="I17" s="7">
        <v>0.67222199999999999</v>
      </c>
      <c r="J17" s="7"/>
    </row>
    <row r="18" spans="1:14" ht="15.75" x14ac:dyDescent="0.2">
      <c r="A18" s="3" t="s">
        <v>67</v>
      </c>
      <c r="B18" s="3" t="s">
        <v>7</v>
      </c>
      <c r="C18" s="3">
        <v>375</v>
      </c>
      <c r="D18" s="3">
        <v>375</v>
      </c>
      <c r="E18" s="3">
        <v>3</v>
      </c>
      <c r="F18" s="3">
        <v>720</v>
      </c>
      <c r="G18" s="32">
        <v>0</v>
      </c>
      <c r="H18" s="7">
        <v>0.59730000000000005</v>
      </c>
      <c r="I18" s="7">
        <v>0.89666699999999999</v>
      </c>
      <c r="J18" s="7"/>
    </row>
    <row r="19" spans="1:14" ht="15.75" x14ac:dyDescent="0.2">
      <c r="A19" s="8" t="s">
        <v>71</v>
      </c>
      <c r="B19" s="3" t="s">
        <v>12</v>
      </c>
      <c r="C19" s="3">
        <v>60</v>
      </c>
      <c r="D19" s="3">
        <v>60</v>
      </c>
      <c r="E19" s="3">
        <v>3</v>
      </c>
      <c r="F19" s="3">
        <v>448</v>
      </c>
      <c r="G19" s="32">
        <v>0</v>
      </c>
      <c r="H19" s="7">
        <v>0.95</v>
      </c>
      <c r="I19" s="7">
        <v>0.96666700000000005</v>
      </c>
      <c r="J19" s="7"/>
    </row>
    <row r="20" spans="1:14" ht="15.75" x14ac:dyDescent="0.2">
      <c r="A20" s="8" t="s">
        <v>76</v>
      </c>
      <c r="B20" s="3" t="s">
        <v>9</v>
      </c>
      <c r="C20" s="3">
        <v>500</v>
      </c>
      <c r="D20" s="3">
        <v>2425</v>
      </c>
      <c r="E20" s="3">
        <v>5</v>
      </c>
      <c r="F20" s="3">
        <v>1024</v>
      </c>
      <c r="G20" s="32">
        <v>0</v>
      </c>
      <c r="H20" s="7">
        <v>0.90310000000000001</v>
      </c>
      <c r="I20" s="7">
        <v>0.96896899999999997</v>
      </c>
      <c r="J20" s="7"/>
    </row>
    <row r="21" spans="1:14" ht="15.75" x14ac:dyDescent="0.2">
      <c r="A21" s="8" t="s">
        <v>77</v>
      </c>
      <c r="B21" s="3" t="s">
        <v>9</v>
      </c>
      <c r="C21" s="3">
        <v>100</v>
      </c>
      <c r="D21" s="3">
        <v>2425</v>
      </c>
      <c r="E21" s="3">
        <v>5</v>
      </c>
      <c r="F21" s="3">
        <v>1024</v>
      </c>
      <c r="G21" s="32">
        <v>0</v>
      </c>
      <c r="H21" s="7">
        <v>0.8276</v>
      </c>
      <c r="I21" s="7">
        <v>0.94433</v>
      </c>
      <c r="J21" s="7"/>
    </row>
    <row r="22" spans="1:14" ht="15.75" x14ac:dyDescent="0.2">
      <c r="A22" s="8" t="s">
        <v>78</v>
      </c>
      <c r="B22" s="3" t="s">
        <v>18</v>
      </c>
      <c r="C22" s="3">
        <v>20</v>
      </c>
      <c r="D22" s="3">
        <v>1252</v>
      </c>
      <c r="E22" s="3">
        <v>2</v>
      </c>
      <c r="F22" s="3">
        <v>84</v>
      </c>
      <c r="G22" s="32">
        <v>0</v>
      </c>
      <c r="H22" s="7">
        <v>0.88258800000000004</v>
      </c>
      <c r="I22" s="7">
        <v>0.89696500000000001</v>
      </c>
      <c r="J22" s="7"/>
    </row>
    <row r="23" spans="1:14" ht="15.75" x14ac:dyDescent="0.2">
      <c r="A23" s="8" t="s">
        <v>83</v>
      </c>
      <c r="B23" s="3" t="s">
        <v>84</v>
      </c>
      <c r="C23" s="3">
        <v>104</v>
      </c>
      <c r="D23" s="3">
        <v>208</v>
      </c>
      <c r="E23" s="3">
        <v>52</v>
      </c>
      <c r="F23" s="3">
        <v>2000</v>
      </c>
      <c r="G23" s="32">
        <v>0</v>
      </c>
      <c r="H23" s="7">
        <v>0.13</v>
      </c>
      <c r="I23" s="7">
        <v>0.72807699999999997</v>
      </c>
      <c r="J23" s="7"/>
    </row>
    <row r="24" spans="1:14" ht="15.75" x14ac:dyDescent="0.2">
      <c r="A24" s="8" t="s">
        <v>85</v>
      </c>
      <c r="B24" s="3" t="s">
        <v>84</v>
      </c>
      <c r="C24" s="3">
        <v>104</v>
      </c>
      <c r="D24" s="3">
        <v>208</v>
      </c>
      <c r="E24" s="3">
        <v>52</v>
      </c>
      <c r="F24" s="3">
        <v>2000</v>
      </c>
      <c r="G24" s="32">
        <v>0</v>
      </c>
      <c r="H24" s="7">
        <v>0.24</v>
      </c>
      <c r="I24" s="7">
        <v>0.918269</v>
      </c>
      <c r="J24" s="7"/>
    </row>
    <row r="25" spans="1:14" ht="15.75" x14ac:dyDescent="0.2">
      <c r="A25" s="8" t="s">
        <v>86</v>
      </c>
      <c r="B25" s="3" t="s">
        <v>84</v>
      </c>
      <c r="C25" s="3">
        <v>104</v>
      </c>
      <c r="D25" s="3">
        <v>208</v>
      </c>
      <c r="E25" s="3">
        <v>52</v>
      </c>
      <c r="F25" s="3">
        <v>2000</v>
      </c>
      <c r="G25" s="32">
        <v>0</v>
      </c>
      <c r="H25" s="7">
        <v>0.14000000000000001</v>
      </c>
      <c r="I25" s="7">
        <v>0.625</v>
      </c>
      <c r="J25" s="7"/>
    </row>
    <row r="26" spans="1:14" ht="15.75" x14ac:dyDescent="0.2">
      <c r="A26" s="8" t="s">
        <v>88</v>
      </c>
      <c r="B26" s="3" t="s">
        <v>89</v>
      </c>
      <c r="C26" s="3">
        <v>180</v>
      </c>
      <c r="D26" s="3">
        <v>180</v>
      </c>
      <c r="E26" s="3">
        <v>2</v>
      </c>
      <c r="F26" s="3">
        <v>144</v>
      </c>
      <c r="G26" s="32">
        <v>0</v>
      </c>
      <c r="H26" s="7">
        <v>1</v>
      </c>
      <c r="I26" s="7">
        <v>1</v>
      </c>
      <c r="J26" s="7"/>
    </row>
    <row r="27" spans="1:14" ht="15.75" x14ac:dyDescent="0.2">
      <c r="A27" s="8" t="s">
        <v>93</v>
      </c>
      <c r="B27" s="3" t="s">
        <v>7</v>
      </c>
      <c r="C27" s="3">
        <v>375</v>
      </c>
      <c r="D27" s="3">
        <v>375</v>
      </c>
      <c r="E27" s="3">
        <v>3</v>
      </c>
      <c r="F27" s="3">
        <v>720</v>
      </c>
      <c r="G27" s="32">
        <v>0</v>
      </c>
      <c r="H27" s="7">
        <v>0.53600000000000003</v>
      </c>
      <c r="I27" s="7">
        <v>0.752</v>
      </c>
      <c r="J27" s="7"/>
    </row>
    <row r="28" spans="1:14" ht="15.75" x14ac:dyDescent="0.2">
      <c r="A28" s="8" t="s">
        <v>94</v>
      </c>
      <c r="B28" s="3" t="s">
        <v>95</v>
      </c>
      <c r="C28" s="3">
        <v>20</v>
      </c>
      <c r="D28" s="3">
        <v>50</v>
      </c>
      <c r="E28" s="3">
        <v>4</v>
      </c>
      <c r="F28" s="3">
        <v>2844</v>
      </c>
      <c r="G28" s="32">
        <v>0</v>
      </c>
      <c r="H28" s="7">
        <v>0.68</v>
      </c>
      <c r="I28" s="7">
        <v>0.88</v>
      </c>
      <c r="J28" s="7"/>
    </row>
    <row r="29" spans="1:14" ht="15.75" x14ac:dyDescent="0.2">
      <c r="A29" s="8" t="s">
        <v>96</v>
      </c>
      <c r="B29" s="3" t="s">
        <v>7</v>
      </c>
      <c r="C29" s="3">
        <v>375</v>
      </c>
      <c r="D29" s="3">
        <v>375</v>
      </c>
      <c r="E29" s="3">
        <v>3</v>
      </c>
      <c r="F29" s="3">
        <v>720</v>
      </c>
      <c r="G29" s="32">
        <v>0</v>
      </c>
      <c r="H29" s="7">
        <v>0.41870000000000002</v>
      </c>
      <c r="I29" s="7">
        <v>0.68</v>
      </c>
      <c r="J29" s="7"/>
    </row>
    <row r="30" spans="1:14" ht="15.75" x14ac:dyDescent="0.2">
      <c r="A30" s="8" t="s">
        <v>97</v>
      </c>
      <c r="B30" s="3" t="s">
        <v>95</v>
      </c>
      <c r="C30" s="3">
        <v>300</v>
      </c>
      <c r="D30" s="3">
        <v>600</v>
      </c>
      <c r="E30" s="3">
        <v>2</v>
      </c>
      <c r="F30" s="3">
        <v>1500</v>
      </c>
      <c r="G30" s="32">
        <v>0</v>
      </c>
      <c r="H30" s="7">
        <v>0.92833299999999996</v>
      </c>
      <c r="I30" s="7">
        <v>0.92833299999999996</v>
      </c>
      <c r="J30" s="7"/>
    </row>
    <row r="31" spans="1:14" ht="15.75" x14ac:dyDescent="0.2">
      <c r="A31" s="8" t="s">
        <v>98</v>
      </c>
      <c r="B31" s="3" t="s">
        <v>95</v>
      </c>
      <c r="C31" s="3">
        <v>450</v>
      </c>
      <c r="D31" s="3">
        <v>450</v>
      </c>
      <c r="E31" s="3">
        <v>6</v>
      </c>
      <c r="F31" s="3">
        <v>1500</v>
      </c>
      <c r="G31" s="32">
        <v>0</v>
      </c>
      <c r="H31" s="7">
        <v>0.5444</v>
      </c>
      <c r="I31" s="7">
        <v>0.80222199999999999</v>
      </c>
      <c r="J31" s="7"/>
    </row>
    <row r="32" spans="1:14" ht="15.75" x14ac:dyDescent="0.2">
      <c r="A32" s="8" t="s">
        <v>99</v>
      </c>
      <c r="B32" s="3" t="s">
        <v>95</v>
      </c>
      <c r="C32" s="3">
        <v>450</v>
      </c>
      <c r="D32" s="3">
        <v>450</v>
      </c>
      <c r="E32" s="3">
        <v>5</v>
      </c>
      <c r="F32" s="3">
        <v>1500</v>
      </c>
      <c r="G32" s="32">
        <v>0</v>
      </c>
      <c r="H32" s="7">
        <v>0.80669999999999997</v>
      </c>
      <c r="I32" s="7">
        <v>0.92222199999999999</v>
      </c>
      <c r="J32" s="7"/>
      <c r="L32" s="18" t="s">
        <v>130</v>
      </c>
      <c r="M32" s="18" t="s">
        <v>128</v>
      </c>
      <c r="N32" s="18" t="s">
        <v>139</v>
      </c>
    </row>
    <row r="33" spans="1:15" ht="15.75" x14ac:dyDescent="0.2">
      <c r="A33" s="8" t="s">
        <v>100</v>
      </c>
      <c r="B33" s="3" t="s">
        <v>16</v>
      </c>
      <c r="C33" s="3">
        <v>20</v>
      </c>
      <c r="D33" s="3">
        <v>180</v>
      </c>
      <c r="E33" s="3">
        <v>2</v>
      </c>
      <c r="F33" s="3">
        <v>500</v>
      </c>
      <c r="G33" s="32">
        <v>0</v>
      </c>
      <c r="H33" s="7">
        <v>0.54444400000000004</v>
      </c>
      <c r="I33" s="7">
        <v>1</v>
      </c>
      <c r="J33" s="7"/>
      <c r="L33" s="18">
        <v>0.74819999999999998</v>
      </c>
      <c r="M33" s="18">
        <v>0.87860000000000005</v>
      </c>
      <c r="N33" s="18">
        <f>M33-L33</f>
        <v>0.13040000000000007</v>
      </c>
      <c r="O33" s="18"/>
    </row>
    <row r="34" spans="1:15" ht="15.75" x14ac:dyDescent="0.2">
      <c r="A34" s="8" t="s">
        <v>101</v>
      </c>
      <c r="B34" s="3" t="s">
        <v>9</v>
      </c>
      <c r="C34" s="3">
        <v>600</v>
      </c>
      <c r="D34" s="3">
        <v>600</v>
      </c>
      <c r="E34" s="3">
        <v>60</v>
      </c>
      <c r="F34" s="3">
        <v>512</v>
      </c>
      <c r="G34" s="32">
        <v>0</v>
      </c>
      <c r="H34" s="7">
        <v>0.76333300000000004</v>
      </c>
      <c r="I34" s="7">
        <v>0.81</v>
      </c>
      <c r="J34" s="7"/>
      <c r="L34" s="18">
        <v>0.81169999999999998</v>
      </c>
      <c r="M34" s="18">
        <v>0.89780000000000004</v>
      </c>
      <c r="N34" s="18">
        <f>M34-L34</f>
        <v>8.6100000000000065E-2</v>
      </c>
      <c r="O34" s="18"/>
    </row>
    <row r="35" spans="1:15" ht="15.75" x14ac:dyDescent="0.2">
      <c r="A35" s="8" t="s">
        <v>102</v>
      </c>
      <c r="B35" s="3" t="s">
        <v>7</v>
      </c>
      <c r="C35" s="3">
        <v>375</v>
      </c>
      <c r="D35" s="3">
        <v>375</v>
      </c>
      <c r="E35" s="3">
        <v>3</v>
      </c>
      <c r="F35" s="3">
        <v>720</v>
      </c>
      <c r="G35" s="32">
        <v>0</v>
      </c>
      <c r="H35" s="7">
        <v>0.73599999999999999</v>
      </c>
      <c r="I35" s="7">
        <v>0.81799999999999995</v>
      </c>
      <c r="J35" s="7"/>
      <c r="L35" s="18">
        <v>0.75260000000000005</v>
      </c>
      <c r="M35" s="18">
        <v>0.80069999999999997</v>
      </c>
      <c r="N35" s="18">
        <f>M35-L35</f>
        <v>4.8099999999999921E-2</v>
      </c>
    </row>
    <row r="36" spans="1:15" ht="15.75" x14ac:dyDescent="0.2">
      <c r="A36" s="8" t="s">
        <v>103</v>
      </c>
      <c r="B36" s="3" t="s">
        <v>16</v>
      </c>
      <c r="C36" s="3">
        <v>150</v>
      </c>
      <c r="D36" s="3">
        <v>150</v>
      </c>
      <c r="E36" s="3">
        <v>3</v>
      </c>
      <c r="F36" s="3">
        <v>15</v>
      </c>
      <c r="G36" s="32">
        <v>0</v>
      </c>
      <c r="H36" s="7">
        <v>0.99333300000000002</v>
      </c>
      <c r="I36" s="7">
        <v>0.98666699999999996</v>
      </c>
      <c r="J36" s="7"/>
      <c r="L36" s="18">
        <v>0.74470000000000003</v>
      </c>
      <c r="M36" s="18">
        <v>0.82269999999999999</v>
      </c>
      <c r="N36" s="18">
        <f>M36-L36</f>
        <v>7.7999999999999958E-2</v>
      </c>
    </row>
    <row r="37" spans="1:15" ht="15.75" x14ac:dyDescent="0.2">
      <c r="A37" s="8" t="s">
        <v>110</v>
      </c>
      <c r="B37" s="3" t="s">
        <v>16</v>
      </c>
      <c r="C37" s="3">
        <v>300</v>
      </c>
      <c r="D37" s="3">
        <v>300</v>
      </c>
      <c r="E37" s="3">
        <v>6</v>
      </c>
      <c r="F37" s="3">
        <v>60</v>
      </c>
      <c r="G37" s="32">
        <v>0</v>
      </c>
      <c r="H37" s="7">
        <v>0.973333</v>
      </c>
      <c r="I37" s="7">
        <v>0.99</v>
      </c>
      <c r="J37" s="7"/>
      <c r="L37" s="18">
        <v>0.72299999999999998</v>
      </c>
      <c r="M37" s="18">
        <v>0.76780000000000004</v>
      </c>
      <c r="N37" s="18">
        <f>M37-L37</f>
        <v>4.4800000000000062E-2</v>
      </c>
    </row>
    <row r="38" spans="1:15" ht="15.75" x14ac:dyDescent="0.2">
      <c r="A38" s="8" t="s">
        <v>111</v>
      </c>
      <c r="B38" s="3" t="s">
        <v>27</v>
      </c>
      <c r="C38" s="3">
        <v>40</v>
      </c>
      <c r="D38" s="3">
        <v>228</v>
      </c>
      <c r="E38" s="3">
        <v>2</v>
      </c>
      <c r="F38" s="3">
        <v>277</v>
      </c>
      <c r="G38" s="32">
        <v>0</v>
      </c>
      <c r="H38" s="7">
        <v>0.71491199999999999</v>
      </c>
      <c r="I38" s="7">
        <v>0.79386000000000001</v>
      </c>
      <c r="J38" s="7"/>
      <c r="L38" s="18">
        <v>0.85440000000000005</v>
      </c>
      <c r="M38" s="18">
        <v>0.87649999999999995</v>
      </c>
      <c r="N38" s="18">
        <f>M38-L38</f>
        <v>2.2099999999999898E-2</v>
      </c>
    </row>
    <row r="39" spans="1:15" ht="15.75" x14ac:dyDescent="0.2">
      <c r="A39" s="8" t="s">
        <v>112</v>
      </c>
      <c r="B39" s="3" t="s">
        <v>27</v>
      </c>
      <c r="C39" s="3">
        <v>36</v>
      </c>
      <c r="D39" s="3">
        <v>130</v>
      </c>
      <c r="E39" s="3">
        <v>2</v>
      </c>
      <c r="F39" s="3">
        <v>343</v>
      </c>
      <c r="G39" s="32">
        <v>0</v>
      </c>
      <c r="H39" s="7">
        <v>0.83846200000000004</v>
      </c>
      <c r="I39" s="7">
        <v>0.89230799999999999</v>
      </c>
      <c r="J39" s="7"/>
    </row>
    <row r="40" spans="1:15" ht="15.75" x14ac:dyDescent="0.2">
      <c r="A40" s="9" t="s">
        <v>116</v>
      </c>
      <c r="B40" s="9" t="s">
        <v>16</v>
      </c>
      <c r="C40" s="9">
        <v>36</v>
      </c>
      <c r="D40" s="9">
        <v>144</v>
      </c>
      <c r="E40" s="9">
        <v>3</v>
      </c>
      <c r="F40" s="9">
        <v>150</v>
      </c>
      <c r="G40" s="33">
        <v>0</v>
      </c>
      <c r="H40" s="11">
        <v>0.96527799999999997</v>
      </c>
      <c r="I40" s="11">
        <v>0.98611099999999996</v>
      </c>
      <c r="J40" s="11"/>
      <c r="K40" s="14"/>
      <c r="L40" s="19"/>
      <c r="M40" s="19"/>
      <c r="N40" s="19"/>
    </row>
    <row r="41" spans="1:15" ht="15.75" x14ac:dyDescent="0.2">
      <c r="A41" s="3" t="s">
        <v>41</v>
      </c>
      <c r="B41" s="3" t="s">
        <v>42</v>
      </c>
      <c r="C41" s="3">
        <v>362</v>
      </c>
      <c r="D41" s="3">
        <v>362</v>
      </c>
      <c r="E41" s="3">
        <v>12</v>
      </c>
      <c r="F41" s="3">
        <v>1250</v>
      </c>
      <c r="G41" s="32">
        <v>0.15</v>
      </c>
      <c r="H41" s="7">
        <v>0.51659999999999995</v>
      </c>
      <c r="I41" s="7">
        <v>0.82486199999999998</v>
      </c>
      <c r="J41" s="7"/>
    </row>
    <row r="42" spans="1:15" ht="15.75" x14ac:dyDescent="0.2">
      <c r="A42" s="3" t="s">
        <v>43</v>
      </c>
      <c r="B42" s="3" t="s">
        <v>42</v>
      </c>
      <c r="C42" s="3">
        <v>362</v>
      </c>
      <c r="D42" s="3">
        <v>362</v>
      </c>
      <c r="E42" s="3">
        <v>12</v>
      </c>
      <c r="F42" s="3">
        <v>1250</v>
      </c>
      <c r="G42" s="32">
        <v>0.15</v>
      </c>
      <c r="H42" s="7">
        <v>0.45300000000000001</v>
      </c>
      <c r="I42" s="7">
        <v>0.78895000000000004</v>
      </c>
      <c r="J42" s="7"/>
    </row>
    <row r="43" spans="1:15" ht="15.75" x14ac:dyDescent="0.2">
      <c r="A43" s="3" t="s">
        <v>54</v>
      </c>
      <c r="B43" s="3" t="s">
        <v>27</v>
      </c>
      <c r="C43" s="3">
        <v>135</v>
      </c>
      <c r="D43" s="3">
        <v>316</v>
      </c>
      <c r="E43" s="3">
        <v>2</v>
      </c>
      <c r="F43" s="3">
        <v>150</v>
      </c>
      <c r="G43" s="32">
        <v>0.5</v>
      </c>
      <c r="H43" s="7">
        <v>0.98734200000000005</v>
      </c>
      <c r="I43" s="7">
        <v>0.96202500000000002</v>
      </c>
      <c r="J43" s="7"/>
    </row>
    <row r="44" spans="1:15" ht="15.75" x14ac:dyDescent="0.2">
      <c r="A44" s="3" t="s">
        <v>66</v>
      </c>
      <c r="B44" s="3" t="s">
        <v>18</v>
      </c>
      <c r="C44" s="3">
        <v>67</v>
      </c>
      <c r="D44" s="3">
        <v>1029</v>
      </c>
      <c r="E44" s="3">
        <v>2</v>
      </c>
      <c r="F44" s="3">
        <v>24</v>
      </c>
      <c r="G44" s="32">
        <v>0.5</v>
      </c>
      <c r="H44" s="7">
        <v>0.96695799999999998</v>
      </c>
      <c r="I44" s="7">
        <v>0.97376099999999999</v>
      </c>
      <c r="J44" s="7"/>
    </row>
    <row r="45" spans="1:15" ht="15.75" x14ac:dyDescent="0.2">
      <c r="A45" s="8" t="s">
        <v>114</v>
      </c>
      <c r="B45" s="3" t="s">
        <v>37</v>
      </c>
      <c r="C45" s="3">
        <v>23</v>
      </c>
      <c r="D45" s="3">
        <v>1139</v>
      </c>
      <c r="E45" s="3">
        <v>2</v>
      </c>
      <c r="F45" s="3">
        <v>82</v>
      </c>
      <c r="G45" s="32">
        <v>0.5</v>
      </c>
      <c r="H45" s="7">
        <v>0.73309899999999995</v>
      </c>
      <c r="I45" s="7">
        <v>0.951712</v>
      </c>
      <c r="J45" s="7"/>
    </row>
    <row r="46" spans="1:15" ht="15.75" x14ac:dyDescent="0.2">
      <c r="A46" s="3" t="s">
        <v>53</v>
      </c>
      <c r="B46" s="3" t="s">
        <v>27</v>
      </c>
      <c r="C46" s="3">
        <v>50</v>
      </c>
      <c r="D46" s="3">
        <v>150</v>
      </c>
      <c r="E46" s="3">
        <v>2</v>
      </c>
      <c r="F46" s="3">
        <v>150</v>
      </c>
      <c r="G46" s="32">
        <v>2</v>
      </c>
      <c r="H46" s="7">
        <v>0.93333299999999997</v>
      </c>
      <c r="I46" s="7">
        <v>0.98</v>
      </c>
      <c r="J46" s="7"/>
    </row>
    <row r="47" spans="1:15" ht="15.75" x14ac:dyDescent="0.2">
      <c r="A47" s="3" t="s">
        <v>19</v>
      </c>
      <c r="B47" s="3" t="s">
        <v>16</v>
      </c>
      <c r="C47" s="3">
        <v>30</v>
      </c>
      <c r="D47" s="3">
        <v>900</v>
      </c>
      <c r="E47" s="3">
        <v>3</v>
      </c>
      <c r="F47" s="3">
        <v>128</v>
      </c>
      <c r="G47" s="32">
        <v>4</v>
      </c>
      <c r="H47" s="7">
        <v>0.92222199999999999</v>
      </c>
      <c r="I47" s="7">
        <v>0.96555599999999997</v>
      </c>
      <c r="J47" s="7"/>
    </row>
    <row r="48" spans="1:15" ht="15.75" x14ac:dyDescent="0.2">
      <c r="A48" s="8" t="s">
        <v>109</v>
      </c>
      <c r="B48" s="3" t="s">
        <v>9</v>
      </c>
      <c r="C48" s="3">
        <v>25</v>
      </c>
      <c r="D48" s="3">
        <v>995</v>
      </c>
      <c r="E48" s="3">
        <v>6</v>
      </c>
      <c r="F48" s="3">
        <v>398</v>
      </c>
      <c r="G48" s="32">
        <v>4.17</v>
      </c>
      <c r="H48" s="7">
        <v>0.90351800000000004</v>
      </c>
      <c r="I48" s="7">
        <v>0.938693</v>
      </c>
      <c r="J48" s="7"/>
    </row>
    <row r="49" spans="1:15" ht="15.75" x14ac:dyDescent="0.2">
      <c r="A49" s="8" t="s">
        <v>122</v>
      </c>
      <c r="B49" s="3" t="s">
        <v>12</v>
      </c>
      <c r="C49" s="3">
        <v>57</v>
      </c>
      <c r="D49" s="3">
        <v>54</v>
      </c>
      <c r="E49" s="3">
        <v>2</v>
      </c>
      <c r="F49" s="3">
        <v>234</v>
      </c>
      <c r="G49" s="32">
        <v>4.5</v>
      </c>
      <c r="H49" s="7">
        <v>0.81481499999999996</v>
      </c>
      <c r="I49" s="7">
        <v>0.88888900000000004</v>
      </c>
      <c r="J49" s="7"/>
    </row>
    <row r="50" spans="1:15" ht="15.75" x14ac:dyDescent="0.2">
      <c r="A50" s="3" t="s">
        <v>31</v>
      </c>
      <c r="B50" s="3" t="s">
        <v>9</v>
      </c>
      <c r="C50" s="3">
        <v>16</v>
      </c>
      <c r="D50" s="3">
        <v>306</v>
      </c>
      <c r="E50" s="3">
        <v>4</v>
      </c>
      <c r="F50" s="3">
        <v>345</v>
      </c>
      <c r="G50" s="32">
        <v>4.67</v>
      </c>
      <c r="H50" s="7">
        <v>0.947712</v>
      </c>
      <c r="I50" s="7">
        <v>0.97058800000000001</v>
      </c>
      <c r="J50" s="7"/>
    </row>
    <row r="51" spans="1:15" ht="15.75" x14ac:dyDescent="0.2">
      <c r="A51" s="3" t="s">
        <v>28</v>
      </c>
      <c r="B51" s="3" t="s">
        <v>27</v>
      </c>
      <c r="C51" s="3">
        <v>390</v>
      </c>
      <c r="D51" s="3">
        <v>390</v>
      </c>
      <c r="E51" s="3">
        <v>12</v>
      </c>
      <c r="F51" s="3">
        <v>300</v>
      </c>
      <c r="G51" s="32">
        <v>5.36</v>
      </c>
      <c r="H51" s="7">
        <v>0.62307699999999999</v>
      </c>
      <c r="I51" s="7">
        <v>0.664103</v>
      </c>
      <c r="J51" s="7"/>
    </row>
    <row r="52" spans="1:15" ht="15.75" x14ac:dyDescent="0.2">
      <c r="A52" s="3" t="s">
        <v>46</v>
      </c>
      <c r="B52" s="3" t="s">
        <v>9</v>
      </c>
      <c r="C52" s="3">
        <v>24</v>
      </c>
      <c r="D52" s="3">
        <v>88</v>
      </c>
      <c r="E52" s="3">
        <v>4</v>
      </c>
      <c r="F52" s="3">
        <v>350</v>
      </c>
      <c r="G52" s="32">
        <v>6</v>
      </c>
      <c r="H52" s="7">
        <v>0.875</v>
      </c>
      <c r="I52" s="7">
        <v>0.86363599999999996</v>
      </c>
      <c r="J52" s="7"/>
    </row>
    <row r="53" spans="1:15" ht="15.75" x14ac:dyDescent="0.2">
      <c r="A53" s="3" t="s">
        <v>8</v>
      </c>
      <c r="B53" s="3" t="s">
        <v>9</v>
      </c>
      <c r="C53" s="3">
        <v>390</v>
      </c>
      <c r="D53" s="3">
        <v>391</v>
      </c>
      <c r="E53" s="3">
        <v>37</v>
      </c>
      <c r="F53" s="3">
        <v>176</v>
      </c>
      <c r="G53" s="32">
        <v>6.31</v>
      </c>
      <c r="H53" s="7">
        <v>0.64705900000000005</v>
      </c>
      <c r="I53" s="7">
        <v>0.79283899999999996</v>
      </c>
      <c r="J53" s="7"/>
    </row>
    <row r="54" spans="1:15" ht="15.75" x14ac:dyDescent="0.2">
      <c r="A54" s="3" t="s">
        <v>64</v>
      </c>
      <c r="B54" s="3" t="s">
        <v>63</v>
      </c>
      <c r="C54" s="3">
        <v>17</v>
      </c>
      <c r="D54" s="3">
        <v>249</v>
      </c>
      <c r="E54" s="3">
        <v>3</v>
      </c>
      <c r="F54" s="3">
        <v>601</v>
      </c>
      <c r="G54" s="32">
        <v>6.33</v>
      </c>
      <c r="H54" s="7">
        <v>1</v>
      </c>
      <c r="I54" s="7">
        <v>1</v>
      </c>
      <c r="J54" s="7"/>
    </row>
    <row r="55" spans="1:15" ht="15.75" x14ac:dyDescent="0.2">
      <c r="A55" s="8" t="s">
        <v>70</v>
      </c>
      <c r="B55" s="3" t="s">
        <v>16</v>
      </c>
      <c r="C55" s="3">
        <v>55</v>
      </c>
      <c r="D55" s="3">
        <v>2345</v>
      </c>
      <c r="E55" s="3">
        <v>8</v>
      </c>
      <c r="F55" s="3">
        <v>1024</v>
      </c>
      <c r="G55" s="32">
        <v>6.98</v>
      </c>
      <c r="H55" s="7">
        <v>0.94754799999999995</v>
      </c>
      <c r="I55" s="7">
        <v>0.95009999999999994</v>
      </c>
      <c r="J55" s="7"/>
    </row>
    <row r="56" spans="1:15" ht="15.75" x14ac:dyDescent="0.2">
      <c r="A56" s="4" t="s">
        <v>17</v>
      </c>
      <c r="B56" s="3" t="s">
        <v>18</v>
      </c>
      <c r="C56" s="3">
        <v>60</v>
      </c>
      <c r="D56" s="3">
        <v>60</v>
      </c>
      <c r="E56" s="3">
        <v>4</v>
      </c>
      <c r="F56" s="3">
        <v>577</v>
      </c>
      <c r="G56" s="32">
        <v>7.33</v>
      </c>
      <c r="H56" s="7">
        <v>0.71666700000000005</v>
      </c>
      <c r="I56" s="7">
        <v>0.83333299999999999</v>
      </c>
      <c r="J56" s="7"/>
    </row>
    <row r="57" spans="1:15" ht="15.75" x14ac:dyDescent="0.2">
      <c r="A57" s="10" t="s">
        <v>49</v>
      </c>
      <c r="B57" s="9" t="s">
        <v>9</v>
      </c>
      <c r="C57" s="9">
        <v>175</v>
      </c>
      <c r="D57" s="9">
        <v>175</v>
      </c>
      <c r="E57" s="9">
        <v>7</v>
      </c>
      <c r="F57" s="9">
        <v>463</v>
      </c>
      <c r="G57" s="33">
        <v>7.33</v>
      </c>
      <c r="H57" s="11">
        <v>0.81142899999999996</v>
      </c>
      <c r="I57" s="11">
        <v>0.91428600000000004</v>
      </c>
      <c r="J57" s="11"/>
      <c r="K57" s="14"/>
      <c r="L57" s="19"/>
      <c r="M57" s="19"/>
      <c r="N57" s="19"/>
    </row>
    <row r="58" spans="1:15" ht="15.75" x14ac:dyDescent="0.2">
      <c r="A58" s="4" t="s">
        <v>61</v>
      </c>
      <c r="B58" s="3" t="s">
        <v>27</v>
      </c>
      <c r="C58" s="3">
        <v>100</v>
      </c>
      <c r="D58" s="3">
        <v>550</v>
      </c>
      <c r="E58" s="3">
        <v>7</v>
      </c>
      <c r="F58" s="3">
        <v>1882</v>
      </c>
      <c r="G58" s="32">
        <v>11.57</v>
      </c>
      <c r="H58" s="7">
        <v>0.36909999999999998</v>
      </c>
      <c r="I58" s="7">
        <v>0.521818</v>
      </c>
      <c r="J58" s="7"/>
    </row>
    <row r="59" spans="1:15" ht="15.75" x14ac:dyDescent="0.2">
      <c r="A59" s="4" t="s">
        <v>39</v>
      </c>
      <c r="B59" s="3" t="s">
        <v>37</v>
      </c>
      <c r="C59" s="3">
        <v>23</v>
      </c>
      <c r="D59" s="3">
        <v>861</v>
      </c>
      <c r="E59" s="3">
        <v>2</v>
      </c>
      <c r="F59" s="3">
        <v>136</v>
      </c>
      <c r="G59" s="32">
        <v>12.5</v>
      </c>
      <c r="H59" s="7">
        <v>0.80371700000000001</v>
      </c>
      <c r="I59" s="7">
        <v>0.90592300000000003</v>
      </c>
      <c r="J59" s="7"/>
      <c r="O59" s="17"/>
    </row>
    <row r="60" spans="1:15" ht="15.75" x14ac:dyDescent="0.2">
      <c r="A60" s="4" t="s">
        <v>57</v>
      </c>
      <c r="B60" s="3" t="s">
        <v>12</v>
      </c>
      <c r="C60" s="3">
        <v>109</v>
      </c>
      <c r="D60" s="3">
        <v>105</v>
      </c>
      <c r="E60" s="3">
        <v>2</v>
      </c>
      <c r="F60" s="3">
        <v>431</v>
      </c>
      <c r="G60" s="32">
        <v>12.5</v>
      </c>
      <c r="H60" s="7">
        <v>0.74285699999999999</v>
      </c>
      <c r="I60" s="7">
        <v>0.8095</v>
      </c>
      <c r="J60" s="7"/>
      <c r="O60" s="17"/>
    </row>
    <row r="61" spans="1:15" ht="15.75" x14ac:dyDescent="0.2">
      <c r="A61" s="4" t="s">
        <v>105</v>
      </c>
      <c r="B61" s="3" t="s">
        <v>18</v>
      </c>
      <c r="C61" s="3">
        <v>27</v>
      </c>
      <c r="D61" s="3">
        <v>953</v>
      </c>
      <c r="E61" s="3">
        <v>2</v>
      </c>
      <c r="F61" s="3">
        <v>65</v>
      </c>
      <c r="G61" s="32">
        <v>12.5</v>
      </c>
      <c r="H61" s="7">
        <v>0.81322099999999997</v>
      </c>
      <c r="I61" s="7">
        <v>0.85204599999999997</v>
      </c>
      <c r="J61" s="7"/>
      <c r="O61" s="17"/>
    </row>
    <row r="62" spans="1:15" ht="15.75" x14ac:dyDescent="0.2">
      <c r="A62" s="4" t="s">
        <v>23</v>
      </c>
      <c r="B62" s="3" t="s">
        <v>18</v>
      </c>
      <c r="C62" s="3">
        <v>40</v>
      </c>
      <c r="D62" s="3">
        <v>1380</v>
      </c>
      <c r="E62" s="3">
        <v>4</v>
      </c>
      <c r="F62" s="3">
        <v>1639</v>
      </c>
      <c r="G62" s="32">
        <v>12.67</v>
      </c>
      <c r="H62" s="7">
        <v>0.79057999999999995</v>
      </c>
      <c r="I62" s="7">
        <v>0.88549999999999995</v>
      </c>
      <c r="J62" s="7"/>
      <c r="O62" s="17"/>
    </row>
    <row r="63" spans="1:15" ht="15.75" x14ac:dyDescent="0.2">
      <c r="A63" s="4" t="s">
        <v>87</v>
      </c>
      <c r="B63" s="3" t="s">
        <v>18</v>
      </c>
      <c r="C63" s="3">
        <v>105</v>
      </c>
      <c r="D63" s="3">
        <v>105</v>
      </c>
      <c r="E63" s="3">
        <v>7</v>
      </c>
      <c r="F63" s="3">
        <v>144</v>
      </c>
      <c r="G63" s="32">
        <v>12.67</v>
      </c>
      <c r="H63" s="7">
        <v>0.99047600000000002</v>
      </c>
      <c r="I63" s="7">
        <v>1</v>
      </c>
      <c r="J63" s="7"/>
    </row>
    <row r="64" spans="1:15" ht="15.75" x14ac:dyDescent="0.2">
      <c r="A64" s="4" t="s">
        <v>79</v>
      </c>
      <c r="B64" s="3" t="s">
        <v>12</v>
      </c>
      <c r="C64" s="3">
        <v>30</v>
      </c>
      <c r="D64" s="3">
        <v>30</v>
      </c>
      <c r="E64" s="3">
        <v>4</v>
      </c>
      <c r="F64" s="3">
        <v>570</v>
      </c>
      <c r="G64" s="32">
        <v>16.329999999999998</v>
      </c>
      <c r="H64" s="7">
        <v>0.86666699999999997</v>
      </c>
      <c r="I64" s="7">
        <v>0.93333299999999997</v>
      </c>
      <c r="J64" s="7"/>
    </row>
    <row r="65" spans="1:14" ht="15.75" x14ac:dyDescent="0.2">
      <c r="A65" s="4" t="s">
        <v>108</v>
      </c>
      <c r="B65" s="3" t="s">
        <v>9</v>
      </c>
      <c r="C65" s="3">
        <v>500</v>
      </c>
      <c r="D65" s="3">
        <v>625</v>
      </c>
      <c r="E65" s="3">
        <v>15</v>
      </c>
      <c r="F65" s="3">
        <v>128</v>
      </c>
      <c r="G65" s="32">
        <v>16.95</v>
      </c>
      <c r="H65" s="7">
        <v>0.88639999999999997</v>
      </c>
      <c r="I65" s="7">
        <v>0.9264</v>
      </c>
      <c r="J65" s="7"/>
    </row>
    <row r="66" spans="1:14" ht="15.75" x14ac:dyDescent="0.2">
      <c r="A66" s="4" t="s">
        <v>56</v>
      </c>
      <c r="B66" s="3" t="s">
        <v>27</v>
      </c>
      <c r="C66" s="3">
        <v>136</v>
      </c>
      <c r="D66" s="3">
        <v>315</v>
      </c>
      <c r="E66" s="3">
        <v>2</v>
      </c>
      <c r="F66" s="3">
        <v>150</v>
      </c>
      <c r="G66" s="32">
        <v>18</v>
      </c>
      <c r="H66" s="7">
        <v>1</v>
      </c>
      <c r="I66" s="7">
        <v>1</v>
      </c>
      <c r="J66" s="7"/>
    </row>
    <row r="67" spans="1:14" ht="15.75" x14ac:dyDescent="0.2">
      <c r="A67" s="4" t="s">
        <v>26</v>
      </c>
      <c r="B67" s="3" t="s">
        <v>27</v>
      </c>
      <c r="C67" s="3">
        <v>390</v>
      </c>
      <c r="D67" s="3">
        <v>390</v>
      </c>
      <c r="E67" s="3">
        <v>12</v>
      </c>
      <c r="F67" s="3">
        <v>300</v>
      </c>
      <c r="G67" s="32">
        <v>18.82</v>
      </c>
      <c r="H67" s="7">
        <v>0.605128</v>
      </c>
      <c r="I67" s="7">
        <v>0.6</v>
      </c>
      <c r="J67" s="7"/>
    </row>
    <row r="68" spans="1:14" ht="15.75" x14ac:dyDescent="0.2">
      <c r="A68" s="4" t="s">
        <v>29</v>
      </c>
      <c r="B68" s="3" t="s">
        <v>27</v>
      </c>
      <c r="C68" s="3">
        <v>390</v>
      </c>
      <c r="D68" s="3">
        <v>390</v>
      </c>
      <c r="E68" s="3">
        <v>12</v>
      </c>
      <c r="F68" s="3">
        <v>300</v>
      </c>
      <c r="G68" s="32">
        <v>20.09</v>
      </c>
      <c r="H68" s="7">
        <v>0.62820500000000001</v>
      </c>
      <c r="I68" s="7">
        <v>0.66153799999999996</v>
      </c>
      <c r="J68" s="7"/>
    </row>
    <row r="69" spans="1:14" ht="15.75" x14ac:dyDescent="0.2">
      <c r="A69" s="4" t="s">
        <v>69</v>
      </c>
      <c r="B69" s="3" t="s">
        <v>18</v>
      </c>
      <c r="C69" s="3">
        <v>70</v>
      </c>
      <c r="D69" s="3">
        <v>73</v>
      </c>
      <c r="E69" s="3">
        <v>7</v>
      </c>
      <c r="F69" s="3">
        <v>319</v>
      </c>
      <c r="G69" s="32">
        <v>20.329999999999998</v>
      </c>
      <c r="H69" s="7">
        <v>0.75342500000000001</v>
      </c>
      <c r="I69" s="7">
        <v>0.75342500000000001</v>
      </c>
      <c r="J69" s="7"/>
    </row>
    <row r="70" spans="1:14" ht="15.75" x14ac:dyDescent="0.2">
      <c r="A70" s="4" t="s">
        <v>113</v>
      </c>
      <c r="B70" s="3" t="s">
        <v>18</v>
      </c>
      <c r="C70" s="3">
        <v>100</v>
      </c>
      <c r="D70" s="3">
        <v>100</v>
      </c>
      <c r="E70" s="3">
        <v>4</v>
      </c>
      <c r="F70" s="3">
        <v>275</v>
      </c>
      <c r="G70" s="32">
        <v>20.67</v>
      </c>
      <c r="H70" s="7">
        <v>0.89</v>
      </c>
      <c r="I70" s="7">
        <v>1</v>
      </c>
      <c r="J70" s="7"/>
    </row>
    <row r="71" spans="1:14" ht="15.75" x14ac:dyDescent="0.2">
      <c r="A71" s="4" t="s">
        <v>55</v>
      </c>
      <c r="B71" s="3" t="s">
        <v>27</v>
      </c>
      <c r="C71" s="3">
        <v>135</v>
      </c>
      <c r="D71" s="3">
        <v>316</v>
      </c>
      <c r="E71" s="3">
        <v>2</v>
      </c>
      <c r="F71" s="3">
        <v>150</v>
      </c>
      <c r="G71" s="32">
        <v>24.5</v>
      </c>
      <c r="H71" s="7">
        <v>0.99683500000000003</v>
      </c>
      <c r="I71" s="7">
        <v>1</v>
      </c>
      <c r="J71" s="7"/>
    </row>
    <row r="72" spans="1:14" ht="15.75" x14ac:dyDescent="0.2">
      <c r="A72" s="4" t="s">
        <v>82</v>
      </c>
      <c r="B72" s="3" t="s">
        <v>18</v>
      </c>
      <c r="C72" s="3">
        <v>214</v>
      </c>
      <c r="D72" s="3">
        <v>1896</v>
      </c>
      <c r="E72" s="3">
        <v>39</v>
      </c>
      <c r="F72" s="3">
        <v>1024</v>
      </c>
      <c r="G72" s="32">
        <v>26.36</v>
      </c>
      <c r="H72" s="7">
        <v>0.1535</v>
      </c>
      <c r="I72" s="7">
        <v>0.35981000000000002</v>
      </c>
      <c r="J72" s="7"/>
    </row>
    <row r="73" spans="1:14" ht="15.75" x14ac:dyDescent="0.2">
      <c r="A73" s="4" t="s">
        <v>104</v>
      </c>
      <c r="B73" s="3" t="s">
        <v>18</v>
      </c>
      <c r="C73" s="3">
        <v>20</v>
      </c>
      <c r="D73" s="3">
        <v>601</v>
      </c>
      <c r="E73" s="3">
        <v>2</v>
      </c>
      <c r="F73" s="3">
        <v>70</v>
      </c>
      <c r="G73" s="32">
        <v>32</v>
      </c>
      <c r="H73" s="7">
        <v>0.87520799999999999</v>
      </c>
      <c r="I73" s="7">
        <v>0.93011600000000005</v>
      </c>
      <c r="J73" s="7"/>
    </row>
    <row r="74" spans="1:14" ht="15.75" x14ac:dyDescent="0.2">
      <c r="A74" s="4" t="s">
        <v>58</v>
      </c>
      <c r="B74" s="3" t="s">
        <v>27</v>
      </c>
      <c r="C74" s="3">
        <v>155</v>
      </c>
      <c r="D74" s="3">
        <v>308</v>
      </c>
      <c r="E74" s="3">
        <v>5</v>
      </c>
      <c r="F74" s="3">
        <v>1092</v>
      </c>
      <c r="G74" s="32">
        <v>54</v>
      </c>
      <c r="H74" s="7">
        <v>0.4708</v>
      </c>
      <c r="I74" s="7">
        <v>0.52402599999999999</v>
      </c>
      <c r="J74" s="7"/>
    </row>
    <row r="75" spans="1:14" ht="15.75" x14ac:dyDescent="0.2">
      <c r="A75" s="4" t="s">
        <v>47</v>
      </c>
      <c r="B75" s="3" t="s">
        <v>9</v>
      </c>
      <c r="C75" s="3">
        <v>200</v>
      </c>
      <c r="D75" s="3">
        <v>2050</v>
      </c>
      <c r="E75" s="3">
        <v>14</v>
      </c>
      <c r="F75" s="3">
        <v>131</v>
      </c>
      <c r="G75" s="32">
        <v>63.76</v>
      </c>
      <c r="H75" s="7">
        <v>0.80829300000000004</v>
      </c>
      <c r="I75" s="7">
        <v>0.76341499999999995</v>
      </c>
      <c r="J75" s="7"/>
    </row>
    <row r="76" spans="1:14" ht="15.75" x14ac:dyDescent="0.2">
      <c r="A76" s="4" t="s">
        <v>117</v>
      </c>
      <c r="B76" s="3" t="s">
        <v>27</v>
      </c>
      <c r="C76" s="3">
        <v>896</v>
      </c>
      <c r="D76" s="3">
        <v>3582</v>
      </c>
      <c r="E76" s="3">
        <v>8</v>
      </c>
      <c r="F76" s="3">
        <v>945</v>
      </c>
      <c r="G76" s="32">
        <v>75.14</v>
      </c>
      <c r="H76" s="7">
        <v>0.95309999999999995</v>
      </c>
      <c r="I76" s="7">
        <v>0.97226100000000004</v>
      </c>
      <c r="J76" s="7"/>
    </row>
    <row r="77" spans="1:14" ht="15.75" x14ac:dyDescent="0.2">
      <c r="A77" s="4" t="s">
        <v>118</v>
      </c>
      <c r="B77" s="3" t="s">
        <v>27</v>
      </c>
      <c r="C77" s="3">
        <v>896</v>
      </c>
      <c r="D77" s="3">
        <v>3582</v>
      </c>
      <c r="E77" s="3">
        <v>8</v>
      </c>
      <c r="F77" s="3">
        <v>315</v>
      </c>
      <c r="G77" s="32">
        <v>75.14</v>
      </c>
      <c r="H77" s="7">
        <v>0.78196500000000002</v>
      </c>
      <c r="I77" s="7">
        <v>0.88539999999999996</v>
      </c>
      <c r="J77" s="7"/>
    </row>
    <row r="78" spans="1:14" ht="15.75" x14ac:dyDescent="0.2">
      <c r="A78" s="4" t="s">
        <v>119</v>
      </c>
      <c r="B78" s="3" t="s">
        <v>27</v>
      </c>
      <c r="C78" s="3">
        <v>896</v>
      </c>
      <c r="D78" s="3">
        <v>3582</v>
      </c>
      <c r="E78" s="3">
        <v>8</v>
      </c>
      <c r="F78" s="3">
        <v>315</v>
      </c>
      <c r="G78" s="32">
        <v>75.14</v>
      </c>
      <c r="H78" s="7">
        <v>0.70407600000000004</v>
      </c>
      <c r="I78" s="7">
        <v>0.72419999999999995</v>
      </c>
      <c r="J78" s="7"/>
    </row>
    <row r="79" spans="1:14" ht="15.75" x14ac:dyDescent="0.2">
      <c r="A79" s="4" t="s">
        <v>120</v>
      </c>
      <c r="B79" s="3" t="s">
        <v>27</v>
      </c>
      <c r="C79" s="3">
        <v>896</v>
      </c>
      <c r="D79" s="3">
        <v>3582</v>
      </c>
      <c r="E79" s="3">
        <v>8</v>
      </c>
      <c r="F79" s="3">
        <v>315</v>
      </c>
      <c r="G79" s="32">
        <v>75.14</v>
      </c>
      <c r="H79" s="7">
        <v>0.72333899999999995</v>
      </c>
      <c r="I79" s="7">
        <v>0.73509999999999998</v>
      </c>
      <c r="J79" s="7"/>
    </row>
    <row r="80" spans="1:14" ht="15.75" x14ac:dyDescent="0.2">
      <c r="A80" s="10" t="s">
        <v>59</v>
      </c>
      <c r="B80" s="9" t="s">
        <v>9</v>
      </c>
      <c r="C80" s="9">
        <v>64</v>
      </c>
      <c r="D80" s="9">
        <v>64</v>
      </c>
      <c r="E80" s="9">
        <v>2</v>
      </c>
      <c r="F80" s="9">
        <v>512</v>
      </c>
      <c r="G80" s="33">
        <v>98</v>
      </c>
      <c r="H80" s="11">
        <v>0.703125</v>
      </c>
      <c r="I80" s="11">
        <v>0.671875</v>
      </c>
      <c r="J80" s="11"/>
      <c r="K80" s="14"/>
      <c r="L80" s="19"/>
      <c r="M80" s="19"/>
      <c r="N80" s="19"/>
    </row>
    <row r="81" spans="1:14" ht="15.75" x14ac:dyDescent="0.2">
      <c r="A81" s="4" t="s">
        <v>62</v>
      </c>
      <c r="B81" s="3" t="s">
        <v>63</v>
      </c>
      <c r="C81" s="3">
        <v>62</v>
      </c>
      <c r="D81" s="3">
        <v>249</v>
      </c>
      <c r="E81" s="3">
        <v>3</v>
      </c>
      <c r="F81" s="3">
        <v>601</v>
      </c>
      <c r="G81" s="32">
        <v>101.33</v>
      </c>
      <c r="H81" s="7">
        <v>1</v>
      </c>
      <c r="I81" s="7">
        <v>1</v>
      </c>
      <c r="J81" s="7"/>
    </row>
    <row r="82" spans="1:14" ht="15.75" x14ac:dyDescent="0.2">
      <c r="A82" s="4" t="s">
        <v>48</v>
      </c>
      <c r="B82" s="3" t="s">
        <v>9</v>
      </c>
      <c r="C82" s="3">
        <v>450</v>
      </c>
      <c r="D82" s="3">
        <v>455</v>
      </c>
      <c r="E82" s="3">
        <v>50</v>
      </c>
      <c r="F82" s="3">
        <v>270</v>
      </c>
      <c r="G82" s="32">
        <v>102.82</v>
      </c>
      <c r="H82" s="7">
        <v>0.69890099999999999</v>
      </c>
      <c r="I82" s="7">
        <v>0.72087900000000005</v>
      </c>
      <c r="J82" s="7"/>
    </row>
    <row r="83" spans="1:14" ht="15.75" x14ac:dyDescent="0.2">
      <c r="A83" s="4" t="s">
        <v>80</v>
      </c>
      <c r="B83" s="3" t="s">
        <v>9</v>
      </c>
      <c r="C83" s="3">
        <v>200</v>
      </c>
      <c r="D83" s="3">
        <v>242</v>
      </c>
      <c r="E83" s="3">
        <v>6</v>
      </c>
      <c r="F83" s="3">
        <v>427</v>
      </c>
      <c r="G83" s="32">
        <v>149.87</v>
      </c>
      <c r="H83" s="7">
        <v>0.50826400000000005</v>
      </c>
      <c r="I83" s="7">
        <v>0.71074400000000004</v>
      </c>
      <c r="J83" s="7"/>
    </row>
    <row r="84" spans="1:14" ht="15.75" x14ac:dyDescent="0.2">
      <c r="A84" s="4" t="s">
        <v>123</v>
      </c>
      <c r="B84" s="3" t="s">
        <v>9</v>
      </c>
      <c r="C84" s="3">
        <v>267</v>
      </c>
      <c r="D84" s="3">
        <v>638</v>
      </c>
      <c r="E84" s="3">
        <v>25</v>
      </c>
      <c r="F84" s="3">
        <v>270</v>
      </c>
      <c r="G84" s="32">
        <v>159.38999999999999</v>
      </c>
      <c r="H84" s="7">
        <v>0.58620700000000003</v>
      </c>
      <c r="I84" s="7">
        <v>0.63636400000000004</v>
      </c>
      <c r="J84" s="7"/>
    </row>
    <row r="85" spans="1:14" ht="15.75" x14ac:dyDescent="0.2">
      <c r="A85" s="4" t="s">
        <v>68</v>
      </c>
      <c r="B85" s="3" t="s">
        <v>18</v>
      </c>
      <c r="C85" s="3">
        <v>60</v>
      </c>
      <c r="D85" s="3">
        <v>61</v>
      </c>
      <c r="E85" s="3">
        <v>2</v>
      </c>
      <c r="F85" s="3">
        <v>637</v>
      </c>
      <c r="G85" s="32">
        <v>200</v>
      </c>
      <c r="H85" s="7">
        <v>0.81967199999999996</v>
      </c>
      <c r="I85" s="7">
        <v>0.80327899999999997</v>
      </c>
      <c r="J85" s="7"/>
    </row>
    <row r="86" spans="1:14" ht="15.75" x14ac:dyDescent="0.2">
      <c r="A86" s="4" t="s">
        <v>115</v>
      </c>
      <c r="B86" s="3" t="s">
        <v>16</v>
      </c>
      <c r="C86" s="3">
        <v>1000</v>
      </c>
      <c r="D86" s="3">
        <v>4000</v>
      </c>
      <c r="E86" s="3">
        <v>4</v>
      </c>
      <c r="F86" s="3">
        <v>128</v>
      </c>
      <c r="G86" s="32">
        <v>224.67</v>
      </c>
      <c r="H86" s="7">
        <v>0.91325000000000001</v>
      </c>
      <c r="I86" s="7">
        <v>0.98475000000000001</v>
      </c>
      <c r="J86" s="7"/>
    </row>
    <row r="87" spans="1:14" ht="15.75" x14ac:dyDescent="0.2">
      <c r="A87" s="4" t="s">
        <v>126</v>
      </c>
      <c r="B87" s="3" t="s">
        <v>9</v>
      </c>
      <c r="C87" s="3">
        <v>300</v>
      </c>
      <c r="D87" s="3">
        <v>3000</v>
      </c>
      <c r="E87" s="3">
        <v>2</v>
      </c>
      <c r="F87" s="3">
        <v>426</v>
      </c>
      <c r="G87" s="32">
        <v>338</v>
      </c>
      <c r="H87" s="7">
        <v>0.83266700000000005</v>
      </c>
      <c r="I87" s="7">
        <v>0.90933299999999995</v>
      </c>
      <c r="J87" s="7"/>
    </row>
    <row r="88" spans="1:14" ht="15.75" x14ac:dyDescent="0.2">
      <c r="A88" s="4" t="s">
        <v>125</v>
      </c>
      <c r="B88" s="3" t="s">
        <v>27</v>
      </c>
      <c r="C88" s="3">
        <v>181</v>
      </c>
      <c r="D88" s="3">
        <v>77</v>
      </c>
      <c r="E88" s="3">
        <v>2</v>
      </c>
      <c r="F88" s="3">
        <v>900</v>
      </c>
      <c r="G88" s="32">
        <v>420.5</v>
      </c>
      <c r="H88" s="7">
        <v>0.63636400000000004</v>
      </c>
      <c r="I88" s="7">
        <v>0.81818199999999996</v>
      </c>
      <c r="J88" s="7"/>
    </row>
    <row r="89" spans="1:14" ht="15.75" x14ac:dyDescent="0.2">
      <c r="A89" s="4" t="s">
        <v>124</v>
      </c>
      <c r="B89" s="3" t="s">
        <v>27</v>
      </c>
      <c r="C89" s="3">
        <v>181</v>
      </c>
      <c r="D89" s="3">
        <v>77</v>
      </c>
      <c r="E89" s="3">
        <v>5</v>
      </c>
      <c r="F89" s="3">
        <v>900</v>
      </c>
      <c r="G89" s="32">
        <v>530.70000000000005</v>
      </c>
      <c r="H89" s="7">
        <v>0.57140000000000002</v>
      </c>
      <c r="I89" s="7">
        <v>0.75337699999999996</v>
      </c>
      <c r="J89" s="7"/>
    </row>
    <row r="90" spans="1:14" ht="15.75" x14ac:dyDescent="0.2">
      <c r="A90" s="10" t="s">
        <v>36</v>
      </c>
      <c r="B90" s="9" t="s">
        <v>37</v>
      </c>
      <c r="C90" s="9">
        <v>100</v>
      </c>
      <c r="D90" s="9">
        <v>100</v>
      </c>
      <c r="E90" s="9">
        <v>2</v>
      </c>
      <c r="F90" s="9">
        <v>96</v>
      </c>
      <c r="G90" s="33">
        <v>722</v>
      </c>
      <c r="H90" s="11">
        <v>0.88</v>
      </c>
      <c r="I90" s="11">
        <v>0.89</v>
      </c>
      <c r="J90" s="11"/>
      <c r="K90" s="14"/>
      <c r="L90" s="19"/>
      <c r="M90" s="19"/>
      <c r="N90" s="19"/>
    </row>
    <row r="91" spans="1:14" ht="15.75" x14ac:dyDescent="0.2">
      <c r="A91" s="4" t="s">
        <v>75</v>
      </c>
      <c r="B91" s="3" t="s">
        <v>9</v>
      </c>
      <c r="C91" s="3">
        <v>399</v>
      </c>
      <c r="D91" s="3">
        <v>154</v>
      </c>
      <c r="E91" s="3">
        <v>6</v>
      </c>
      <c r="F91" s="3">
        <v>80</v>
      </c>
      <c r="G91" s="32">
        <v>2549.1</v>
      </c>
      <c r="H91" s="7">
        <v>0.57792200000000005</v>
      </c>
      <c r="I91" s="7">
        <v>0.61038999999999999</v>
      </c>
      <c r="J91" s="7"/>
    </row>
    <row r="92" spans="1:14" ht="15.75" x14ac:dyDescent="0.2">
      <c r="A92" s="4" t="s">
        <v>90</v>
      </c>
      <c r="B92" s="3" t="s">
        <v>9</v>
      </c>
      <c r="C92" s="3">
        <v>400</v>
      </c>
      <c r="D92" s="3">
        <v>205</v>
      </c>
      <c r="E92" s="3">
        <v>3</v>
      </c>
      <c r="F92" s="3">
        <v>80</v>
      </c>
      <c r="G92" s="32">
        <v>3446.33</v>
      </c>
      <c r="H92" s="7">
        <v>0.86341500000000004</v>
      </c>
      <c r="I92" s="7">
        <v>0.86341500000000004</v>
      </c>
      <c r="J92" s="7"/>
    </row>
    <row r="93" spans="1:14" ht="15.75" x14ac:dyDescent="0.2">
      <c r="A93" s="4" t="s">
        <v>72</v>
      </c>
      <c r="B93" s="3" t="s">
        <v>9</v>
      </c>
      <c r="C93" s="3">
        <v>381</v>
      </c>
      <c r="D93" s="3">
        <v>760</v>
      </c>
      <c r="E93" s="3">
        <v>10</v>
      </c>
      <c r="F93" s="3">
        <v>99</v>
      </c>
      <c r="G93" s="32">
        <v>3516.54</v>
      </c>
      <c r="H93" s="7">
        <v>0.74473699999999998</v>
      </c>
      <c r="I93" s="7">
        <v>0.71710499999999999</v>
      </c>
      <c r="J93" s="7"/>
    </row>
    <row r="94" spans="1:14" ht="15.75" x14ac:dyDescent="0.2">
      <c r="A94" s="4" t="s">
        <v>50</v>
      </c>
      <c r="B94" s="3" t="s">
        <v>18</v>
      </c>
      <c r="C94" s="3">
        <v>3601</v>
      </c>
      <c r="D94" s="3">
        <v>1320</v>
      </c>
      <c r="E94" s="3">
        <v>2</v>
      </c>
      <c r="F94" s="3">
        <v>500</v>
      </c>
      <c r="G94" s="32">
        <v>4140.5</v>
      </c>
      <c r="H94" s="7">
        <v>0.74848499999999996</v>
      </c>
      <c r="I94" s="7">
        <v>1</v>
      </c>
      <c r="J94" s="7"/>
    </row>
    <row r="95" spans="1:14" ht="15.75" x14ac:dyDescent="0.2">
      <c r="A95" s="4" t="s">
        <v>92</v>
      </c>
      <c r="B95" s="3" t="s">
        <v>9</v>
      </c>
      <c r="C95" s="3">
        <v>400</v>
      </c>
      <c r="D95" s="3">
        <v>205</v>
      </c>
      <c r="E95" s="3">
        <v>6</v>
      </c>
      <c r="F95" s="3">
        <v>80</v>
      </c>
      <c r="G95" s="32">
        <v>4384.67</v>
      </c>
      <c r="H95" s="7">
        <v>0.81463399999999997</v>
      </c>
      <c r="I95" s="7">
        <v>0.82438999999999996</v>
      </c>
      <c r="J95" s="7"/>
    </row>
    <row r="96" spans="1:14" ht="15.75" x14ac:dyDescent="0.2">
      <c r="A96" s="4" t="s">
        <v>34</v>
      </c>
      <c r="B96" s="3" t="s">
        <v>9</v>
      </c>
      <c r="C96" s="3">
        <v>400</v>
      </c>
      <c r="D96" s="3">
        <v>139</v>
      </c>
      <c r="E96" s="3">
        <v>6</v>
      </c>
      <c r="F96" s="3">
        <v>80</v>
      </c>
      <c r="G96" s="32">
        <v>5655.07</v>
      </c>
      <c r="H96" s="7">
        <v>0.69784199999999996</v>
      </c>
      <c r="I96" s="7">
        <v>0.69784199999999996</v>
      </c>
      <c r="J96" s="7"/>
    </row>
    <row r="97" spans="1:14" ht="15.75" x14ac:dyDescent="0.2">
      <c r="A97" s="4" t="s">
        <v>22</v>
      </c>
      <c r="B97" s="3" t="s">
        <v>18</v>
      </c>
      <c r="C97" s="3">
        <v>467</v>
      </c>
      <c r="D97" s="3">
        <v>3840</v>
      </c>
      <c r="E97" s="3">
        <v>3</v>
      </c>
      <c r="F97" s="3">
        <v>166</v>
      </c>
      <c r="G97" s="32">
        <v>8612.33</v>
      </c>
      <c r="H97" s="7">
        <v>0.74635399999999996</v>
      </c>
      <c r="I97" s="7">
        <v>0.773177</v>
      </c>
      <c r="J97" s="7"/>
    </row>
    <row r="98" spans="1:14" ht="15.75" x14ac:dyDescent="0.2">
      <c r="A98" s="10" t="s">
        <v>73</v>
      </c>
      <c r="B98" s="9" t="s">
        <v>9</v>
      </c>
      <c r="C98" s="9">
        <v>400</v>
      </c>
      <c r="D98" s="9">
        <v>154</v>
      </c>
      <c r="E98" s="9">
        <v>3</v>
      </c>
      <c r="F98" s="9">
        <v>80</v>
      </c>
      <c r="G98" s="33">
        <v>8762.33</v>
      </c>
      <c r="H98" s="11">
        <v>0.59090900000000002</v>
      </c>
      <c r="I98" s="11">
        <v>0.65584399999999998</v>
      </c>
      <c r="J98" s="11"/>
      <c r="K98" s="14"/>
      <c r="L98" s="19"/>
      <c r="M98" s="19"/>
      <c r="N98" s="19"/>
    </row>
    <row r="99" spans="1:14" ht="15.75" x14ac:dyDescent="0.2">
      <c r="A99" s="4" t="s">
        <v>33</v>
      </c>
      <c r="B99" s="3" t="s">
        <v>9</v>
      </c>
      <c r="C99" s="3">
        <v>600</v>
      </c>
      <c r="D99" s="3">
        <v>276</v>
      </c>
      <c r="E99" s="3">
        <v>2</v>
      </c>
      <c r="F99" s="3">
        <v>80</v>
      </c>
      <c r="G99" s="32">
        <v>12168</v>
      </c>
      <c r="H99" s="7">
        <v>0.77898599999999996</v>
      </c>
      <c r="I99" s="7">
        <v>0.81884100000000004</v>
      </c>
      <c r="J99" s="7"/>
    </row>
    <row r="100" spans="1:14" ht="15.75" x14ac:dyDescent="0.2">
      <c r="A100" s="4" t="s">
        <v>32</v>
      </c>
      <c r="B100" s="3" t="s">
        <v>9</v>
      </c>
      <c r="C100" s="3">
        <v>400</v>
      </c>
      <c r="D100" s="3">
        <v>139</v>
      </c>
      <c r="E100" s="3">
        <v>3</v>
      </c>
      <c r="F100" s="3">
        <v>80</v>
      </c>
      <c r="G100" s="32">
        <v>13192.33</v>
      </c>
      <c r="H100" s="7">
        <v>0.79136700000000004</v>
      </c>
      <c r="I100" s="7">
        <v>0.79136700000000004</v>
      </c>
      <c r="J100" s="7"/>
    </row>
    <row r="101" spans="1:14" ht="15.75" x14ac:dyDescent="0.2">
      <c r="A101" s="4" t="s">
        <v>107</v>
      </c>
      <c r="B101" s="3" t="s">
        <v>12</v>
      </c>
      <c r="C101" s="3">
        <v>613</v>
      </c>
      <c r="D101" s="3">
        <v>370</v>
      </c>
      <c r="E101" s="3">
        <v>2</v>
      </c>
      <c r="F101" s="3">
        <v>235</v>
      </c>
      <c r="G101" s="32">
        <v>15312.5</v>
      </c>
      <c r="H101" s="7">
        <v>0.97026999999999997</v>
      </c>
      <c r="I101" s="7">
        <v>0.97026999999999997</v>
      </c>
      <c r="J101" s="7"/>
    </row>
    <row r="102" spans="1:14" ht="15.75" x14ac:dyDescent="0.2">
      <c r="A102" s="4" t="s">
        <v>74</v>
      </c>
      <c r="B102" s="3" t="s">
        <v>9</v>
      </c>
      <c r="C102" s="3">
        <v>600</v>
      </c>
      <c r="D102" s="3">
        <v>291</v>
      </c>
      <c r="E102" s="3">
        <v>2</v>
      </c>
      <c r="F102" s="3">
        <v>80</v>
      </c>
      <c r="G102" s="32">
        <v>15488</v>
      </c>
      <c r="H102" s="7">
        <v>0.84192400000000001</v>
      </c>
      <c r="I102" s="7">
        <v>0.85567000000000004</v>
      </c>
      <c r="J102" s="7"/>
    </row>
    <row r="103" spans="1:14" ht="15.75" x14ac:dyDescent="0.2">
      <c r="A103" s="4" t="s">
        <v>38</v>
      </c>
      <c r="B103" s="3" t="s">
        <v>37</v>
      </c>
      <c r="C103" s="3">
        <v>500</v>
      </c>
      <c r="D103" s="3">
        <v>4500</v>
      </c>
      <c r="E103" s="3">
        <v>5</v>
      </c>
      <c r="F103" s="3">
        <v>140</v>
      </c>
      <c r="G103" s="32">
        <v>16764.5</v>
      </c>
      <c r="H103" s="7">
        <v>0.93733299999999997</v>
      </c>
      <c r="I103" s="7">
        <v>0.94</v>
      </c>
      <c r="J103" s="7"/>
    </row>
    <row r="104" spans="1:14" ht="15.75" x14ac:dyDescent="0.2">
      <c r="A104" s="4" t="s">
        <v>35</v>
      </c>
      <c r="B104" s="3" t="s">
        <v>18</v>
      </c>
      <c r="C104" s="3">
        <v>322</v>
      </c>
      <c r="D104" s="3">
        <v>139</v>
      </c>
      <c r="E104" s="3">
        <v>2</v>
      </c>
      <c r="F104" s="3">
        <v>512</v>
      </c>
      <c r="G104" s="32">
        <v>21218</v>
      </c>
      <c r="H104" s="7">
        <v>0.75539599999999996</v>
      </c>
      <c r="I104" s="7">
        <v>0.77697799999999995</v>
      </c>
      <c r="J104" s="7"/>
    </row>
    <row r="105" spans="1:14" ht="15.75" x14ac:dyDescent="0.2">
      <c r="A105" s="4" t="s">
        <v>91</v>
      </c>
      <c r="B105" s="3" t="s">
        <v>9</v>
      </c>
      <c r="C105" s="3">
        <v>600</v>
      </c>
      <c r="D105" s="3">
        <v>291</v>
      </c>
      <c r="E105" s="3">
        <v>2</v>
      </c>
      <c r="F105" s="3">
        <v>80</v>
      </c>
      <c r="G105" s="32">
        <v>22472</v>
      </c>
      <c r="H105" s="7">
        <v>0.87628899999999998</v>
      </c>
      <c r="I105" s="7">
        <v>0.91065300000000005</v>
      </c>
      <c r="J105" s="7"/>
    </row>
    <row r="106" spans="1:14" ht="15.75" x14ac:dyDescent="0.2">
      <c r="A106" s="4" t="s">
        <v>106</v>
      </c>
      <c r="B106" s="3" t="s">
        <v>18</v>
      </c>
      <c r="C106" s="3">
        <v>1000</v>
      </c>
      <c r="D106" s="3">
        <v>8236</v>
      </c>
      <c r="E106" s="3">
        <v>3</v>
      </c>
      <c r="F106" s="3">
        <v>1024</v>
      </c>
      <c r="G106" s="32">
        <v>46862.33</v>
      </c>
      <c r="H106" s="7">
        <v>0.95979999999999999</v>
      </c>
      <c r="I106" s="7">
        <v>0.98835399999999995</v>
      </c>
      <c r="J106" s="7"/>
    </row>
    <row r="107" spans="1:14" ht="15.75" x14ac:dyDescent="0.2">
      <c r="A107" s="4" t="s">
        <v>81</v>
      </c>
      <c r="B107" s="3" t="s">
        <v>9</v>
      </c>
      <c r="C107" s="3">
        <v>1800</v>
      </c>
      <c r="D107" s="3">
        <v>858</v>
      </c>
      <c r="E107" s="3">
        <v>2</v>
      </c>
      <c r="F107" s="3">
        <v>80</v>
      </c>
      <c r="G107" s="32">
        <v>147968</v>
      </c>
      <c r="H107" s="7">
        <v>0.82400899999999999</v>
      </c>
      <c r="I107" s="7">
        <v>0.84731900000000004</v>
      </c>
      <c r="J107" s="7"/>
    </row>
    <row r="108" spans="1:14" ht="15.75" x14ac:dyDescent="0.2">
      <c r="A108" s="4" t="s">
        <v>121</v>
      </c>
      <c r="B108" s="3" t="s">
        <v>18</v>
      </c>
      <c r="C108" s="3">
        <v>1000</v>
      </c>
      <c r="D108" s="3">
        <v>6164</v>
      </c>
      <c r="E108" s="3">
        <v>2</v>
      </c>
      <c r="F108" s="3">
        <v>152</v>
      </c>
      <c r="G108" s="32">
        <v>324818</v>
      </c>
      <c r="H108" s="7">
        <v>0.99497100000000005</v>
      </c>
      <c r="I108" s="7">
        <v>1</v>
      </c>
      <c r="J108" s="7"/>
    </row>
    <row r="109" spans="1:14" ht="15.75" x14ac:dyDescent="0.2">
      <c r="A109" s="4" t="s">
        <v>40</v>
      </c>
      <c r="B109" s="3" t="s">
        <v>7</v>
      </c>
      <c r="C109" s="3">
        <v>8926</v>
      </c>
      <c r="D109" s="3">
        <v>7711</v>
      </c>
      <c r="E109" s="3">
        <v>7</v>
      </c>
      <c r="F109" s="3">
        <v>96</v>
      </c>
      <c r="G109" s="32">
        <v>599790.48</v>
      </c>
      <c r="H109" s="7">
        <v>0.66852500000000004</v>
      </c>
      <c r="I109" s="7">
        <v>0.74244600000000005</v>
      </c>
      <c r="J109" s="7"/>
    </row>
  </sheetData>
  <sortState xmlns:xlrd2="http://schemas.microsoft.com/office/spreadsheetml/2017/richdata2" ref="A2:J109">
    <sortCondition ref="G1:G109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8327-CC7E-4D01-9283-22157C7C4AB0}">
  <dimension ref="A1:D15"/>
  <sheetViews>
    <sheetView workbookViewId="0">
      <selection activeCell="H16" sqref="H16"/>
    </sheetView>
  </sheetViews>
  <sheetFormatPr defaultRowHeight="14.25" x14ac:dyDescent="0.2"/>
  <cols>
    <col min="1" max="1" width="16.75" customWidth="1"/>
    <col min="2" max="2" width="14.625" customWidth="1"/>
    <col min="3" max="3" width="11.375" customWidth="1"/>
    <col min="4" max="4" width="16.625" customWidth="1"/>
  </cols>
  <sheetData>
    <row r="1" spans="1:4" ht="15" thickBot="1" x14ac:dyDescent="0.25">
      <c r="A1" s="20" t="s">
        <v>141</v>
      </c>
      <c r="B1" s="21" t="s">
        <v>129</v>
      </c>
      <c r="C1" s="21" t="s">
        <v>127</v>
      </c>
      <c r="D1" s="21" t="s">
        <v>138</v>
      </c>
    </row>
    <row r="2" spans="1:4" ht="15" thickBot="1" x14ac:dyDescent="0.25">
      <c r="A2" s="24" t="s">
        <v>142</v>
      </c>
      <c r="B2" s="25"/>
      <c r="C2" s="25"/>
      <c r="D2" s="26"/>
    </row>
    <row r="3" spans="1:4" ht="17.25" thickBot="1" x14ac:dyDescent="0.25">
      <c r="A3" s="22" t="s">
        <v>143</v>
      </c>
      <c r="B3" s="23">
        <v>0.75049999999999994</v>
      </c>
      <c r="C3" s="23">
        <v>0.80859999999999999</v>
      </c>
      <c r="D3" s="23">
        <v>5.8099999999999999E-2</v>
      </c>
    </row>
    <row r="4" spans="1:4" ht="17.25" thickBot="1" x14ac:dyDescent="0.25">
      <c r="A4" s="22" t="s">
        <v>144</v>
      </c>
      <c r="B4" s="23">
        <v>0.74950000000000006</v>
      </c>
      <c r="C4" s="23">
        <v>0.84289999999999998</v>
      </c>
      <c r="D4" s="23">
        <v>9.3399999999999997E-2</v>
      </c>
    </row>
    <row r="5" spans="1:4" ht="17.25" thickBot="1" x14ac:dyDescent="0.25">
      <c r="A5" s="22" t="s">
        <v>145</v>
      </c>
      <c r="B5" s="23">
        <v>0.64749999999999996</v>
      </c>
      <c r="C5" s="23">
        <v>0.80830000000000002</v>
      </c>
      <c r="D5" s="23">
        <v>0.1608</v>
      </c>
    </row>
    <row r="6" spans="1:4" ht="17.25" thickBot="1" x14ac:dyDescent="0.25">
      <c r="A6" s="22" t="s">
        <v>146</v>
      </c>
      <c r="B6" s="23">
        <v>0.86309999999999998</v>
      </c>
      <c r="C6" s="23">
        <v>0.90210000000000001</v>
      </c>
      <c r="D6" s="23">
        <v>3.9E-2</v>
      </c>
    </row>
    <row r="7" spans="1:4" ht="17.25" thickBot="1" x14ac:dyDescent="0.25">
      <c r="A7" s="22" t="s">
        <v>147</v>
      </c>
      <c r="B7" s="23">
        <v>0.78159999999999996</v>
      </c>
      <c r="C7" s="23">
        <v>0.84399999999999997</v>
      </c>
      <c r="D7" s="23">
        <v>6.2399999999999997E-2</v>
      </c>
    </row>
    <row r="8" spans="1:4" ht="17.25" thickBot="1" x14ac:dyDescent="0.25">
      <c r="A8" s="22" t="s">
        <v>148</v>
      </c>
      <c r="B8" s="23">
        <v>0.86299999999999999</v>
      </c>
      <c r="C8" s="23">
        <v>0.93740000000000001</v>
      </c>
      <c r="D8" s="23">
        <v>7.4399999999999994E-2</v>
      </c>
    </row>
    <row r="9" spans="1:4" ht="15" thickBot="1" x14ac:dyDescent="0.25">
      <c r="A9" s="24" t="s">
        <v>149</v>
      </c>
      <c r="B9" s="25"/>
      <c r="C9" s="25"/>
      <c r="D9" s="26"/>
    </row>
    <row r="10" spans="1:4" ht="15.75" thickBot="1" x14ac:dyDescent="0.25">
      <c r="A10" s="22" t="s">
        <v>154</v>
      </c>
      <c r="B10" s="23">
        <v>0.74819999999999998</v>
      </c>
      <c r="C10" s="23">
        <v>0.87860000000000005</v>
      </c>
      <c r="D10" s="23">
        <v>0.13039999999999999</v>
      </c>
    </row>
    <row r="11" spans="1:4" ht="15.75" thickBot="1" x14ac:dyDescent="0.25">
      <c r="A11" s="27" t="s">
        <v>155</v>
      </c>
      <c r="B11" s="23">
        <v>0.81169999999999998</v>
      </c>
      <c r="C11" s="23">
        <v>0.89780000000000004</v>
      </c>
      <c r="D11" s="23">
        <v>8.6099999999999996E-2</v>
      </c>
    </row>
    <row r="12" spans="1:4" ht="15.75" thickBot="1" x14ac:dyDescent="0.25">
      <c r="A12" s="22" t="s">
        <v>150</v>
      </c>
      <c r="B12" s="23">
        <v>0.75260000000000005</v>
      </c>
      <c r="C12" s="23">
        <v>0.80069999999999997</v>
      </c>
      <c r="D12" s="23">
        <v>4.8099999999999997E-2</v>
      </c>
    </row>
    <row r="13" spans="1:4" ht="15.75" thickBot="1" x14ac:dyDescent="0.25">
      <c r="A13" s="22" t="s">
        <v>151</v>
      </c>
      <c r="B13" s="23">
        <v>0.74470000000000003</v>
      </c>
      <c r="C13" s="23">
        <v>0.82269999999999999</v>
      </c>
      <c r="D13" s="23">
        <v>7.8E-2</v>
      </c>
    </row>
    <row r="14" spans="1:4" ht="15.75" thickBot="1" x14ac:dyDescent="0.25">
      <c r="A14" s="22" t="s">
        <v>152</v>
      </c>
      <c r="B14" s="23">
        <v>0.72299999999999998</v>
      </c>
      <c r="C14" s="23">
        <v>0.76780000000000004</v>
      </c>
      <c r="D14" s="23">
        <v>4.48E-2</v>
      </c>
    </row>
    <row r="15" spans="1:4" ht="15.75" thickBot="1" x14ac:dyDescent="0.25">
      <c r="A15" s="22" t="s">
        <v>153</v>
      </c>
      <c r="B15" s="23">
        <v>0.85440000000000005</v>
      </c>
      <c r="C15" s="23">
        <v>0.87649999999999995</v>
      </c>
      <c r="D15" s="23">
        <v>2.2100000000000002E-2</v>
      </c>
    </row>
  </sheetData>
  <mergeCells count="2">
    <mergeCell ref="A2:D2"/>
    <mergeCell ref="A9:D9"/>
  </mergeCells>
  <phoneticPr fontId="2" type="noConversion"/>
  <conditionalFormatting sqref="D3:D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{5BBB021B-7498-46CA-A2CA-A50CDE708E5F}</x14:id>
        </ext>
      </extLst>
    </cfRule>
  </conditionalFormatting>
  <conditionalFormatting sqref="D10:D1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{91767A99-ACC2-45D8-8D50-99EF6C1AC91C}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BB021B-7498-46CA-A2CA-A50CDE708E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D3:D8</xm:sqref>
        </x14:conditionalFormatting>
        <x14:conditionalFormatting xmlns:xm="http://schemas.microsoft.com/office/excel/2006/main">
          <x14:cfRule type="dataBar" id="{91767A99-ACC2-45D8-8D50-99EF6C1AC9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D10:D15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Length</vt:lpstr>
      <vt:lpstr>Class</vt:lpstr>
      <vt:lpstr>unbalance-TrainANDTest</vt:lpstr>
      <vt:lpstr>unbalance-var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吴少聪</dc:creator>
  <cp:lastModifiedBy>吴少聪</cp:lastModifiedBy>
  <cp:lastPrinted>2023-02-05T17:09:47Z</cp:lastPrinted>
  <dcterms:created xsi:type="dcterms:W3CDTF">2023-02-04T15:51:13Z</dcterms:created>
  <dcterms:modified xsi:type="dcterms:W3CDTF">2023-02-05T19:07:36Z</dcterms:modified>
</cp:coreProperties>
</file>