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销售" sheetId="3" r:id="rId1"/>
  </sheets>
  <calcPr calcId="145621"/>
</workbook>
</file>

<file path=xl/calcChain.xml><?xml version="1.0" encoding="utf-8"?>
<calcChain xmlns="http://schemas.openxmlformats.org/spreadsheetml/2006/main">
  <c r="AQ19" i="3" l="1"/>
  <c r="AQ18" i="3"/>
  <c r="AQ17" i="3"/>
  <c r="AP19" i="3" l="1"/>
  <c r="AP18" i="3"/>
  <c r="AK23" i="3"/>
  <c r="AK24" i="3"/>
  <c r="AH23" i="3"/>
  <c r="AH24" i="3"/>
  <c r="AH11" i="3" l="1"/>
  <c r="AK11" i="3" s="1"/>
  <c r="AH12" i="3" l="1"/>
  <c r="AH44" i="3"/>
  <c r="AH25" i="3"/>
  <c r="AK25" i="3" s="1"/>
  <c r="AH31" i="3"/>
  <c r="AH35" i="3"/>
  <c r="AK35" i="3" s="1"/>
  <c r="AH36" i="3"/>
  <c r="AH37" i="3"/>
  <c r="AK37" i="3" s="1"/>
  <c r="AH33" i="3"/>
  <c r="AN14" i="3" s="1"/>
  <c r="AN15" i="3" s="1"/>
  <c r="AH18" i="3"/>
  <c r="AH16" i="3"/>
  <c r="AK16" i="3" s="1"/>
  <c r="AH8" i="3"/>
  <c r="AH4" i="3"/>
  <c r="AN17" i="3"/>
  <c r="AH22" i="3"/>
  <c r="AK22" i="3" s="1"/>
  <c r="AH21" i="3"/>
  <c r="AK21" i="3" s="1"/>
  <c r="AH9" i="3"/>
  <c r="AK9" i="3" s="1"/>
  <c r="AH20" i="3"/>
  <c r="AH14" i="3"/>
  <c r="AS10" i="3" s="1"/>
  <c r="AS11" i="3" s="1"/>
  <c r="AH30" i="3"/>
  <c r="AH34" i="3"/>
  <c r="AH40" i="3"/>
  <c r="AK40" i="3" s="1"/>
  <c r="AH6" i="3"/>
  <c r="AK6" i="3" s="1"/>
  <c r="AH10" i="3"/>
  <c r="AK10" i="3" s="1"/>
  <c r="AS13" i="3"/>
  <c r="AT13" i="3" s="1"/>
  <c r="AK30" i="3"/>
  <c r="AH26" i="3"/>
  <c r="AK26" i="3" s="1"/>
  <c r="AH29" i="3"/>
  <c r="AK29" i="3" s="1"/>
  <c r="AH28" i="3"/>
  <c r="AK28" i="3" s="1"/>
  <c r="AH32" i="3"/>
  <c r="AK32" i="3" s="1"/>
  <c r="AH5" i="3"/>
  <c r="AK5" i="3" s="1"/>
  <c r="AH15" i="3"/>
  <c r="AH38" i="3"/>
  <c r="AK38" i="3" s="1"/>
  <c r="AH27" i="3"/>
  <c r="AT10" i="3" s="1"/>
  <c r="AT11" i="3" s="1"/>
  <c r="AH19" i="3"/>
  <c r="AK19" i="3" s="1"/>
  <c r="AH7" i="3"/>
  <c r="AK7" i="3" s="1"/>
  <c r="AH17" i="3"/>
  <c r="AK17" i="3" s="1"/>
  <c r="AH13" i="3"/>
  <c r="AH43" i="3"/>
  <c r="AK43" i="3" s="1"/>
  <c r="AH42" i="3"/>
  <c r="AK42" i="3" s="1"/>
  <c r="AH41" i="3"/>
  <c r="AK41" i="3" s="1"/>
  <c r="AH39" i="3"/>
  <c r="AK31" i="3"/>
  <c r="AK20" i="3"/>
  <c r="AK44" i="3"/>
  <c r="AK34" i="3"/>
  <c r="AN6" i="3" l="1"/>
  <c r="AN7" i="3" s="1"/>
  <c r="AN10" i="3"/>
  <c r="AN11" i="3" s="1"/>
  <c r="AK12" i="3"/>
  <c r="AO18" i="3"/>
  <c r="AO19" i="3" s="1"/>
  <c r="AK39" i="3"/>
  <c r="AK27" i="3"/>
  <c r="AR14" i="3"/>
  <c r="AR15" i="3" s="1"/>
  <c r="AP6" i="3"/>
  <c r="AP7" i="3" s="1"/>
  <c r="AP10" i="3"/>
  <c r="AP11" i="3" s="1"/>
  <c r="AQ10" i="3"/>
  <c r="AQ11" i="3" s="1"/>
  <c r="AQ6" i="3"/>
  <c r="AQ7" i="3" s="1"/>
  <c r="AK14" i="3"/>
  <c r="AR10" i="3"/>
  <c r="AR11" i="3" s="1"/>
  <c r="AP14" i="3"/>
  <c r="AP15" i="3" s="1"/>
  <c r="AK13" i="3"/>
  <c r="AK18" i="3"/>
  <c r="AK4" i="3"/>
  <c r="AS6" i="3"/>
  <c r="AS7" i="3" s="1"/>
  <c r="AN26" i="3"/>
  <c r="AO6" i="3"/>
  <c r="AO7" i="3" s="1"/>
  <c r="AT6" i="3"/>
  <c r="AT7" i="3" s="1"/>
  <c r="AO10" i="3"/>
  <c r="AO11" i="3" s="1"/>
  <c r="AO14" i="3"/>
  <c r="AO15" i="3" s="1"/>
  <c r="AQ14" i="3"/>
  <c r="AQ15" i="3" s="1"/>
  <c r="AN22" i="3"/>
  <c r="AS14" i="3" s="1"/>
  <c r="AT14" i="3" s="1"/>
  <c r="AK33" i="3"/>
  <c r="AK15" i="3"/>
  <c r="AK36" i="3"/>
  <c r="AK8" i="3"/>
  <c r="AN18" i="3"/>
  <c r="AN19" i="3" s="1"/>
  <c r="AR6" i="3"/>
  <c r="AR7" i="3" s="1"/>
  <c r="AN24" i="3" l="1"/>
</calcChain>
</file>

<file path=xl/sharedStrings.xml><?xml version="1.0" encoding="utf-8"?>
<sst xmlns="http://schemas.openxmlformats.org/spreadsheetml/2006/main" count="106" uniqueCount="93">
  <si>
    <t>林勇</t>
  </si>
  <si>
    <t>项目</t>
    <phoneticPr fontId="1" type="noConversion"/>
  </si>
  <si>
    <t>合计</t>
    <phoneticPr fontId="1" type="noConversion"/>
  </si>
  <si>
    <t>备注</t>
    <phoneticPr fontId="1" type="noConversion"/>
  </si>
  <si>
    <t>展厅前台</t>
    <phoneticPr fontId="1" type="noConversion"/>
  </si>
  <si>
    <t>再次来客批次</t>
    <phoneticPr fontId="1" type="noConversion"/>
  </si>
  <si>
    <t>上月留存订单计入下月1号</t>
    <phoneticPr fontId="1" type="noConversion"/>
  </si>
  <si>
    <t>吴乐胜</t>
    <phoneticPr fontId="1" type="noConversion"/>
  </si>
  <si>
    <t>销售总监</t>
    <phoneticPr fontId="1" type="noConversion"/>
  </si>
  <si>
    <t>外流销售台次</t>
    <phoneticPr fontId="1" type="noConversion"/>
  </si>
  <si>
    <t>二手车</t>
    <phoneticPr fontId="1" type="noConversion"/>
  </si>
  <si>
    <t>销售置换数</t>
    <phoneticPr fontId="1" type="noConversion"/>
  </si>
  <si>
    <t>金融专员</t>
    <phoneticPr fontId="1" type="noConversion"/>
  </si>
  <si>
    <t>大客户拜访数</t>
    <phoneticPr fontId="1" type="noConversion"/>
  </si>
  <si>
    <t>大用户经理</t>
    <phoneticPr fontId="1" type="noConversion"/>
  </si>
  <si>
    <t>忠诚客户数</t>
    <phoneticPr fontId="1" type="noConversion"/>
  </si>
  <si>
    <t>大用户数</t>
    <phoneticPr fontId="1" type="noConversion"/>
  </si>
  <si>
    <t>入库台次</t>
    <phoneticPr fontId="1" type="noConversion"/>
  </si>
  <si>
    <t>上月遗留库存计入下月1号</t>
    <phoneticPr fontId="1" type="noConversion"/>
  </si>
  <si>
    <t>2014年X月销售工作表（xx人）</t>
    <phoneticPr fontId="1" type="noConversion"/>
  </si>
  <si>
    <t>展厅首次来客批次</t>
    <phoneticPr fontId="1" type="noConversion"/>
  </si>
  <si>
    <t>留档批次</t>
    <phoneticPr fontId="1" type="noConversion"/>
  </si>
  <si>
    <t>展厅订单台数</t>
    <phoneticPr fontId="1" type="noConversion"/>
  </si>
  <si>
    <t>展厅交车台数</t>
    <phoneticPr fontId="1" type="noConversion"/>
  </si>
  <si>
    <t>展厅成交精品台次</t>
    <phoneticPr fontId="1" type="noConversion"/>
  </si>
  <si>
    <t>精品总金额</t>
    <phoneticPr fontId="1" type="noConversion"/>
  </si>
  <si>
    <t>二网精品金额</t>
    <phoneticPr fontId="1" type="noConversion"/>
  </si>
  <si>
    <t>关键指标</t>
    <phoneticPr fontId="9" type="noConversion"/>
  </si>
  <si>
    <t>展厅留档率</t>
    <phoneticPr fontId="9" type="noConversion"/>
  </si>
  <si>
    <t>展厅成交率</t>
    <phoneticPr fontId="9" type="noConversion"/>
  </si>
  <si>
    <t>展厅占比</t>
    <phoneticPr fontId="9" type="noConversion"/>
  </si>
  <si>
    <t>上牌率</t>
    <phoneticPr fontId="9" type="noConversion"/>
  </si>
  <si>
    <t>上牌单台</t>
    <phoneticPr fontId="9" type="noConversion"/>
  </si>
  <si>
    <t>目标</t>
    <phoneticPr fontId="9" type="noConversion"/>
  </si>
  <si>
    <t>实际</t>
    <phoneticPr fontId="9" type="noConversion"/>
  </si>
  <si>
    <t>美容交车率</t>
    <phoneticPr fontId="9" type="noConversion"/>
  </si>
  <si>
    <t>美容单台</t>
    <phoneticPr fontId="9" type="noConversion"/>
  </si>
  <si>
    <t>延保渗透率</t>
    <phoneticPr fontId="9" type="noConversion"/>
  </si>
  <si>
    <t>展厅精品前装率</t>
    <phoneticPr fontId="9" type="noConversion"/>
  </si>
  <si>
    <t>目标值</t>
    <phoneticPr fontId="9" type="noConversion"/>
  </si>
  <si>
    <t>负责人</t>
    <phoneticPr fontId="1" type="noConversion"/>
  </si>
  <si>
    <t>按揭率</t>
    <phoneticPr fontId="9" type="noConversion"/>
  </si>
  <si>
    <t>本地按揭台次</t>
    <phoneticPr fontId="1" type="noConversion"/>
  </si>
  <si>
    <t>银行按揭台次</t>
    <phoneticPr fontId="1" type="noConversion"/>
  </si>
  <si>
    <t>厂家金融台次</t>
    <phoneticPr fontId="1" type="noConversion"/>
  </si>
  <si>
    <t>上牌台次</t>
    <phoneticPr fontId="1" type="noConversion"/>
  </si>
  <si>
    <t>上牌总金额</t>
    <phoneticPr fontId="1" type="noConversion"/>
  </si>
  <si>
    <t>美容交车总金额</t>
    <phoneticPr fontId="1" type="noConversion"/>
  </si>
  <si>
    <t>美容交车台次</t>
    <phoneticPr fontId="1" type="noConversion"/>
  </si>
  <si>
    <t>延保总金额</t>
    <phoneticPr fontId="1" type="noConversion"/>
  </si>
  <si>
    <t>延保台次</t>
    <phoneticPr fontId="1" type="noConversion"/>
  </si>
  <si>
    <t>按揭净收入</t>
    <phoneticPr fontId="1" type="noConversion"/>
  </si>
  <si>
    <t>二网销售台次</t>
    <phoneticPr fontId="1" type="noConversion"/>
  </si>
  <si>
    <t>二网保险台次</t>
    <phoneticPr fontId="1" type="noConversion"/>
  </si>
  <si>
    <t>二网保险金额</t>
    <phoneticPr fontId="1" type="noConversion"/>
  </si>
  <si>
    <t>展厅保险率</t>
    <phoneticPr fontId="9" type="noConversion"/>
  </si>
  <si>
    <t>展厅保险单台</t>
    <phoneticPr fontId="9" type="noConversion"/>
  </si>
  <si>
    <t>在途</t>
    <phoneticPr fontId="1" type="noConversion"/>
  </si>
  <si>
    <t>展厅含DCC保险台次</t>
    <phoneticPr fontId="1" type="noConversion"/>
  </si>
  <si>
    <t>展厅含DCC保险总金额</t>
    <phoneticPr fontId="1" type="noConversion"/>
  </si>
  <si>
    <t>二网精品台次</t>
    <phoneticPr fontId="1" type="noConversion"/>
  </si>
  <si>
    <t>按揭平均单台</t>
    <phoneticPr fontId="1" type="noConversion"/>
  </si>
  <si>
    <t>完成率</t>
    <phoneticPr fontId="9" type="noConversion"/>
  </si>
  <si>
    <t>总销售台次</t>
    <phoneticPr fontId="9" type="noConversion"/>
  </si>
  <si>
    <t>上月留单</t>
    <phoneticPr fontId="1" type="noConversion"/>
  </si>
  <si>
    <t>免费保养渗透率</t>
    <phoneticPr fontId="1" type="noConversion"/>
  </si>
  <si>
    <t>免费保养单台</t>
    <phoneticPr fontId="1" type="noConversion"/>
  </si>
  <si>
    <t>展厅精品平均单台</t>
    <phoneticPr fontId="9" type="noConversion"/>
  </si>
  <si>
    <t>二网精品平均单台</t>
    <phoneticPr fontId="9" type="noConversion"/>
  </si>
  <si>
    <t>在库库存</t>
    <phoneticPr fontId="1" type="noConversion"/>
  </si>
  <si>
    <t>销售置换台次</t>
    <phoneticPr fontId="9" type="noConversion"/>
  </si>
  <si>
    <t>本月留单</t>
    <phoneticPr fontId="1" type="noConversion"/>
  </si>
  <si>
    <t>库存利息</t>
    <phoneticPr fontId="1" type="noConversion"/>
  </si>
  <si>
    <t>附加值合计</t>
    <phoneticPr fontId="9" type="noConversion"/>
  </si>
  <si>
    <t>展厅含DCC保险返利</t>
    <phoneticPr fontId="1" type="noConversion"/>
  </si>
  <si>
    <t>二网保险返利</t>
    <phoneticPr fontId="1" type="noConversion"/>
  </si>
  <si>
    <t>标准在库库存</t>
    <phoneticPr fontId="1" type="noConversion"/>
  </si>
  <si>
    <t>在库平均单台成本</t>
    <phoneticPr fontId="1" type="noConversion"/>
  </si>
  <si>
    <t>总库存</t>
    <phoneticPr fontId="1" type="noConversion"/>
  </si>
  <si>
    <t>周转天数</t>
    <phoneticPr fontId="1" type="noConversion"/>
  </si>
  <si>
    <t>推荐二手车评估数</t>
    <phoneticPr fontId="1" type="noConversion"/>
  </si>
  <si>
    <t>其中DCC交车台次</t>
    <phoneticPr fontId="1" type="noConversion"/>
  </si>
  <si>
    <t>留微信客户数</t>
    <phoneticPr fontId="1" type="noConversion"/>
  </si>
  <si>
    <t>终身免费保养台次（含赠送）</t>
    <phoneticPr fontId="1" type="noConversion"/>
  </si>
  <si>
    <t>终身免费保养总金额</t>
    <phoneticPr fontId="1" type="noConversion"/>
  </si>
  <si>
    <t>转介绍率</t>
    <phoneticPr fontId="1" type="noConversion"/>
  </si>
  <si>
    <t>其中老客户转介绍交车台次</t>
    <phoneticPr fontId="1" type="noConversion"/>
  </si>
  <si>
    <t>预留订单</t>
    <phoneticPr fontId="1" type="noConversion"/>
  </si>
  <si>
    <t>厂家虚出台次</t>
    <phoneticPr fontId="1" type="noConversion"/>
  </si>
  <si>
    <t>玻璃险台次</t>
    <phoneticPr fontId="1" type="noConversion"/>
  </si>
  <si>
    <t>玻璃险金额</t>
    <phoneticPr fontId="1" type="noConversion"/>
  </si>
  <si>
    <t>玻璃险渗透率</t>
    <phoneticPr fontId="1" type="noConversion"/>
  </si>
  <si>
    <t>展厅新增订单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</si>
</sst>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&quot;.&quot;0,&quot;万&quot;"/>
    <numFmt numFmtId="178" formatCode="0.00_);[Red]\(0.00\)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3" borderId="17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0" fontId="5" fillId="10" borderId="1" xfId="0" applyNumberFormat="1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0" fontId="6" fillId="2" borderId="22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4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G10" sqref="AG10"/>
    </sheetView>
  </sheetViews>
  <sheetFormatPr defaultRowHeight="13.5"/>
  <cols>
    <col min="1" max="1" width="29.625" style="8" bestFit="1" customWidth="1"/>
    <col min="2" max="2" width="10.625" hidden="1" customWidth="1"/>
    <col min="3" max="11" width="5.625" customWidth="1"/>
    <col min="12" max="29" width="5.625" hidden="1" customWidth="1"/>
    <col min="30" max="33" width="5.625" customWidth="1"/>
    <col min="34" max="35" width="10.625" style="2" customWidth="1"/>
    <col min="36" max="36" width="21.875" style="2" hidden="1" customWidth="1"/>
    <col min="37" max="37" width="10.625" style="2" customWidth="1"/>
    <col min="38" max="38" width="7.5" style="2" customWidth="1"/>
    <col min="39" max="39" width="17.25" bestFit="1" customWidth="1"/>
    <col min="40" max="40" width="12.25" style="17" bestFit="1" customWidth="1"/>
    <col min="41" max="41" width="10.25" style="17" bestFit="1" customWidth="1"/>
    <col min="42" max="42" width="12.25" style="17" bestFit="1" customWidth="1"/>
    <col min="43" max="43" width="13.125" style="17" customWidth="1"/>
    <col min="44" max="44" width="14.125" style="17" bestFit="1" customWidth="1"/>
    <col min="45" max="46" width="16.125" style="17" bestFit="1" customWidth="1"/>
  </cols>
  <sheetData>
    <row r="1" spans="1:46" ht="15" customHeight="1">
      <c r="A1" s="52" t="s">
        <v>19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4"/>
      <c r="AI1" s="6"/>
      <c r="AJ1" s="6"/>
      <c r="AK1" s="6"/>
    </row>
    <row r="2" spans="1:46" ht="15" customHeight="1" thickBo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7"/>
      <c r="AI2" s="21"/>
      <c r="AJ2" s="7"/>
      <c r="AK2" s="21"/>
    </row>
    <row r="3" spans="1:46" ht="20.100000000000001" customHeight="1" thickBot="1">
      <c r="A3" s="14" t="s">
        <v>1</v>
      </c>
      <c r="B3" s="32" t="s">
        <v>40</v>
      </c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0">
        <v>10</v>
      </c>
      <c r="M3" s="30">
        <v>11</v>
      </c>
      <c r="N3" s="30">
        <v>12</v>
      </c>
      <c r="O3" s="30">
        <v>13</v>
      </c>
      <c r="P3" s="30">
        <v>14</v>
      </c>
      <c r="Q3" s="30">
        <v>15</v>
      </c>
      <c r="R3" s="30">
        <v>16</v>
      </c>
      <c r="S3" s="30">
        <v>17</v>
      </c>
      <c r="T3" s="30">
        <v>18</v>
      </c>
      <c r="U3" s="30">
        <v>19</v>
      </c>
      <c r="V3" s="30">
        <v>20</v>
      </c>
      <c r="W3" s="30">
        <v>21</v>
      </c>
      <c r="X3" s="30">
        <v>22</v>
      </c>
      <c r="Y3" s="30">
        <v>23</v>
      </c>
      <c r="Z3" s="30">
        <v>24</v>
      </c>
      <c r="AA3" s="30">
        <v>25</v>
      </c>
      <c r="AB3" s="30">
        <v>26</v>
      </c>
      <c r="AC3" s="30">
        <v>27</v>
      </c>
      <c r="AD3" s="30">
        <v>28</v>
      </c>
      <c r="AE3" s="30">
        <v>29</v>
      </c>
      <c r="AF3" s="30">
        <v>30</v>
      </c>
      <c r="AG3" s="30">
        <v>31</v>
      </c>
      <c r="AH3" s="30" t="s">
        <v>2</v>
      </c>
      <c r="AI3" s="31" t="s">
        <v>39</v>
      </c>
      <c r="AJ3" s="18" t="s">
        <v>3</v>
      </c>
      <c r="AK3" s="31" t="s">
        <v>62</v>
      </c>
    </row>
    <row r="4" spans="1:46" ht="20.100000000000001" customHeight="1">
      <c r="A4" s="23" t="s">
        <v>20</v>
      </c>
      <c r="B4" s="59" t="s">
        <v>4</v>
      </c>
      <c r="C4" s="19"/>
      <c r="D4" s="9"/>
      <c r="E4" s="9"/>
      <c r="F4" s="9"/>
      <c r="G4" s="9"/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5"/>
      <c r="AH4" s="33">
        <f t="shared" ref="AH4:AH44" si="0">SUM(C4:AG4)</f>
        <v>0</v>
      </c>
      <c r="AI4" s="33"/>
      <c r="AJ4" s="11"/>
      <c r="AK4" s="35" t="e">
        <f>AH4/AI4</f>
        <v>#DIV/0!</v>
      </c>
      <c r="AL4"/>
      <c r="AM4" s="29" t="s">
        <v>27</v>
      </c>
      <c r="AN4" s="36" t="s">
        <v>63</v>
      </c>
      <c r="AO4" s="36" t="s">
        <v>30</v>
      </c>
      <c r="AP4" s="36" t="s">
        <v>28</v>
      </c>
      <c r="AQ4" s="36" t="s">
        <v>29</v>
      </c>
      <c r="AR4" s="36" t="s">
        <v>31</v>
      </c>
      <c r="AS4" s="36" t="s">
        <v>32</v>
      </c>
      <c r="AT4" s="36" t="s">
        <v>55</v>
      </c>
    </row>
    <row r="5" spans="1:46" ht="20.100000000000001" customHeight="1">
      <c r="A5" s="24" t="s">
        <v>21</v>
      </c>
      <c r="B5" s="60"/>
      <c r="C5" s="20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6"/>
      <c r="AH5" s="33">
        <f>SUM(C5:AG5)</f>
        <v>0</v>
      </c>
      <c r="AI5" s="33"/>
      <c r="AJ5" s="12"/>
      <c r="AK5" s="35" t="e">
        <f t="shared" ref="AK5:AK44" si="1">AH5/AI5</f>
        <v>#DIV/0!</v>
      </c>
      <c r="AL5"/>
      <c r="AM5" s="29" t="s">
        <v>33</v>
      </c>
      <c r="AN5" s="37"/>
      <c r="AO5" s="38"/>
      <c r="AP5" s="38"/>
      <c r="AQ5" s="38"/>
      <c r="AR5" s="38"/>
      <c r="AS5" s="37"/>
      <c r="AT5" s="38"/>
    </row>
    <row r="6" spans="1:46" ht="20.100000000000001" customHeight="1">
      <c r="A6" s="24" t="s">
        <v>82</v>
      </c>
      <c r="B6" s="48"/>
      <c r="C6" s="20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6"/>
      <c r="AH6" s="33">
        <f>SUM(C6:AG6)</f>
        <v>0</v>
      </c>
      <c r="AI6" s="33"/>
      <c r="AJ6" s="12"/>
      <c r="AK6" s="35" t="e">
        <f t="shared" si="1"/>
        <v>#DIV/0!</v>
      </c>
      <c r="AL6"/>
      <c r="AM6" s="29" t="s">
        <v>34</v>
      </c>
      <c r="AN6" s="37">
        <f>AH9+AH25</f>
        <v>0</v>
      </c>
      <c r="AO6" s="38" t="e">
        <f>AH9/(AH9+AH25)</f>
        <v>#DIV/0!</v>
      </c>
      <c r="AP6" s="38" t="e">
        <f>AH5/AH4</f>
        <v>#DIV/0!</v>
      </c>
      <c r="AQ6" s="38" t="e">
        <f>(AH8-AN25)/AH5</f>
        <v>#DIV/0!</v>
      </c>
      <c r="AR6" s="38" t="e">
        <f>AH15/AH9</f>
        <v>#DIV/0!</v>
      </c>
      <c r="AS6" s="37" t="e">
        <f>AH16/AH15</f>
        <v>#DIV/0!</v>
      </c>
      <c r="AT6" s="38" t="e">
        <f>AH38/AH9</f>
        <v>#DIV/0!</v>
      </c>
    </row>
    <row r="7" spans="1:46" ht="20.100000000000001" customHeight="1">
      <c r="A7" s="25" t="s">
        <v>5</v>
      </c>
      <c r="B7" s="22"/>
      <c r="C7" s="20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6"/>
      <c r="AH7" s="33">
        <f>SUM(C7:AG7)</f>
        <v>0</v>
      </c>
      <c r="AI7" s="33"/>
      <c r="AJ7" s="12"/>
      <c r="AK7" s="35" t="e">
        <f t="shared" si="1"/>
        <v>#DIV/0!</v>
      </c>
      <c r="AL7"/>
      <c r="AM7" s="29" t="s">
        <v>62</v>
      </c>
      <c r="AN7" s="39" t="e">
        <f t="shared" ref="AN7:AT7" si="2">AN6/AN5</f>
        <v>#DIV/0!</v>
      </c>
      <c r="AO7" s="39" t="e">
        <f t="shared" si="2"/>
        <v>#DIV/0!</v>
      </c>
      <c r="AP7" s="39" t="e">
        <f t="shared" si="2"/>
        <v>#DIV/0!</v>
      </c>
      <c r="AQ7" s="39" t="e">
        <f t="shared" si="2"/>
        <v>#DIV/0!</v>
      </c>
      <c r="AR7" s="39" t="e">
        <f t="shared" si="2"/>
        <v>#DIV/0!</v>
      </c>
      <c r="AS7" s="39" t="e">
        <f t="shared" si="2"/>
        <v>#DIV/0!</v>
      </c>
      <c r="AT7" s="39" t="e">
        <f t="shared" si="2"/>
        <v>#DIV/0!</v>
      </c>
    </row>
    <row r="8" spans="1:46" ht="20.100000000000001" customHeight="1">
      <c r="A8" s="24" t="s">
        <v>22</v>
      </c>
      <c r="B8" s="61" t="s">
        <v>0</v>
      </c>
      <c r="C8" s="20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6"/>
      <c r="AH8" s="33">
        <f t="shared" si="0"/>
        <v>0</v>
      </c>
      <c r="AI8" s="33"/>
      <c r="AJ8" s="13" t="s">
        <v>6</v>
      </c>
      <c r="AK8" s="35" t="e">
        <f t="shared" si="1"/>
        <v>#DIV/0!</v>
      </c>
      <c r="AL8"/>
      <c r="AM8" s="29" t="s">
        <v>27</v>
      </c>
      <c r="AN8" s="40" t="s">
        <v>56</v>
      </c>
      <c r="AO8" s="40" t="s">
        <v>35</v>
      </c>
      <c r="AP8" s="40" t="s">
        <v>36</v>
      </c>
      <c r="AQ8" s="40" t="s">
        <v>37</v>
      </c>
      <c r="AR8" s="40" t="s">
        <v>38</v>
      </c>
      <c r="AS8" s="40" t="s">
        <v>67</v>
      </c>
      <c r="AT8" s="40" t="s">
        <v>68</v>
      </c>
    </row>
    <row r="9" spans="1:46" ht="20.100000000000001" customHeight="1">
      <c r="A9" s="24" t="s">
        <v>23</v>
      </c>
      <c r="B9" s="62"/>
      <c r="C9" s="20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6"/>
      <c r="AH9" s="33">
        <f t="shared" ref="AH9:AH15" si="3">SUM(C9:AG9)</f>
        <v>0</v>
      </c>
      <c r="AI9" s="33"/>
      <c r="AJ9" s="12"/>
      <c r="AK9" s="35" t="e">
        <f t="shared" si="1"/>
        <v>#DIV/0!</v>
      </c>
      <c r="AL9"/>
      <c r="AM9" s="29" t="s">
        <v>33</v>
      </c>
      <c r="AN9" s="37"/>
      <c r="AO9" s="38"/>
      <c r="AP9" s="37"/>
      <c r="AQ9" s="38"/>
      <c r="AR9" s="38"/>
      <c r="AS9" s="37"/>
      <c r="AT9" s="37"/>
    </row>
    <row r="10" spans="1:46" ht="20.100000000000001" customHeight="1">
      <c r="A10" s="24" t="s">
        <v>81</v>
      </c>
      <c r="B10" s="62"/>
      <c r="C10" s="20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6"/>
      <c r="AH10" s="33">
        <f t="shared" si="3"/>
        <v>0</v>
      </c>
      <c r="AI10" s="33"/>
      <c r="AJ10" s="12"/>
      <c r="AK10" s="35" t="e">
        <f t="shared" si="1"/>
        <v>#DIV/0!</v>
      </c>
      <c r="AL10"/>
      <c r="AM10" s="29" t="s">
        <v>34</v>
      </c>
      <c r="AN10" s="37" t="e">
        <f>AH39/AH38</f>
        <v>#DIV/0!</v>
      </c>
      <c r="AO10" s="38" t="e">
        <f>AH17/AH9</f>
        <v>#DIV/0!</v>
      </c>
      <c r="AP10" s="37" t="e">
        <f>AH18/AH17</f>
        <v>#DIV/0!</v>
      </c>
      <c r="AQ10" s="38" t="e">
        <f>AH19/AH9</f>
        <v>#DIV/0!</v>
      </c>
      <c r="AR10" s="38" t="e">
        <f>AH13/AH9</f>
        <v>#DIV/0!</v>
      </c>
      <c r="AS10" s="37" t="e">
        <f>AH14/AH9</f>
        <v>#DIV/0!</v>
      </c>
      <c r="AT10" s="37" t="e">
        <f>AH27/AH25</f>
        <v>#DIV/0!</v>
      </c>
    </row>
    <row r="11" spans="1:46" ht="20.100000000000001" customHeight="1">
      <c r="A11" s="24" t="s">
        <v>87</v>
      </c>
      <c r="B11" s="62"/>
      <c r="C11" s="20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6"/>
      <c r="AH11" s="33">
        <f t="shared" si="3"/>
        <v>0</v>
      </c>
      <c r="AI11" s="33"/>
      <c r="AJ11" s="12"/>
      <c r="AK11" s="35" t="e">
        <f t="shared" si="1"/>
        <v>#DIV/0!</v>
      </c>
      <c r="AL11"/>
      <c r="AM11" s="29" t="s">
        <v>62</v>
      </c>
      <c r="AN11" s="42" t="e">
        <f t="shared" ref="AN11:AT11" si="4">AN10/AN9</f>
        <v>#DIV/0!</v>
      </c>
      <c r="AO11" s="42" t="e">
        <f t="shared" si="4"/>
        <v>#DIV/0!</v>
      </c>
      <c r="AP11" s="42" t="e">
        <f t="shared" si="4"/>
        <v>#DIV/0!</v>
      </c>
      <c r="AQ11" s="42" t="e">
        <f t="shared" si="4"/>
        <v>#DIV/0!</v>
      </c>
      <c r="AR11" s="42" t="e">
        <f t="shared" si="4"/>
        <v>#DIV/0!</v>
      </c>
      <c r="AS11" s="42" t="e">
        <f t="shared" si="4"/>
        <v>#DIV/0!</v>
      </c>
      <c r="AT11" s="42" t="e">
        <f t="shared" si="4"/>
        <v>#DIV/0!</v>
      </c>
    </row>
    <row r="12" spans="1:46" ht="20.100000000000001" customHeight="1">
      <c r="A12" s="24" t="s">
        <v>86</v>
      </c>
      <c r="B12" s="62"/>
      <c r="C12" s="20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6"/>
      <c r="AH12" s="33">
        <f t="shared" si="3"/>
        <v>0</v>
      </c>
      <c r="AI12" s="33"/>
      <c r="AJ12" s="12"/>
      <c r="AK12" s="35" t="e">
        <f t="shared" si="1"/>
        <v>#DIV/0!</v>
      </c>
      <c r="AL12"/>
      <c r="AM12" s="29" t="s">
        <v>27</v>
      </c>
      <c r="AN12" s="29" t="s">
        <v>70</v>
      </c>
      <c r="AO12" s="29" t="s">
        <v>41</v>
      </c>
      <c r="AP12" s="29" t="s">
        <v>61</v>
      </c>
      <c r="AQ12" s="29" t="s">
        <v>65</v>
      </c>
      <c r="AR12" s="29" t="s">
        <v>66</v>
      </c>
      <c r="AS12" s="29" t="s">
        <v>76</v>
      </c>
      <c r="AT12" s="29" t="s">
        <v>72</v>
      </c>
    </row>
    <row r="13" spans="1:46" ht="20.100000000000001" customHeight="1">
      <c r="A13" s="24" t="s">
        <v>24</v>
      </c>
      <c r="B13" s="62"/>
      <c r="C13" s="20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6"/>
      <c r="AH13" s="33">
        <f t="shared" si="3"/>
        <v>0</v>
      </c>
      <c r="AI13" s="33"/>
      <c r="AJ13" s="12"/>
      <c r="AK13" s="35" t="e">
        <f t="shared" si="1"/>
        <v>#DIV/0!</v>
      </c>
      <c r="AL13"/>
      <c r="AM13" s="29" t="s">
        <v>33</v>
      </c>
      <c r="AN13" s="41"/>
      <c r="AO13" s="38"/>
      <c r="AP13" s="41"/>
      <c r="AQ13" s="39"/>
      <c r="AR13" s="37"/>
      <c r="AS13" s="37">
        <f>(AI9+AI25)*AN27/30</f>
        <v>0</v>
      </c>
      <c r="AT13" s="49">
        <f>AS13*AN21*0.0075</f>
        <v>0</v>
      </c>
    </row>
    <row r="14" spans="1:46" ht="20.100000000000001" customHeight="1">
      <c r="A14" s="24" t="s">
        <v>25</v>
      </c>
      <c r="B14" s="62"/>
      <c r="C14" s="20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6"/>
      <c r="AH14" s="33">
        <f t="shared" si="3"/>
        <v>0</v>
      </c>
      <c r="AI14" s="33"/>
      <c r="AJ14" s="12"/>
      <c r="AK14" s="35" t="e">
        <f t="shared" si="1"/>
        <v>#DIV/0!</v>
      </c>
      <c r="AL14"/>
      <c r="AM14" s="29" t="s">
        <v>34</v>
      </c>
      <c r="AN14" s="41">
        <f>AH33</f>
        <v>0</v>
      </c>
      <c r="AO14" s="38" t="e">
        <f>(AH35+AH36+AH37)/AH9</f>
        <v>#DIV/0!</v>
      </c>
      <c r="AP14" s="50" t="e">
        <f>AH34/(AH35+AH36+AH37)</f>
        <v>#DIV/0!</v>
      </c>
      <c r="AQ14" s="39" t="e">
        <f>AH21/AH9</f>
        <v>#DIV/0!</v>
      </c>
      <c r="AR14" s="37" t="e">
        <f>AH22/AH21</f>
        <v>#DIV/0!</v>
      </c>
      <c r="AS14" s="37">
        <f>AN22</f>
        <v>0</v>
      </c>
      <c r="AT14" s="49">
        <f>AS14*AN21*0.0075</f>
        <v>0</v>
      </c>
    </row>
    <row r="15" spans="1:46" ht="20.100000000000001" customHeight="1">
      <c r="A15" s="25" t="s">
        <v>45</v>
      </c>
      <c r="B15" s="62"/>
      <c r="C15" s="20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6"/>
      <c r="AH15" s="33">
        <f t="shared" si="3"/>
        <v>0</v>
      </c>
      <c r="AI15" s="33"/>
      <c r="AJ15" s="12"/>
      <c r="AK15" s="35" t="e">
        <f t="shared" si="1"/>
        <v>#DIV/0!</v>
      </c>
      <c r="AL15"/>
      <c r="AM15" s="29" t="s">
        <v>62</v>
      </c>
      <c r="AN15" s="39" t="e">
        <f>AN14/AN13</f>
        <v>#DIV/0!</v>
      </c>
      <c r="AO15" s="39" t="e">
        <f>AO14/AO13</f>
        <v>#DIV/0!</v>
      </c>
      <c r="AP15" s="39" t="e">
        <f>AP14/AP13</f>
        <v>#DIV/0!</v>
      </c>
      <c r="AQ15" s="39" t="e">
        <f>AQ14/AQ13</f>
        <v>#DIV/0!</v>
      </c>
      <c r="AR15" s="39" t="e">
        <f>AR14/AR13</f>
        <v>#DIV/0!</v>
      </c>
      <c r="AS15" s="39"/>
      <c r="AT15" s="39"/>
    </row>
    <row r="16" spans="1:46" ht="20.100000000000001" customHeight="1">
      <c r="A16" s="24" t="s">
        <v>46</v>
      </c>
      <c r="B16" s="62"/>
      <c r="C16" s="20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6"/>
      <c r="AH16" s="33">
        <f t="shared" si="0"/>
        <v>0</v>
      </c>
      <c r="AI16" s="33"/>
      <c r="AJ16" s="12"/>
      <c r="AK16" s="35" t="e">
        <f t="shared" si="1"/>
        <v>#DIV/0!</v>
      </c>
      <c r="AL16"/>
      <c r="AM16" s="29" t="s">
        <v>27</v>
      </c>
      <c r="AN16" s="29" t="s">
        <v>73</v>
      </c>
      <c r="AO16" s="29" t="s">
        <v>85</v>
      </c>
      <c r="AP16" s="29" t="s">
        <v>91</v>
      </c>
      <c r="AQ16" s="29" t="s">
        <v>92</v>
      </c>
      <c r="AR16" s="29"/>
      <c r="AS16" s="29"/>
      <c r="AT16" s="29"/>
    </row>
    <row r="17" spans="1:46" ht="20.100000000000001" customHeight="1">
      <c r="A17" s="25" t="s">
        <v>48</v>
      </c>
      <c r="B17" s="62"/>
      <c r="C17" s="20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6"/>
      <c r="AH17" s="33">
        <f>SUM(C17:AG17)</f>
        <v>0</v>
      </c>
      <c r="AI17" s="33"/>
      <c r="AJ17" s="12"/>
      <c r="AK17" s="35" t="e">
        <f t="shared" si="1"/>
        <v>#DIV/0!</v>
      </c>
      <c r="AL17"/>
      <c r="AM17" s="29" t="s">
        <v>33</v>
      </c>
      <c r="AN17" s="41">
        <f>AI16+AI18+AI14*0.5+AI30+AI34+AI20*0.3+AI40</f>
        <v>0</v>
      </c>
      <c r="AO17" s="38"/>
      <c r="AP17" s="41"/>
      <c r="AQ17" s="37">
        <f>AI8-AN25</f>
        <v>0</v>
      </c>
      <c r="AR17" s="37"/>
      <c r="AS17" s="37"/>
      <c r="AT17" s="41"/>
    </row>
    <row r="18" spans="1:46" ht="20.100000000000001" customHeight="1">
      <c r="A18" s="24" t="s">
        <v>47</v>
      </c>
      <c r="B18" s="63"/>
      <c r="C18" s="20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6"/>
      <c r="AH18" s="33">
        <f t="shared" si="0"/>
        <v>0</v>
      </c>
      <c r="AI18" s="33"/>
      <c r="AJ18" s="12"/>
      <c r="AK18" s="35" t="e">
        <f t="shared" si="1"/>
        <v>#DIV/0!</v>
      </c>
      <c r="AL18"/>
      <c r="AM18" s="29" t="s">
        <v>34</v>
      </c>
      <c r="AN18" s="41">
        <f>AH20*0.3+AH16+AH18+AH14*0.5+AH30+AH34+AH40</f>
        <v>0</v>
      </c>
      <c r="AO18" s="38" t="e">
        <f>AH12/AH9</f>
        <v>#DIV/0!</v>
      </c>
      <c r="AP18" s="41" t="e">
        <f>AH23/AH9</f>
        <v>#DIV/0!</v>
      </c>
      <c r="AQ18" s="37">
        <f>AH8-AN25</f>
        <v>0</v>
      </c>
      <c r="AR18" s="37"/>
      <c r="AS18" s="37"/>
      <c r="AT18" s="41"/>
    </row>
    <row r="19" spans="1:46" ht="20.100000000000001" customHeight="1">
      <c r="A19" s="25" t="s">
        <v>50</v>
      </c>
      <c r="B19" s="27"/>
      <c r="C19" s="20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6"/>
      <c r="AH19" s="33">
        <f>SUM(C19:AG19)</f>
        <v>0</v>
      </c>
      <c r="AI19" s="33"/>
      <c r="AJ19" s="12"/>
      <c r="AK19" s="35" t="e">
        <f t="shared" si="1"/>
        <v>#DIV/0!</v>
      </c>
      <c r="AL19"/>
      <c r="AM19" s="29" t="s">
        <v>62</v>
      </c>
      <c r="AN19" s="39" t="e">
        <f>AN18/AN17</f>
        <v>#DIV/0!</v>
      </c>
      <c r="AO19" s="39" t="e">
        <f>AO18/AO17</f>
        <v>#DIV/0!</v>
      </c>
      <c r="AP19" s="39" t="e">
        <f>AP18/AP17</f>
        <v>#DIV/0!</v>
      </c>
      <c r="AQ19" s="39" t="e">
        <f>AQ18/AQ17</f>
        <v>#DIV/0!</v>
      </c>
      <c r="AR19" s="39"/>
      <c r="AS19" s="39"/>
      <c r="AT19" s="39"/>
    </row>
    <row r="20" spans="1:46" ht="20.100000000000001" customHeight="1">
      <c r="A20" s="24" t="s">
        <v>49</v>
      </c>
      <c r="B20" s="28" t="s">
        <v>7</v>
      </c>
      <c r="C20" s="20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6"/>
      <c r="AH20" s="33">
        <f>SUM(C20:AG20)</f>
        <v>0</v>
      </c>
      <c r="AI20" s="33"/>
      <c r="AJ20" s="12"/>
      <c r="AK20" s="35" t="e">
        <f t="shared" si="1"/>
        <v>#DIV/0!</v>
      </c>
      <c r="AL20"/>
      <c r="AM20" s="17"/>
      <c r="AP20"/>
      <c r="AQ20"/>
      <c r="AR20"/>
      <c r="AS20"/>
      <c r="AT20"/>
    </row>
    <row r="21" spans="1:46" ht="20.100000000000001" customHeight="1">
      <c r="A21" s="24" t="s">
        <v>83</v>
      </c>
      <c r="B21" s="44"/>
      <c r="C21" s="20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6"/>
      <c r="AH21" s="33">
        <f t="shared" ref="AH21:AH24" si="5">SUM(C21:AG21)</f>
        <v>0</v>
      </c>
      <c r="AI21" s="33"/>
      <c r="AJ21" s="12"/>
      <c r="AK21" s="35" t="e">
        <f>AH21/AI21</f>
        <v>#DIV/0!</v>
      </c>
      <c r="AL21"/>
      <c r="AM21" s="34" t="s">
        <v>77</v>
      </c>
      <c r="AN21" s="1"/>
      <c r="AP21"/>
      <c r="AQ21"/>
      <c r="AR21"/>
      <c r="AS21"/>
      <c r="AT21"/>
    </row>
    <row r="22" spans="1:46" ht="20.100000000000001" customHeight="1">
      <c r="A22" s="24" t="s">
        <v>84</v>
      </c>
      <c r="B22" s="44"/>
      <c r="C22" s="20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6"/>
      <c r="AH22" s="33">
        <f t="shared" si="5"/>
        <v>0</v>
      </c>
      <c r="AI22" s="33"/>
      <c r="AJ22" s="12"/>
      <c r="AK22" s="35" t="e">
        <f t="shared" si="1"/>
        <v>#DIV/0!</v>
      </c>
      <c r="AL22"/>
      <c r="AM22" s="34" t="s">
        <v>69</v>
      </c>
      <c r="AN22" s="1">
        <f>AH44-AH9-AH25-AH31</f>
        <v>0</v>
      </c>
      <c r="AP22"/>
      <c r="AQ22"/>
      <c r="AR22"/>
      <c r="AS22"/>
      <c r="AT22"/>
    </row>
    <row r="23" spans="1:46" ht="20.100000000000001" customHeight="1">
      <c r="A23" s="24" t="s">
        <v>89</v>
      </c>
      <c r="B23" s="51"/>
      <c r="C23" s="20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6"/>
      <c r="AH23" s="33">
        <f t="shared" si="5"/>
        <v>0</v>
      </c>
      <c r="AI23" s="33"/>
      <c r="AJ23" s="12"/>
      <c r="AK23" s="35" t="e">
        <f t="shared" si="1"/>
        <v>#DIV/0!</v>
      </c>
      <c r="AL23"/>
      <c r="AM23" s="34" t="s">
        <v>57</v>
      </c>
      <c r="AN23" s="1"/>
      <c r="AP23"/>
      <c r="AQ23"/>
      <c r="AR23"/>
      <c r="AS23"/>
      <c r="AT23"/>
    </row>
    <row r="24" spans="1:46" ht="20.100000000000001" customHeight="1">
      <c r="A24" s="24" t="s">
        <v>90</v>
      </c>
      <c r="B24" s="51"/>
      <c r="C24" s="20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6"/>
      <c r="AH24" s="33">
        <f t="shared" si="5"/>
        <v>0</v>
      </c>
      <c r="AI24" s="33"/>
      <c r="AJ24" s="12"/>
      <c r="AK24" s="35" t="e">
        <f t="shared" si="1"/>
        <v>#DIV/0!</v>
      </c>
      <c r="AL24"/>
      <c r="AM24" s="34" t="s">
        <v>78</v>
      </c>
      <c r="AN24" s="1">
        <f>AN22+AN23</f>
        <v>0</v>
      </c>
      <c r="AP24"/>
      <c r="AQ24"/>
      <c r="AR24"/>
      <c r="AS24"/>
      <c r="AT24"/>
    </row>
    <row r="25" spans="1:46" ht="20.100000000000001" customHeight="1">
      <c r="A25" s="24" t="s">
        <v>52</v>
      </c>
      <c r="B25" s="58" t="s">
        <v>8</v>
      </c>
      <c r="C25" s="20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6"/>
      <c r="AH25" s="33">
        <f t="shared" si="0"/>
        <v>0</v>
      </c>
      <c r="AI25" s="33"/>
      <c r="AJ25" s="12"/>
      <c r="AK25" s="35" t="e">
        <f t="shared" si="1"/>
        <v>#DIV/0!</v>
      </c>
      <c r="AL25"/>
      <c r="AM25" s="34" t="s">
        <v>64</v>
      </c>
      <c r="AN25" s="1"/>
    </row>
    <row r="26" spans="1:46" ht="20.100000000000001" customHeight="1">
      <c r="A26" s="24" t="s">
        <v>60</v>
      </c>
      <c r="B26" s="59"/>
      <c r="C26" s="20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6"/>
      <c r="AH26" s="33">
        <f t="shared" si="0"/>
        <v>0</v>
      </c>
      <c r="AI26" s="33"/>
      <c r="AJ26" s="12"/>
      <c r="AK26" s="35" t="e">
        <f t="shared" si="1"/>
        <v>#DIV/0!</v>
      </c>
      <c r="AL26"/>
      <c r="AM26" s="34" t="s">
        <v>71</v>
      </c>
      <c r="AN26" s="1">
        <f>AH8-AH9</f>
        <v>0</v>
      </c>
    </row>
    <row r="27" spans="1:46" ht="20.100000000000001" customHeight="1">
      <c r="A27" s="25" t="s">
        <v>26</v>
      </c>
      <c r="B27" s="59"/>
      <c r="C27" s="20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6"/>
      <c r="AH27" s="33">
        <f>SUM(C27:AG27)</f>
        <v>0</v>
      </c>
      <c r="AI27" s="33"/>
      <c r="AJ27" s="12"/>
      <c r="AK27" s="35" t="e">
        <f t="shared" si="1"/>
        <v>#DIV/0!</v>
      </c>
      <c r="AL27"/>
      <c r="AM27" s="34" t="s">
        <v>79</v>
      </c>
      <c r="AN27" s="1"/>
    </row>
    <row r="28" spans="1:46" ht="20.100000000000001" customHeight="1">
      <c r="A28" s="24" t="s">
        <v>53</v>
      </c>
      <c r="B28" s="59"/>
      <c r="C28" s="20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6"/>
      <c r="AH28" s="33">
        <f t="shared" ref="AH28" si="6">SUM(C28:AG28)</f>
        <v>0</v>
      </c>
      <c r="AI28" s="33"/>
      <c r="AJ28" s="12"/>
      <c r="AK28" s="35" t="e">
        <f t="shared" si="1"/>
        <v>#DIV/0!</v>
      </c>
      <c r="AL28"/>
      <c r="AM28" s="34" t="s">
        <v>88</v>
      </c>
      <c r="AN28" s="1"/>
    </row>
    <row r="29" spans="1:46" ht="20.100000000000001" customHeight="1">
      <c r="A29" s="25" t="s">
        <v>54</v>
      </c>
      <c r="B29" s="59"/>
      <c r="C29" s="20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6"/>
      <c r="AH29" s="33">
        <f>SUM(C29:AG29)</f>
        <v>0</v>
      </c>
      <c r="AI29" s="33"/>
      <c r="AJ29" s="12"/>
      <c r="AK29" s="35" t="e">
        <f t="shared" si="1"/>
        <v>#DIV/0!</v>
      </c>
      <c r="AL29"/>
    </row>
    <row r="30" spans="1:46" ht="20.100000000000001" customHeight="1">
      <c r="A30" s="25" t="s">
        <v>75</v>
      </c>
      <c r="B30" s="59"/>
      <c r="C30" s="20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6"/>
      <c r="AH30" s="33">
        <f>SUM(C30:AG30)</f>
        <v>0</v>
      </c>
      <c r="AI30" s="33"/>
      <c r="AJ30" s="12"/>
      <c r="AK30" s="35" t="e">
        <f t="shared" si="1"/>
        <v>#DIV/0!</v>
      </c>
      <c r="AL30"/>
    </row>
    <row r="31" spans="1:46" ht="20.100000000000001" customHeight="1">
      <c r="A31" s="24" t="s">
        <v>9</v>
      </c>
      <c r="B31" s="60"/>
      <c r="C31" s="20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6"/>
      <c r="AH31" s="33">
        <f t="shared" si="0"/>
        <v>0</v>
      </c>
      <c r="AI31" s="33"/>
      <c r="AJ31" s="12"/>
      <c r="AK31" s="35" t="e">
        <f t="shared" si="1"/>
        <v>#DIV/0!</v>
      </c>
      <c r="AL31"/>
    </row>
    <row r="32" spans="1:46" ht="20.100000000000001" customHeight="1">
      <c r="A32" s="26" t="s">
        <v>80</v>
      </c>
      <c r="B32" s="58" t="s">
        <v>10</v>
      </c>
      <c r="C32" s="20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6"/>
      <c r="AH32" s="33">
        <f t="shared" si="0"/>
        <v>0</v>
      </c>
      <c r="AI32" s="33"/>
      <c r="AJ32" s="12"/>
      <c r="AK32" s="35" t="e">
        <f t="shared" si="1"/>
        <v>#DIV/0!</v>
      </c>
      <c r="AL32"/>
    </row>
    <row r="33" spans="1:38" ht="20.100000000000001" customHeight="1">
      <c r="A33" s="24" t="s">
        <v>11</v>
      </c>
      <c r="B33" s="60"/>
      <c r="C33" s="20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6"/>
      <c r="AH33" s="33">
        <f t="shared" si="0"/>
        <v>0</v>
      </c>
      <c r="AI33" s="33"/>
      <c r="AJ33" s="12"/>
      <c r="AK33" s="35" t="e">
        <f t="shared" si="1"/>
        <v>#DIV/0!</v>
      </c>
      <c r="AL33"/>
    </row>
    <row r="34" spans="1:38" ht="20.100000000000001" customHeight="1">
      <c r="A34" s="25" t="s">
        <v>51</v>
      </c>
      <c r="B34" s="22"/>
      <c r="C34" s="20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6"/>
      <c r="AH34" s="33">
        <f>SUM(C34:AG34)</f>
        <v>0</v>
      </c>
      <c r="AI34" s="33"/>
      <c r="AJ34" s="12"/>
      <c r="AK34" s="35" t="e">
        <f t="shared" si="1"/>
        <v>#DIV/0!</v>
      </c>
      <c r="AL34"/>
    </row>
    <row r="35" spans="1:38" ht="20.100000000000001" customHeight="1">
      <c r="A35" s="24" t="s">
        <v>42</v>
      </c>
      <c r="B35" s="58" t="s">
        <v>12</v>
      </c>
      <c r="C35" s="20"/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6"/>
      <c r="AH35" s="33">
        <f t="shared" si="0"/>
        <v>0</v>
      </c>
      <c r="AI35" s="33"/>
      <c r="AJ35" s="12"/>
      <c r="AK35" s="35" t="e">
        <f t="shared" si="1"/>
        <v>#DIV/0!</v>
      </c>
      <c r="AL35"/>
    </row>
    <row r="36" spans="1:38" ht="20.100000000000001" customHeight="1">
      <c r="A36" s="24" t="s">
        <v>43</v>
      </c>
      <c r="B36" s="59"/>
      <c r="C36" s="20"/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6"/>
      <c r="AH36" s="33">
        <f t="shared" si="0"/>
        <v>0</v>
      </c>
      <c r="AI36" s="33"/>
      <c r="AJ36" s="12"/>
      <c r="AK36" s="35" t="e">
        <f t="shared" si="1"/>
        <v>#DIV/0!</v>
      </c>
      <c r="AL36"/>
    </row>
    <row r="37" spans="1:38" ht="20.100000000000001" customHeight="1">
      <c r="A37" s="24" t="s">
        <v>44</v>
      </c>
      <c r="B37" s="59"/>
      <c r="C37" s="20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6"/>
      <c r="AH37" s="33">
        <f t="shared" si="0"/>
        <v>0</v>
      </c>
      <c r="AI37" s="33"/>
      <c r="AJ37" s="12"/>
      <c r="AK37" s="35" t="e">
        <f t="shared" si="1"/>
        <v>#DIV/0!</v>
      </c>
    </row>
    <row r="38" spans="1:38" ht="20.100000000000001" customHeight="1">
      <c r="A38" s="25" t="s">
        <v>58</v>
      </c>
      <c r="B38" s="59"/>
      <c r="C38" s="20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6"/>
      <c r="AH38" s="33">
        <f>SUM(C38:AG38)</f>
        <v>0</v>
      </c>
      <c r="AI38" s="33"/>
      <c r="AJ38" s="12"/>
      <c r="AK38" s="35" t="e">
        <f t="shared" si="1"/>
        <v>#DIV/0!</v>
      </c>
    </row>
    <row r="39" spans="1:38" ht="20.100000000000001" customHeight="1">
      <c r="A39" s="24" t="s">
        <v>59</v>
      </c>
      <c r="B39" s="60"/>
      <c r="C39" s="20"/>
      <c r="D39" s="4"/>
      <c r="E39" s="4"/>
      <c r="F39" s="4"/>
      <c r="G39" s="4"/>
      <c r="H39" s="4"/>
      <c r="I39" s="5"/>
      <c r="J39" s="3"/>
      <c r="K39" s="3"/>
      <c r="L39" s="3"/>
      <c r="M39" s="3"/>
      <c r="N39" s="3"/>
      <c r="O39" s="3"/>
      <c r="P39" s="3"/>
      <c r="Q39" s="3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6"/>
      <c r="AH39" s="33">
        <f>SUM(C39:AG39)</f>
        <v>0</v>
      </c>
      <c r="AI39" s="33"/>
      <c r="AJ39" s="12"/>
      <c r="AK39" s="35" t="e">
        <f>AH39/AI39</f>
        <v>#DIV/0!</v>
      </c>
      <c r="AL39"/>
    </row>
    <row r="40" spans="1:38" ht="20.100000000000001" customHeight="1">
      <c r="A40" s="24" t="s">
        <v>74</v>
      </c>
      <c r="B40" s="43"/>
      <c r="C40" s="20"/>
      <c r="D40" s="4"/>
      <c r="E40" s="4"/>
      <c r="F40" s="4"/>
      <c r="G40" s="4"/>
      <c r="H40" s="4"/>
      <c r="I40" s="5"/>
      <c r="J40" s="3"/>
      <c r="K40" s="3"/>
      <c r="L40" s="3"/>
      <c r="M40" s="3"/>
      <c r="N40" s="3"/>
      <c r="O40" s="3"/>
      <c r="P40" s="3"/>
      <c r="Q40" s="3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6"/>
      <c r="AH40" s="33">
        <f>SUM(C40:AG40)</f>
        <v>0</v>
      </c>
      <c r="AI40" s="33"/>
      <c r="AJ40" s="12"/>
      <c r="AK40" s="35" t="e">
        <f>AH40/AI40</f>
        <v>#DIV/0!</v>
      </c>
      <c r="AL40"/>
    </row>
    <row r="41" spans="1:38" ht="20.100000000000001" customHeight="1">
      <c r="A41" s="24" t="s">
        <v>13</v>
      </c>
      <c r="B41" s="58" t="s">
        <v>14</v>
      </c>
      <c r="C41" s="20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6"/>
      <c r="AH41" s="33">
        <f t="shared" si="0"/>
        <v>0</v>
      </c>
      <c r="AI41" s="33"/>
      <c r="AJ41" s="12"/>
      <c r="AK41" s="35" t="e">
        <f t="shared" si="1"/>
        <v>#DIV/0!</v>
      </c>
    </row>
    <row r="42" spans="1:38" ht="20.100000000000001" customHeight="1">
      <c r="A42" s="24" t="s">
        <v>15</v>
      </c>
      <c r="B42" s="59"/>
      <c r="C42" s="20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6"/>
      <c r="AH42" s="33">
        <f t="shared" si="0"/>
        <v>0</v>
      </c>
      <c r="AI42" s="33"/>
      <c r="AJ42" s="12"/>
      <c r="AK42" s="35" t="e">
        <f t="shared" si="1"/>
        <v>#DIV/0!</v>
      </c>
    </row>
    <row r="43" spans="1:38" ht="20.100000000000001" customHeight="1">
      <c r="A43" s="24" t="s">
        <v>16</v>
      </c>
      <c r="B43" s="60"/>
      <c r="C43" s="20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6"/>
      <c r="AH43" s="33">
        <f t="shared" si="0"/>
        <v>0</v>
      </c>
      <c r="AI43" s="33"/>
      <c r="AJ43" s="12"/>
      <c r="AK43" s="35" t="e">
        <f t="shared" si="1"/>
        <v>#DIV/0!</v>
      </c>
    </row>
    <row r="44" spans="1:38" ht="20.100000000000001" customHeight="1">
      <c r="A44" s="45" t="s">
        <v>17</v>
      </c>
      <c r="B44" s="47"/>
      <c r="C44" s="46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6"/>
      <c r="AH44" s="33">
        <f t="shared" si="0"/>
        <v>0</v>
      </c>
      <c r="AI44" s="33"/>
      <c r="AJ44" s="13" t="s">
        <v>18</v>
      </c>
      <c r="AK44" s="35" t="e">
        <f t="shared" si="1"/>
        <v>#DIV/0!</v>
      </c>
    </row>
  </sheetData>
  <mergeCells count="7">
    <mergeCell ref="A1:AH2"/>
    <mergeCell ref="B41:B43"/>
    <mergeCell ref="B35:B39"/>
    <mergeCell ref="B4:B5"/>
    <mergeCell ref="B25:B31"/>
    <mergeCell ref="B32:B33"/>
    <mergeCell ref="B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2016-01-21T02:57:17Z</dcterms:modified>
</cp:coreProperties>
</file>