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H18" i="3" l="1"/>
  <c r="AK18" i="3" s="1"/>
  <c r="AH19" i="3"/>
  <c r="AK19" i="3" s="1"/>
  <c r="AK9" i="3"/>
  <c r="AH9" i="3"/>
  <c r="AK40" i="3"/>
  <c r="AH40" i="3"/>
  <c r="AN5" i="3" l="1"/>
  <c r="AN17" i="3" l="1"/>
  <c r="AS13" i="3" l="1"/>
  <c r="AT13" i="3" s="1"/>
  <c r="AH25" i="3" l="1"/>
  <c r="AK25" i="3" s="1"/>
  <c r="AH35" i="3"/>
  <c r="AK35" i="3" s="1"/>
  <c r="AH7" i="3" l="1"/>
  <c r="AH8" i="3"/>
  <c r="AK8" i="3" s="1"/>
  <c r="AK7" i="3" l="1"/>
  <c r="AN26" i="3"/>
  <c r="AH21" i="3" l="1"/>
  <c r="AK21" i="3" s="1"/>
  <c r="AH24" i="3" l="1"/>
  <c r="AK24" i="3" s="1"/>
  <c r="AH23" i="3"/>
  <c r="AK23" i="3" s="1"/>
  <c r="AH39" i="3" l="1"/>
  <c r="AH20" i="3"/>
  <c r="AK20" i="3" s="1"/>
  <c r="AH30" i="3"/>
  <c r="AK30" i="3" s="1"/>
  <c r="AH31" i="3"/>
  <c r="AK31" i="3" s="1"/>
  <c r="AH32" i="3"/>
  <c r="AH27" i="3"/>
  <c r="AK27" i="3" s="1"/>
  <c r="AH5" i="3"/>
  <c r="AK5" i="3" s="1"/>
  <c r="AH12" i="3"/>
  <c r="AK12" i="3" s="1"/>
  <c r="AH13" i="3"/>
  <c r="AH4" i="3"/>
  <c r="AK4" i="3" s="1"/>
  <c r="AH33" i="3"/>
  <c r="AH29" i="3"/>
  <c r="AH22" i="3"/>
  <c r="AK22" i="3" s="1"/>
  <c r="AH17" i="3"/>
  <c r="AH16" i="3"/>
  <c r="AK16" i="3" s="1"/>
  <c r="AH6" i="3"/>
  <c r="AK6" i="3" s="1"/>
  <c r="AH14" i="3"/>
  <c r="AK14" i="3" s="1"/>
  <c r="AH15" i="3"/>
  <c r="AK15" i="3" s="1"/>
  <c r="AH11" i="3"/>
  <c r="AH10" i="3"/>
  <c r="AK10" i="3" s="1"/>
  <c r="AH38" i="3"/>
  <c r="AK38" i="3" s="1"/>
  <c r="AH37" i="3"/>
  <c r="AK37" i="3" s="1"/>
  <c r="AH36" i="3"/>
  <c r="AK36" i="3" s="1"/>
  <c r="AH34" i="3"/>
  <c r="AH28" i="3"/>
  <c r="AH26" i="3"/>
  <c r="AK26" i="3" s="1"/>
  <c r="AK17" i="3" l="1"/>
  <c r="AN18" i="3"/>
  <c r="AK13" i="3"/>
  <c r="AK32" i="3"/>
  <c r="AK11" i="3"/>
  <c r="AS10" i="3"/>
  <c r="AS11" i="3" s="1"/>
  <c r="AN22" i="3"/>
  <c r="AS14" i="3" s="1"/>
  <c r="AK39" i="3"/>
  <c r="AQ14" i="3"/>
  <c r="AQ15" i="3" s="1"/>
  <c r="AR14" i="3"/>
  <c r="AR15" i="3" s="1"/>
  <c r="AK28" i="3"/>
  <c r="AN14" i="3"/>
  <c r="AN15" i="3" s="1"/>
  <c r="AT10" i="3"/>
  <c r="AT11" i="3" s="1"/>
  <c r="AK33" i="3"/>
  <c r="AT6" i="3"/>
  <c r="AT7" i="3" s="1"/>
  <c r="AR10" i="3"/>
  <c r="AR11" i="3" s="1"/>
  <c r="AK34" i="3"/>
  <c r="AN10" i="3"/>
  <c r="AN11" i="3" s="1"/>
  <c r="AK29" i="3"/>
  <c r="AP14" i="3"/>
  <c r="AP15" i="3" s="1"/>
  <c r="AP6" i="3"/>
  <c r="AP7" i="3" s="1"/>
  <c r="AO6" i="3"/>
  <c r="AO7" i="3" s="1"/>
  <c r="AO14" i="3"/>
  <c r="AO15" i="3" s="1"/>
  <c r="AN6" i="3"/>
  <c r="AN7" i="3" s="1"/>
  <c r="AQ6" i="3"/>
  <c r="AQ7" i="3" s="1"/>
  <c r="AS6" i="3"/>
  <c r="AS7" i="3" s="1"/>
  <c r="AP10" i="3"/>
  <c r="AP11" i="3" s="1"/>
  <c r="AR6" i="3"/>
  <c r="AR7" i="3" s="1"/>
  <c r="AO10" i="3"/>
  <c r="AO11" i="3" s="1"/>
  <c r="AQ10" i="3"/>
  <c r="AQ11" i="3" s="1"/>
  <c r="AT14" i="3" l="1"/>
  <c r="AN24" i="3"/>
</calcChain>
</file>

<file path=xl/sharedStrings.xml><?xml version="1.0" encoding="utf-8"?>
<sst xmlns="http://schemas.openxmlformats.org/spreadsheetml/2006/main" count="98" uniqueCount="85">
  <si>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</si>
  <si>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</si>
  <si>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</si>
  <si>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</si>
  <si>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</si>
  <si>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</si>
  <si>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</si>
  <si>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</si>
  <si>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</si>
  <si>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</si>
  <si>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</si>
  <si>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</si>
  <si>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</si>
  <si>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</si>
  <si>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</si>
  <si>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</si>
  <si>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</si>
  <si>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</si>
  <si>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</si>
  <si>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</si>
  <si>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</si>
  <si>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</si>
  <si>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</si>
  <si>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</si>
  <si>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</si>
  <si>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</si>
  <si>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</si>
  <si>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</si>
  <si>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</si>
  <si>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</si>
  <si>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</si>
  <si>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</si>
  <si>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</si>
  <si>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</si>
  <si>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</si>
  <si>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</si>
  <si>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</si>
  <si>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</si>
  <si>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</si>
  <si>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</si>
  <si>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</si>
  <si>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</si>
  <si>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</si>
  <si>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</si>
  <si>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</si>
  <si>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</si>
  <si>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</si>
  <si>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</si>
  <si>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</si>
  <si>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</si>
  <si>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</si>
  <si>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</si>
  <si>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</si>
  <si>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</si>
  <si>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</si>
  <si>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</si>
  <si>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</si>
  <si>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</si>
  <si>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</si>
  <si>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</si>
  <si>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</si>
  <si>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</si>
  <si>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</si>
  <si>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</si>
  <si>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</si>
  <si>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</si>
  <si>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</si>
  <si>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</si>
  <si>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</si>
  <si>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</si>
  <si>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</si>
  <si>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</si>
  <si>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</si>
  <si>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</si>
  <si>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</si>
  <si>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</si>
  <si>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</si>
  <si>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</si>
  <si>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</si>
  <si>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</si>
  <si>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活跃微信客户数</t>
    <phoneticPr fontId="1" type="noConversion"/>
  </si>
  <si>
    <t>终身免费保险台次（含赠送）</t>
  </si>
  <si>
    <t>终身免费保险总金额</t>
  </si>
  <si>
    <t>推荐二手车评估数</t>
    <phoneticPr fontId="1" type="noConversion"/>
  </si>
  <si>
    <t>其中DCC交车台次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</si>
</sst>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9" xfId="0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6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40"/>
  <sheetViews>
    <sheetView tabSelected="1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AH44" sqref="AH44"/>
    </sheetView>
  </sheetViews>
  <sheetFormatPr defaultRowHeight="13.5"/>
  <cols>
    <col min="1" max="1" width="29.625" style="8" bestFit="1" customWidth="1"/>
    <col min="2" max="2" width="10.625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21" bestFit="1" customWidth="1"/>
    <col min="41" max="41" width="10.25" style="21" bestFit="1" customWidth="1"/>
    <col min="42" max="42" width="12.25" style="21" bestFit="1" customWidth="1"/>
    <col min="43" max="43" width="13.125" style="21" customWidth="1"/>
    <col min="44" max="44" width="14.125" style="21" bestFit="1" customWidth="1"/>
    <col min="45" max="46" width="16.125" style="21" bestFit="1" customWidth="1"/>
    <col min="47" max="47" width="11.625" style="21" customWidth="1"/>
    <col min="48" max="48" width="10.125" customWidth="1"/>
  </cols>
  <sheetData>
    <row r="1" spans="1:47" ht="15" customHeight="1">
      <c r="A1" s="54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  <c r="AI1" s="6"/>
      <c r="AJ1" s="6"/>
      <c r="AK1" s="6"/>
    </row>
    <row r="2" spans="1:47" ht="1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9"/>
      <c r="AI2" s="26"/>
      <c r="AJ2" s="7"/>
      <c r="AK2" s="26"/>
    </row>
    <row r="3" spans="1:47" ht="20.100000000000001" customHeight="1" thickBot="1">
      <c r="A3" s="17" t="s">
        <v>1</v>
      </c>
      <c r="B3" s="37" t="s">
        <v>40</v>
      </c>
      <c r="C3" s="35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5">
        <v>22</v>
      </c>
      <c r="Y3" s="35">
        <v>23</v>
      </c>
      <c r="Z3" s="35">
        <v>24</v>
      </c>
      <c r="AA3" s="35">
        <v>25</v>
      </c>
      <c r="AB3" s="35">
        <v>26</v>
      </c>
      <c r="AC3" s="35">
        <v>27</v>
      </c>
      <c r="AD3" s="35">
        <v>28</v>
      </c>
      <c r="AE3" s="35">
        <v>29</v>
      </c>
      <c r="AF3" s="35">
        <v>30</v>
      </c>
      <c r="AG3" s="35">
        <v>31</v>
      </c>
      <c r="AH3" s="35" t="s">
        <v>2</v>
      </c>
      <c r="AI3" s="36" t="s">
        <v>39</v>
      </c>
      <c r="AJ3" s="22" t="s">
        <v>3</v>
      </c>
      <c r="AK3" s="36" t="s">
        <v>62</v>
      </c>
      <c r="AU3"/>
    </row>
    <row r="4" spans="1:47" ht="20.100000000000001" customHeight="1">
      <c r="A4" s="28" t="s">
        <v>20</v>
      </c>
      <c r="B4" s="61" t="s">
        <v>4</v>
      </c>
      <c r="C4" s="23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8"/>
      <c r="AH4" s="38">
        <f t="shared" ref="AH4:AH39" si="0">SUM(C4:AG4)</f>
        <v>0</v>
      </c>
      <c r="AI4" s="38"/>
      <c r="AJ4" s="13"/>
      <c r="AK4" s="40" t="e">
        <f>AH4/AI4</f>
        <v>#DIV/0!</v>
      </c>
      <c r="AL4"/>
      <c r="AM4" s="34" t="s">
        <v>27</v>
      </c>
      <c r="AN4" s="41" t="s">
        <v>63</v>
      </c>
      <c r="AO4" s="41" t="s">
        <v>30</v>
      </c>
      <c r="AP4" s="41" t="s">
        <v>28</v>
      </c>
      <c r="AQ4" s="41" t="s">
        <v>29</v>
      </c>
      <c r="AR4" s="41" t="s">
        <v>31</v>
      </c>
      <c r="AS4" s="41" t="s">
        <v>32</v>
      </c>
      <c r="AT4" s="41" t="s">
        <v>55</v>
      </c>
    </row>
    <row r="5" spans="1:47" ht="20.100000000000001" customHeight="1">
      <c r="A5" s="29" t="s">
        <v>21</v>
      </c>
      <c r="B5" s="62"/>
      <c r="C5" s="2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9"/>
      <c r="AH5" s="38">
        <f>SUM(C5:AG5)</f>
        <v>0</v>
      </c>
      <c r="AI5" s="38"/>
      <c r="AJ5" s="14"/>
      <c r="AK5" s="40" t="e">
        <f t="shared" ref="AK5:AK39" si="1">AH5/AI5</f>
        <v>#DIV/0!</v>
      </c>
      <c r="AL5"/>
      <c r="AM5" s="34" t="s">
        <v>33</v>
      </c>
      <c r="AN5" s="42">
        <f>AI8+AI20</f>
        <v>0</v>
      </c>
      <c r="AO5" s="43"/>
      <c r="AP5" s="43"/>
      <c r="AQ5" s="43"/>
      <c r="AR5" s="43"/>
      <c r="AS5" s="42"/>
      <c r="AT5" s="43"/>
    </row>
    <row r="6" spans="1:47" ht="20.100000000000001" customHeight="1">
      <c r="A6" s="30" t="s">
        <v>5</v>
      </c>
      <c r="B6" s="27"/>
      <c r="C6" s="24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9"/>
      <c r="AH6" s="38">
        <f>SUM(C6:AG6)</f>
        <v>0</v>
      </c>
      <c r="AI6" s="38"/>
      <c r="AJ6" s="14"/>
      <c r="AK6" s="40" t="e">
        <f t="shared" si="1"/>
        <v>#DIV/0!</v>
      </c>
      <c r="AL6"/>
      <c r="AM6" s="34" t="s">
        <v>34</v>
      </c>
      <c r="AN6" s="42">
        <f>AH8+AH20</f>
        <v>0</v>
      </c>
      <c r="AO6" s="43" t="e">
        <f>AH8/(AH8+AH20)</f>
        <v>#DIV/0!</v>
      </c>
      <c r="AP6" s="43" t="e">
        <f>AH5/AH4</f>
        <v>#DIV/0!</v>
      </c>
      <c r="AQ6" s="43" t="e">
        <f>(AH7-AN25)/AH5</f>
        <v>#DIV/0!</v>
      </c>
      <c r="AR6" s="43" t="e">
        <f>AH12/AH8</f>
        <v>#DIV/0!</v>
      </c>
      <c r="AS6" s="42" t="e">
        <f>AH13/AH12</f>
        <v>#DIV/0!</v>
      </c>
      <c r="AT6" s="43" t="e">
        <f>AH33/AH8</f>
        <v>#DIV/0!</v>
      </c>
    </row>
    <row r="7" spans="1:47" ht="20.100000000000001" customHeight="1">
      <c r="A7" s="29" t="s">
        <v>22</v>
      </c>
      <c r="B7" s="63" t="s">
        <v>0</v>
      </c>
      <c r="C7" s="2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9"/>
      <c r="AH7" s="38">
        <f t="shared" si="0"/>
        <v>0</v>
      </c>
      <c r="AI7" s="38"/>
      <c r="AJ7" s="15" t="s">
        <v>6</v>
      </c>
      <c r="AK7" s="40" t="e">
        <f t="shared" si="1"/>
        <v>#DIV/0!</v>
      </c>
      <c r="AL7"/>
      <c r="AM7" s="34" t="s">
        <v>62</v>
      </c>
      <c r="AN7" s="44" t="e">
        <f t="shared" ref="AN7:AT7" si="2">AN6/AN5</f>
        <v>#DIV/0!</v>
      </c>
      <c r="AO7" s="44" t="e">
        <f t="shared" si="2"/>
        <v>#DIV/0!</v>
      </c>
      <c r="AP7" s="44" t="e">
        <f t="shared" si="2"/>
        <v>#DIV/0!</v>
      </c>
      <c r="AQ7" s="44" t="e">
        <f t="shared" si="2"/>
        <v>#DIV/0!</v>
      </c>
      <c r="AR7" s="44" t="e">
        <f t="shared" si="2"/>
        <v>#DIV/0!</v>
      </c>
      <c r="AS7" s="44" t="e">
        <f t="shared" si="2"/>
        <v>#DIV/0!</v>
      </c>
      <c r="AT7" s="44" t="e">
        <f t="shared" si="2"/>
        <v>#DIV/0!</v>
      </c>
    </row>
    <row r="8" spans="1:47" ht="20.100000000000001" customHeight="1">
      <c r="A8" s="29" t="s">
        <v>23</v>
      </c>
      <c r="B8" s="64"/>
      <c r="C8" s="2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9"/>
      <c r="AH8" s="38">
        <f>SUM(C8:AG8)</f>
        <v>0</v>
      </c>
      <c r="AI8" s="38"/>
      <c r="AJ8" s="14"/>
      <c r="AK8" s="40" t="e">
        <f t="shared" si="1"/>
        <v>#DIV/0!</v>
      </c>
      <c r="AL8"/>
      <c r="AM8" s="34" t="s">
        <v>27</v>
      </c>
      <c r="AN8" s="45" t="s">
        <v>56</v>
      </c>
      <c r="AO8" s="45" t="s">
        <v>35</v>
      </c>
      <c r="AP8" s="45" t="s">
        <v>36</v>
      </c>
      <c r="AQ8" s="45" t="s">
        <v>37</v>
      </c>
      <c r="AR8" s="45" t="s">
        <v>38</v>
      </c>
      <c r="AS8" s="45" t="s">
        <v>67</v>
      </c>
      <c r="AT8" s="45" t="s">
        <v>68</v>
      </c>
    </row>
    <row r="9" spans="1:47" ht="20.100000000000001" customHeight="1">
      <c r="A9" s="29" t="s">
        <v>84</v>
      </c>
      <c r="B9" s="64"/>
      <c r="C9" s="24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9"/>
      <c r="AH9" s="38">
        <f>SUM(C9:AG9)</f>
        <v>0</v>
      </c>
      <c r="AI9" s="38"/>
      <c r="AJ9" s="14"/>
      <c r="AK9" s="40" t="e">
        <f t="shared" si="1"/>
        <v>#DIV/0!</v>
      </c>
      <c r="AL9"/>
      <c r="AM9" s="34" t="s">
        <v>33</v>
      </c>
      <c r="AN9" s="42"/>
      <c r="AO9" s="43"/>
      <c r="AP9" s="42"/>
      <c r="AQ9" s="43"/>
      <c r="AR9" s="43"/>
      <c r="AS9" s="42"/>
      <c r="AT9" s="42"/>
    </row>
    <row r="10" spans="1:47" ht="20.100000000000001" customHeight="1">
      <c r="A10" s="29" t="s">
        <v>24</v>
      </c>
      <c r="B10" s="64"/>
      <c r="C10" s="24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9"/>
      <c r="AH10" s="38">
        <f>SUM(C10:AG10)</f>
        <v>0</v>
      </c>
      <c r="AI10" s="38"/>
      <c r="AJ10" s="14"/>
      <c r="AK10" s="40" t="e">
        <f t="shared" si="1"/>
        <v>#DIV/0!</v>
      </c>
      <c r="AL10"/>
      <c r="AM10" s="34" t="s">
        <v>34</v>
      </c>
      <c r="AN10" s="42" t="e">
        <f>AH34/AH33</f>
        <v>#DIV/0!</v>
      </c>
      <c r="AO10" s="43" t="e">
        <f>AH14/AH8</f>
        <v>#DIV/0!</v>
      </c>
      <c r="AP10" s="42" t="e">
        <f>AH15/AH14</f>
        <v>#DIV/0!</v>
      </c>
      <c r="AQ10" s="43" t="e">
        <f>AH16/AH8</f>
        <v>#DIV/0!</v>
      </c>
      <c r="AR10" s="43" t="e">
        <f>AH10/AH8</f>
        <v>#DIV/0!</v>
      </c>
      <c r="AS10" s="42" t="e">
        <f>AH11/AH8</f>
        <v>#DIV/0!</v>
      </c>
      <c r="AT10" s="42" t="e">
        <f>AH22/AH20</f>
        <v>#DIV/0!</v>
      </c>
    </row>
    <row r="11" spans="1:47" ht="20.100000000000001" customHeight="1">
      <c r="A11" s="29" t="s">
        <v>25</v>
      </c>
      <c r="B11" s="64"/>
      <c r="C11" s="2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9"/>
      <c r="AH11" s="38">
        <f>SUM(C11:AG11)</f>
        <v>0</v>
      </c>
      <c r="AI11" s="38"/>
      <c r="AJ11" s="14"/>
      <c r="AK11" s="40" t="e">
        <f t="shared" si="1"/>
        <v>#DIV/0!</v>
      </c>
      <c r="AL11"/>
      <c r="AM11" s="34" t="s">
        <v>62</v>
      </c>
      <c r="AN11" s="47" t="e">
        <f t="shared" ref="AN11:AT11" si="3">AN10/AN9</f>
        <v>#DIV/0!</v>
      </c>
      <c r="AO11" s="47" t="e">
        <f t="shared" si="3"/>
        <v>#DIV/0!</v>
      </c>
      <c r="AP11" s="47" t="e">
        <f t="shared" si="3"/>
        <v>#DIV/0!</v>
      </c>
      <c r="AQ11" s="47" t="e">
        <f t="shared" si="3"/>
        <v>#DIV/0!</v>
      </c>
      <c r="AR11" s="47" t="e">
        <f t="shared" si="3"/>
        <v>#DIV/0!</v>
      </c>
      <c r="AS11" s="47" t="e">
        <f t="shared" si="3"/>
        <v>#DIV/0!</v>
      </c>
      <c r="AT11" s="47" t="e">
        <f t="shared" si="3"/>
        <v>#DIV/0!</v>
      </c>
    </row>
    <row r="12" spans="1:47" ht="20.100000000000001" customHeight="1">
      <c r="A12" s="30" t="s">
        <v>45</v>
      </c>
      <c r="B12" s="64"/>
      <c r="C12" s="2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9"/>
      <c r="AH12" s="38">
        <f>SUM(C12:AG12)</f>
        <v>0</v>
      </c>
      <c r="AI12" s="38"/>
      <c r="AJ12" s="14"/>
      <c r="AK12" s="40" t="e">
        <f t="shared" si="1"/>
        <v>#DIV/0!</v>
      </c>
      <c r="AL12"/>
      <c r="AM12" s="34" t="s">
        <v>27</v>
      </c>
      <c r="AN12" s="34" t="s">
        <v>70</v>
      </c>
      <c r="AO12" s="34" t="s">
        <v>41</v>
      </c>
      <c r="AP12" s="34" t="s">
        <v>61</v>
      </c>
      <c r="AQ12" s="34" t="s">
        <v>65</v>
      </c>
      <c r="AR12" s="34" t="s">
        <v>66</v>
      </c>
      <c r="AS12" s="34" t="s">
        <v>76</v>
      </c>
      <c r="AT12" s="34" t="s">
        <v>72</v>
      </c>
    </row>
    <row r="13" spans="1:47" ht="20.100000000000001" customHeight="1">
      <c r="A13" s="29" t="s">
        <v>46</v>
      </c>
      <c r="B13" s="64"/>
      <c r="C13" s="2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9"/>
      <c r="AH13" s="38">
        <f t="shared" si="0"/>
        <v>0</v>
      </c>
      <c r="AI13" s="38"/>
      <c r="AJ13" s="14"/>
      <c r="AK13" s="40" t="e">
        <f t="shared" si="1"/>
        <v>#DIV/0!</v>
      </c>
      <c r="AL13"/>
      <c r="AM13" s="34" t="s">
        <v>33</v>
      </c>
      <c r="AN13" s="46"/>
      <c r="AO13" s="43"/>
      <c r="AP13" s="46"/>
      <c r="AQ13" s="42"/>
      <c r="AR13" s="42"/>
      <c r="AS13" s="42">
        <f>(AI8+AI20)*AN27/30</f>
        <v>0</v>
      </c>
      <c r="AT13" s="46">
        <f>AS13*AN21*0.0075</f>
        <v>0</v>
      </c>
    </row>
    <row r="14" spans="1:47" ht="20.100000000000001" customHeight="1">
      <c r="A14" s="30" t="s">
        <v>48</v>
      </c>
      <c r="B14" s="64"/>
      <c r="C14" s="2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9"/>
      <c r="AH14" s="38">
        <f>SUM(C14:AG14)</f>
        <v>0</v>
      </c>
      <c r="AI14" s="38"/>
      <c r="AJ14" s="14"/>
      <c r="AK14" s="40" t="e">
        <f t="shared" si="1"/>
        <v>#DIV/0!</v>
      </c>
      <c r="AL14"/>
      <c r="AM14" s="34" t="s">
        <v>34</v>
      </c>
      <c r="AN14" s="46">
        <f>AH28</f>
        <v>0</v>
      </c>
      <c r="AO14" s="43" t="e">
        <f>(AH30+AH31+AH32)/AH8</f>
        <v>#DIV/0!</v>
      </c>
      <c r="AP14" s="46" t="e">
        <f>AH29/(AH30+AH31+AH32)</f>
        <v>#DIV/0!</v>
      </c>
      <c r="AQ14" s="42" t="e">
        <f>#REF!/AH8</f>
        <v>#REF!</v>
      </c>
      <c r="AR14" s="42" t="e">
        <f>#REF!/#REF!</f>
        <v>#REF!</v>
      </c>
      <c r="AS14" s="42">
        <f>AN22</f>
        <v>0</v>
      </c>
      <c r="AT14" s="46">
        <f>AS14*AN21*0.0075</f>
        <v>0</v>
      </c>
    </row>
    <row r="15" spans="1:47" ht="20.100000000000001" customHeight="1">
      <c r="A15" s="29" t="s">
        <v>47</v>
      </c>
      <c r="B15" s="65"/>
      <c r="C15" s="2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9"/>
      <c r="AH15" s="38">
        <f t="shared" si="0"/>
        <v>0</v>
      </c>
      <c r="AI15" s="38"/>
      <c r="AJ15" s="14"/>
      <c r="AK15" s="40" t="e">
        <f t="shared" si="1"/>
        <v>#DIV/0!</v>
      </c>
      <c r="AL15"/>
      <c r="AM15" s="34" t="s">
        <v>62</v>
      </c>
      <c r="AN15" s="46" t="e">
        <f>AN14/AN13</f>
        <v>#DIV/0!</v>
      </c>
      <c r="AO15" s="44" t="e">
        <f>AO14/AO13</f>
        <v>#DIV/0!</v>
      </c>
      <c r="AP15" s="44" t="e">
        <f>AP14/AP13</f>
        <v>#DIV/0!</v>
      </c>
      <c r="AQ15" s="44" t="e">
        <f>AQ14/AQ13</f>
        <v>#REF!</v>
      </c>
      <c r="AR15" s="44" t="e">
        <f>AR14/AR13</f>
        <v>#REF!</v>
      </c>
      <c r="AS15" s="44"/>
      <c r="AT15" s="44"/>
    </row>
    <row r="16" spans="1:47" ht="20.100000000000001" customHeight="1">
      <c r="A16" s="30" t="s">
        <v>50</v>
      </c>
      <c r="B16" s="32"/>
      <c r="C16" s="2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9"/>
      <c r="AH16" s="38">
        <f>SUM(C16:AG16)</f>
        <v>0</v>
      </c>
      <c r="AI16" s="38"/>
      <c r="AJ16" s="14"/>
      <c r="AK16" s="40" t="e">
        <f t="shared" si="1"/>
        <v>#DIV/0!</v>
      </c>
      <c r="AL16"/>
      <c r="AM16" s="34" t="s">
        <v>27</v>
      </c>
      <c r="AN16" s="34" t="s">
        <v>73</v>
      </c>
      <c r="AO16" s="34"/>
      <c r="AP16" s="34"/>
      <c r="AQ16" s="34"/>
      <c r="AR16" s="34"/>
      <c r="AS16" s="34"/>
      <c r="AT16" s="34"/>
    </row>
    <row r="17" spans="1:47" ht="20.100000000000001" customHeight="1">
      <c r="A17" s="29" t="s">
        <v>49</v>
      </c>
      <c r="B17" s="33" t="s">
        <v>7</v>
      </c>
      <c r="C17" s="2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9"/>
      <c r="AH17" s="38">
        <f>SUM(C17:AG17)</f>
        <v>0</v>
      </c>
      <c r="AI17" s="38"/>
      <c r="AJ17" s="14"/>
      <c r="AK17" s="40" t="e">
        <f t="shared" si="1"/>
        <v>#DIV/0!</v>
      </c>
      <c r="AL17"/>
      <c r="AM17" s="34" t="s">
        <v>33</v>
      </c>
      <c r="AN17" s="46">
        <f>AI13+AI15+AI11*0.5+AI25+AI29+AI17*0.3</f>
        <v>0</v>
      </c>
      <c r="AO17" s="43"/>
      <c r="AP17" s="46"/>
      <c r="AQ17" s="42"/>
      <c r="AR17" s="42"/>
      <c r="AS17" s="42"/>
      <c r="AT17" s="46"/>
    </row>
    <row r="18" spans="1:47" ht="20.100000000000001" customHeight="1">
      <c r="A18" s="29" t="s">
        <v>81</v>
      </c>
      <c r="B18" s="49"/>
      <c r="C18" s="2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9"/>
      <c r="AH18" s="38">
        <f t="shared" ref="AH18:AH19" si="4">SUM(C18:AG18)</f>
        <v>0</v>
      </c>
      <c r="AI18" s="38"/>
      <c r="AJ18" s="14"/>
      <c r="AK18" s="40" t="e">
        <f t="shared" si="1"/>
        <v>#DIV/0!</v>
      </c>
      <c r="AL18"/>
      <c r="AM18" s="34" t="s">
        <v>34</v>
      </c>
      <c r="AN18" s="46">
        <f>AH17*0.3+AH13+AH15+AH11*0.5+AH25+AH29+AH35</f>
        <v>0</v>
      </c>
      <c r="AO18" s="43"/>
      <c r="AP18" s="46"/>
      <c r="AQ18" s="42"/>
      <c r="AR18" s="42"/>
      <c r="AS18" s="42"/>
      <c r="AT18" s="46"/>
    </row>
    <row r="19" spans="1:47" ht="20.100000000000001" customHeight="1">
      <c r="A19" s="29" t="s">
        <v>82</v>
      </c>
      <c r="B19" s="49"/>
      <c r="C19" s="2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9"/>
      <c r="AH19" s="38">
        <f t="shared" si="4"/>
        <v>0</v>
      </c>
      <c r="AI19" s="38"/>
      <c r="AJ19" s="14"/>
      <c r="AK19" s="40" t="e">
        <f t="shared" si="1"/>
        <v>#DIV/0!</v>
      </c>
      <c r="AL19"/>
      <c r="AM19" s="34" t="s">
        <v>62</v>
      </c>
      <c r="AN19" s="46"/>
      <c r="AO19" s="44"/>
      <c r="AP19" s="44"/>
      <c r="AQ19" s="44"/>
      <c r="AR19" s="44"/>
      <c r="AS19" s="44"/>
      <c r="AT19" s="44"/>
    </row>
    <row r="20" spans="1:47" ht="20.100000000000001" customHeight="1">
      <c r="A20" s="29" t="s">
        <v>52</v>
      </c>
      <c r="B20" s="60" t="s">
        <v>8</v>
      </c>
      <c r="C20" s="2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9"/>
      <c r="AH20" s="38">
        <f t="shared" si="0"/>
        <v>0</v>
      </c>
      <c r="AI20" s="38"/>
      <c r="AJ20" s="14"/>
      <c r="AK20" s="40" t="e">
        <f t="shared" si="1"/>
        <v>#DIV/0!</v>
      </c>
      <c r="AL20"/>
    </row>
    <row r="21" spans="1:47" ht="20.100000000000001" customHeight="1">
      <c r="A21" s="29" t="s">
        <v>60</v>
      </c>
      <c r="B21" s="61"/>
      <c r="C21" s="2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9"/>
      <c r="AH21" s="38">
        <f t="shared" si="0"/>
        <v>0</v>
      </c>
      <c r="AI21" s="38"/>
      <c r="AJ21" s="14"/>
      <c r="AK21" s="40" t="e">
        <f t="shared" si="1"/>
        <v>#DIV/0!</v>
      </c>
      <c r="AL21"/>
      <c r="AM21" s="39" t="s">
        <v>77</v>
      </c>
      <c r="AN21" s="1"/>
      <c r="AU21"/>
    </row>
    <row r="22" spans="1:47" ht="20.100000000000001" customHeight="1">
      <c r="A22" s="30" t="s">
        <v>26</v>
      </c>
      <c r="B22" s="61"/>
      <c r="C22" s="2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9"/>
      <c r="AH22" s="38">
        <f>SUM(C22:AG22)</f>
        <v>0</v>
      </c>
      <c r="AI22" s="38"/>
      <c r="AJ22" s="14"/>
      <c r="AK22" s="40" t="e">
        <f t="shared" si="1"/>
        <v>#DIV/0!</v>
      </c>
      <c r="AL22"/>
      <c r="AM22" s="39" t="s">
        <v>69</v>
      </c>
      <c r="AN22" s="1">
        <f>AH39-AH8-AH20-AH26</f>
        <v>0</v>
      </c>
    </row>
    <row r="23" spans="1:47" ht="20.100000000000001" customHeight="1">
      <c r="A23" s="29" t="s">
        <v>53</v>
      </c>
      <c r="B23" s="61"/>
      <c r="C23" s="2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9"/>
      <c r="AH23" s="38">
        <f t="shared" ref="AH23" si="5">SUM(C23:AG23)</f>
        <v>0</v>
      </c>
      <c r="AI23" s="38"/>
      <c r="AJ23" s="14"/>
      <c r="AK23" s="40" t="e">
        <f t="shared" si="1"/>
        <v>#DIV/0!</v>
      </c>
      <c r="AL23"/>
      <c r="AM23" s="39" t="s">
        <v>57</v>
      </c>
      <c r="AN23" s="1"/>
    </row>
    <row r="24" spans="1:47" ht="20.100000000000001" customHeight="1">
      <c r="A24" s="30" t="s">
        <v>54</v>
      </c>
      <c r="B24" s="61"/>
      <c r="C24" s="2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9"/>
      <c r="AH24" s="38">
        <f>SUM(C24:AG24)</f>
        <v>0</v>
      </c>
      <c r="AI24" s="38"/>
      <c r="AJ24" s="14"/>
      <c r="AK24" s="40" t="e">
        <f t="shared" si="1"/>
        <v>#DIV/0!</v>
      </c>
      <c r="AL24"/>
      <c r="AM24" s="39" t="s">
        <v>78</v>
      </c>
      <c r="AN24" s="1">
        <f>AN22+AN23</f>
        <v>0</v>
      </c>
    </row>
    <row r="25" spans="1:47" ht="20.100000000000001" customHeight="1">
      <c r="A25" s="30" t="s">
        <v>75</v>
      </c>
      <c r="B25" s="61"/>
      <c r="C25" s="2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9"/>
      <c r="AH25" s="38">
        <f>SUM(C25:AG25)</f>
        <v>0</v>
      </c>
      <c r="AI25" s="38"/>
      <c r="AJ25" s="14"/>
      <c r="AK25" s="40" t="e">
        <f t="shared" si="1"/>
        <v>#DIV/0!</v>
      </c>
      <c r="AL25"/>
      <c r="AM25" s="39" t="s">
        <v>64</v>
      </c>
      <c r="AN25" s="1"/>
    </row>
    <row r="26" spans="1:47" ht="20.100000000000001" customHeight="1">
      <c r="A26" s="29" t="s">
        <v>9</v>
      </c>
      <c r="B26" s="62"/>
      <c r="C26" s="2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9"/>
      <c r="AH26" s="38">
        <f t="shared" si="0"/>
        <v>0</v>
      </c>
      <c r="AI26" s="38"/>
      <c r="AJ26" s="14"/>
      <c r="AK26" s="40" t="e">
        <f t="shared" si="1"/>
        <v>#DIV/0!</v>
      </c>
      <c r="AL26"/>
      <c r="AM26" s="39" t="s">
        <v>71</v>
      </c>
      <c r="AN26" s="1">
        <f>AH7-AH8</f>
        <v>0</v>
      </c>
    </row>
    <row r="27" spans="1:47" ht="20.100000000000001" customHeight="1">
      <c r="A27" s="31" t="s">
        <v>83</v>
      </c>
      <c r="B27" s="60" t="s">
        <v>10</v>
      </c>
      <c r="C27" s="2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9"/>
      <c r="AH27" s="38">
        <f t="shared" si="0"/>
        <v>0</v>
      </c>
      <c r="AI27" s="38"/>
      <c r="AJ27" s="14"/>
      <c r="AK27" s="40" t="e">
        <f t="shared" si="1"/>
        <v>#DIV/0!</v>
      </c>
      <c r="AL27"/>
      <c r="AM27" s="39" t="s">
        <v>79</v>
      </c>
      <c r="AN27" s="1"/>
    </row>
    <row r="28" spans="1:47" ht="20.100000000000001" customHeight="1">
      <c r="A28" s="29" t="s">
        <v>11</v>
      </c>
      <c r="B28" s="62"/>
      <c r="C28" s="2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9"/>
      <c r="AH28" s="38">
        <f t="shared" si="0"/>
        <v>0</v>
      </c>
      <c r="AI28" s="38"/>
      <c r="AJ28" s="14"/>
      <c r="AK28" s="40" t="e">
        <f t="shared" si="1"/>
        <v>#DIV/0!</v>
      </c>
      <c r="AL28"/>
    </row>
    <row r="29" spans="1:47" ht="20.100000000000001" customHeight="1">
      <c r="A29" s="30" t="s">
        <v>51</v>
      </c>
      <c r="B29" s="27"/>
      <c r="C29" s="2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9"/>
      <c r="AH29" s="38">
        <f>SUM(C29:AG29)</f>
        <v>0</v>
      </c>
      <c r="AI29" s="38"/>
      <c r="AJ29" s="14"/>
      <c r="AK29" s="40" t="e">
        <f t="shared" si="1"/>
        <v>#DIV/0!</v>
      </c>
      <c r="AL29"/>
      <c r="AU29"/>
    </row>
    <row r="30" spans="1:47" ht="20.100000000000001" customHeight="1">
      <c r="A30" s="29" t="s">
        <v>42</v>
      </c>
      <c r="B30" s="60" t="s">
        <v>12</v>
      </c>
      <c r="C30" s="2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9"/>
      <c r="AH30" s="38">
        <f t="shared" si="0"/>
        <v>0</v>
      </c>
      <c r="AI30" s="38"/>
      <c r="AJ30" s="14"/>
      <c r="AK30" s="40" t="e">
        <f t="shared" si="1"/>
        <v>#DIV/0!</v>
      </c>
      <c r="AL30"/>
    </row>
    <row r="31" spans="1:47" ht="20.100000000000001" customHeight="1">
      <c r="A31" s="29" t="s">
        <v>43</v>
      </c>
      <c r="B31" s="61"/>
      <c r="C31" s="2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9"/>
      <c r="AH31" s="38">
        <f t="shared" si="0"/>
        <v>0</v>
      </c>
      <c r="AI31" s="38"/>
      <c r="AJ31" s="14"/>
      <c r="AK31" s="40" t="e">
        <f t="shared" si="1"/>
        <v>#DIV/0!</v>
      </c>
      <c r="AL31"/>
    </row>
    <row r="32" spans="1:47" ht="20.100000000000001" customHeight="1">
      <c r="A32" s="29" t="s">
        <v>44</v>
      </c>
      <c r="B32" s="61"/>
      <c r="C32" s="24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9"/>
      <c r="AH32" s="38">
        <f t="shared" si="0"/>
        <v>0</v>
      </c>
      <c r="AI32" s="38"/>
      <c r="AJ32" s="14"/>
      <c r="AK32" s="40" t="e">
        <f t="shared" si="1"/>
        <v>#DIV/0!</v>
      </c>
    </row>
    <row r="33" spans="1:38" ht="20.100000000000001" customHeight="1">
      <c r="A33" s="30" t="s">
        <v>58</v>
      </c>
      <c r="B33" s="61"/>
      <c r="C33" s="2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9"/>
      <c r="AH33" s="38">
        <f>SUM(C33:AG33)</f>
        <v>0</v>
      </c>
      <c r="AI33" s="38"/>
      <c r="AJ33" s="14"/>
      <c r="AK33" s="40" t="e">
        <f t="shared" si="1"/>
        <v>#DIV/0!</v>
      </c>
    </row>
    <row r="34" spans="1:38" ht="20.100000000000001" customHeight="1">
      <c r="A34" s="29" t="s">
        <v>59</v>
      </c>
      <c r="B34" s="62"/>
      <c r="C34" s="24"/>
      <c r="D34" s="4"/>
      <c r="E34" s="4"/>
      <c r="F34" s="4"/>
      <c r="G34" s="4"/>
      <c r="H34" s="4"/>
      <c r="I34" s="5"/>
      <c r="J34" s="3"/>
      <c r="K34" s="3"/>
      <c r="L34" s="3"/>
      <c r="M34" s="3"/>
      <c r="N34" s="3"/>
      <c r="O34" s="3"/>
      <c r="P34" s="3"/>
      <c r="Q34" s="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9"/>
      <c r="AH34" s="38">
        <f>SUM(C34:AG34)</f>
        <v>0</v>
      </c>
      <c r="AI34" s="38"/>
      <c r="AJ34" s="14"/>
      <c r="AK34" s="40" t="e">
        <f>AH34/AI34</f>
        <v>#DIV/0!</v>
      </c>
      <c r="AL34"/>
    </row>
    <row r="35" spans="1:38" ht="20.100000000000001" customHeight="1">
      <c r="A35" s="29" t="s">
        <v>74</v>
      </c>
      <c r="B35" s="48"/>
      <c r="C35" s="24"/>
      <c r="D35" s="4"/>
      <c r="E35" s="4"/>
      <c r="F35" s="4"/>
      <c r="G35" s="4"/>
      <c r="H35" s="4"/>
      <c r="I35" s="5"/>
      <c r="J35" s="3"/>
      <c r="K35" s="3"/>
      <c r="L35" s="3"/>
      <c r="M35" s="3"/>
      <c r="N35" s="3"/>
      <c r="O35" s="3"/>
      <c r="P35" s="3"/>
      <c r="Q35" s="3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9"/>
      <c r="AH35" s="38">
        <f>SUM(C35:AG35)</f>
        <v>0</v>
      </c>
      <c r="AI35" s="38"/>
      <c r="AJ35" s="14"/>
      <c r="AK35" s="40" t="e">
        <f>AH35/AI35</f>
        <v>#DIV/0!</v>
      </c>
      <c r="AL35"/>
    </row>
    <row r="36" spans="1:38" ht="20.100000000000001" customHeight="1">
      <c r="A36" s="29" t="s">
        <v>13</v>
      </c>
      <c r="B36" s="60" t="s">
        <v>14</v>
      </c>
      <c r="C36" s="24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9"/>
      <c r="AH36" s="38">
        <f t="shared" si="0"/>
        <v>0</v>
      </c>
      <c r="AI36" s="38"/>
      <c r="AJ36" s="14"/>
      <c r="AK36" s="40" t="e">
        <f t="shared" si="1"/>
        <v>#DIV/0!</v>
      </c>
    </row>
    <row r="37" spans="1:38" ht="20.100000000000001" customHeight="1">
      <c r="A37" s="29" t="s">
        <v>15</v>
      </c>
      <c r="B37" s="61"/>
      <c r="C37" s="24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9"/>
      <c r="AH37" s="38">
        <f t="shared" si="0"/>
        <v>0</v>
      </c>
      <c r="AI37" s="38"/>
      <c r="AJ37" s="14"/>
      <c r="AK37" s="40" t="e">
        <f t="shared" si="1"/>
        <v>#DIV/0!</v>
      </c>
    </row>
    <row r="38" spans="1:38" ht="20.100000000000001" customHeight="1">
      <c r="A38" s="29" t="s">
        <v>16</v>
      </c>
      <c r="B38" s="62"/>
      <c r="C38" s="24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9"/>
      <c r="AH38" s="38">
        <f t="shared" si="0"/>
        <v>0</v>
      </c>
      <c r="AI38" s="38"/>
      <c r="AJ38" s="14"/>
      <c r="AK38" s="40" t="e">
        <f t="shared" si="1"/>
        <v>#DIV/0!</v>
      </c>
    </row>
    <row r="39" spans="1:38" ht="20.100000000000001" customHeight="1">
      <c r="A39" s="51" t="s">
        <v>17</v>
      </c>
      <c r="B39" s="53"/>
      <c r="C39" s="52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9"/>
      <c r="AH39" s="38">
        <f t="shared" si="0"/>
        <v>0</v>
      </c>
      <c r="AI39" s="38"/>
      <c r="AJ39" s="15" t="s">
        <v>18</v>
      </c>
      <c r="AK39" s="40" t="e">
        <f t="shared" si="1"/>
        <v>#DIV/0!</v>
      </c>
    </row>
    <row r="40" spans="1:38" ht="18" customHeight="1" thickBot="1">
      <c r="A40" s="29" t="s">
        <v>80</v>
      </c>
      <c r="B40" s="50"/>
      <c r="C40" s="25"/>
      <c r="D40" s="9"/>
      <c r="E40" s="9"/>
      <c r="F40" s="9"/>
      <c r="G40" s="9"/>
      <c r="H40" s="9"/>
      <c r="I40" s="9"/>
      <c r="J40" s="10"/>
      <c r="K40" s="10"/>
      <c r="L40" s="10"/>
      <c r="M40" s="10"/>
      <c r="N40" s="10"/>
      <c r="O40" s="10"/>
      <c r="P40" s="10"/>
      <c r="Q40" s="10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0"/>
      <c r="AH40" s="38">
        <f t="shared" ref="AH40" si="6">SUM(C40:AG40)</f>
        <v>0</v>
      </c>
      <c r="AI40" s="38"/>
      <c r="AJ40" s="16"/>
      <c r="AK40" s="40" t="e">
        <f t="shared" ref="AK40" si="7">AH40/AI40</f>
        <v>#DIV/0!</v>
      </c>
    </row>
  </sheetData>
  <mergeCells count="7">
    <mergeCell ref="A1:AH2"/>
    <mergeCell ref="B36:B38"/>
    <mergeCell ref="B30:B34"/>
    <mergeCell ref="B4:B5"/>
    <mergeCell ref="B20:B26"/>
    <mergeCell ref="B27:B28"/>
    <mergeCell ref="B7:B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2014-10-13T07:57:42Z</dcterms:modified>
</cp:coreProperties>
</file>