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金融" sheetId="1" r:id="rId1"/>
  </sheets>
  <calcPr calcId="145621"/>
</workbook>
</file>

<file path=xl/calcChain.xml><?xml version="1.0" encoding="utf-8"?>
<calcChain xmlns="http://schemas.openxmlformats.org/spreadsheetml/2006/main">
  <c r="AO26" i="1" l="1"/>
  <c r="AH38" i="1" l="1"/>
  <c r="AO24" i="1" l="1"/>
  <c r="AH9" i="1"/>
  <c r="AO25" i="1" s="1"/>
  <c r="AH8" i="1"/>
  <c r="AO23" i="1" s="1"/>
  <c r="AH4" i="1"/>
  <c r="AL22" i="1"/>
  <c r="AH5" i="1"/>
  <c r="AM22" i="1"/>
  <c r="AH6" i="1"/>
  <c r="AN22" i="1"/>
  <c r="AH7" i="1"/>
  <c r="AH37" i="1"/>
  <c r="AL19" i="1"/>
  <c r="AM18" i="1"/>
  <c r="AM11" i="1"/>
  <c r="AM13" i="1"/>
  <c r="AM15" i="1"/>
  <c r="AM17" i="1"/>
  <c r="AM10" i="1"/>
  <c r="AM12" i="1"/>
  <c r="AM14" i="1"/>
  <c r="AM16" i="1"/>
  <c r="AH43" i="1"/>
  <c r="AH42" i="1"/>
  <c r="AH36" i="1"/>
  <c r="AT18" i="1"/>
  <c r="AH35" i="1"/>
  <c r="AT17" i="1"/>
  <c r="AH34" i="1"/>
  <c r="AT16" i="1"/>
  <c r="AH33" i="1"/>
  <c r="AT15" i="1"/>
  <c r="AH32" i="1"/>
  <c r="AT14" i="1"/>
  <c r="AH31" i="1"/>
  <c r="AT13" i="1"/>
  <c r="AH30" i="1"/>
  <c r="AT12" i="1"/>
  <c r="AH29" i="1"/>
  <c r="AT11" i="1"/>
  <c r="AH28" i="1"/>
  <c r="AT10" i="1"/>
  <c r="AT19" i="1" s="1"/>
  <c r="AH19" i="1"/>
  <c r="AP10" i="1" s="1"/>
  <c r="AH49" i="1"/>
  <c r="AH48" i="1"/>
  <c r="AH47" i="1"/>
  <c r="AH46" i="1"/>
  <c r="AH45" i="1"/>
  <c r="AH44" i="1"/>
  <c r="AH41" i="1"/>
  <c r="AH40" i="1"/>
  <c r="AH39" i="1"/>
  <c r="AH27" i="1"/>
  <c r="AP18" i="1"/>
  <c r="AH26" i="1"/>
  <c r="AP17" i="1"/>
  <c r="AN17" i="1" s="1"/>
  <c r="AH25" i="1"/>
  <c r="AP16" i="1"/>
  <c r="AN16" i="1" s="1"/>
  <c r="AH24" i="1"/>
  <c r="AP15" i="1"/>
  <c r="AN15" i="1" s="1"/>
  <c r="AH23" i="1"/>
  <c r="AP14" i="1"/>
  <c r="AH22" i="1"/>
  <c r="AP13" i="1"/>
  <c r="AQ13" i="1" s="1"/>
  <c r="AH21" i="1"/>
  <c r="AP12" i="1"/>
  <c r="AN12" i="1" s="1"/>
  <c r="AH20" i="1"/>
  <c r="AP11" i="1"/>
  <c r="AH18" i="1"/>
  <c r="AR18" i="1"/>
  <c r="AH17" i="1"/>
  <c r="AR17" i="1"/>
  <c r="AS17" i="1" s="1"/>
  <c r="AH16" i="1"/>
  <c r="AR16" i="1"/>
  <c r="AS16" i="1" s="1"/>
  <c r="AH15" i="1"/>
  <c r="AR15" i="1"/>
  <c r="AS15" i="1" s="1"/>
  <c r="AH14" i="1"/>
  <c r="AR14" i="1"/>
  <c r="AH13" i="1"/>
  <c r="AR13" i="1"/>
  <c r="AH12" i="1"/>
  <c r="AR12" i="1"/>
  <c r="AS12" i="1" s="1"/>
  <c r="AH11" i="1"/>
  <c r="AR11" i="1"/>
  <c r="AH10" i="1"/>
  <c r="AR10" i="1"/>
  <c r="AR19" i="1" s="1"/>
  <c r="AJ7" i="1"/>
  <c r="AS11" i="1"/>
  <c r="AJ8" i="1"/>
  <c r="AS13" i="1"/>
  <c r="AN11" i="1"/>
  <c r="AS10" i="1"/>
  <c r="AS14" i="1"/>
  <c r="AS18" i="1"/>
  <c r="AN14" i="1"/>
  <c r="AN18" i="1"/>
  <c r="AN13" i="1"/>
  <c r="AQ11" i="1" l="1"/>
  <c r="AQ15" i="1"/>
  <c r="AP19" i="1"/>
  <c r="AN19" i="1" s="1"/>
  <c r="AQ10" i="1"/>
  <c r="AO22" i="1"/>
  <c r="AN10" i="1"/>
  <c r="AQ18" i="1"/>
  <c r="AQ16" i="1"/>
  <c r="AQ14" i="1"/>
  <c r="AQ12" i="1"/>
  <c r="AQ17" i="1"/>
  <c r="AO10" i="1" l="1"/>
  <c r="AO15" i="1"/>
  <c r="AO16" i="1"/>
  <c r="AO12" i="1"/>
  <c r="AO11" i="1"/>
  <c r="AO13" i="1"/>
  <c r="AO18" i="1"/>
  <c r="AO14" i="1"/>
  <c r="AO17" i="1"/>
</calcChain>
</file>

<file path=xl/comments1.xml><?xml version="1.0" encoding="utf-8"?>
<comments xmlns="http://schemas.openxmlformats.org/spreadsheetml/2006/main">
  <authors>
    <author>作者</author>
  </authors>
  <commentList>
    <comment ref="AJ7" authorId="0">
      <text>
        <r>
          <rPr>
            <sz val="9"/>
            <color indexed="81"/>
            <rFont val="宋体"/>
            <family val="3"/>
            <charset val="134"/>
          </rPr>
          <t>按揭占传统总数比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" authorId="0">
      <text>
        <r>
          <rPr>
            <b/>
            <sz val="9"/>
            <color indexed="81"/>
            <rFont val="宋体"/>
            <family val="3"/>
            <charset val="134"/>
          </rPr>
          <t>传统占续保总数比</t>
        </r>
      </text>
    </comment>
  </commentList>
</comments>
</file>

<file path=xl/sharedStrings.xml><?xml version="1.0" encoding="utf-8"?>
<sst xmlns="http://schemas.openxmlformats.org/spreadsheetml/2006/main" count="94" uniqueCount="81">
  <si>
    <t>目标</t>
    <phoneticPr fontId="1" type="noConversion"/>
  </si>
  <si>
    <t>合计</t>
    <phoneticPr fontId="1" type="noConversion"/>
  </si>
  <si>
    <t>一年</t>
    <phoneticPr fontId="1" type="noConversion"/>
  </si>
  <si>
    <t>二年</t>
    <phoneticPr fontId="1" type="noConversion"/>
  </si>
  <si>
    <t>三年及以上</t>
    <phoneticPr fontId="1" type="noConversion"/>
  </si>
  <si>
    <t>实际完成</t>
    <phoneticPr fontId="1" type="noConversion"/>
  </si>
  <si>
    <t>中保</t>
    <phoneticPr fontId="1" type="noConversion"/>
  </si>
  <si>
    <t>太保</t>
  </si>
  <si>
    <t>平安</t>
  </si>
  <si>
    <t>人寿</t>
  </si>
  <si>
    <t>大地</t>
  </si>
  <si>
    <t>中华联合</t>
    <phoneticPr fontId="1" type="noConversion"/>
  </si>
  <si>
    <t>浙商</t>
  </si>
  <si>
    <t>大众</t>
  </si>
  <si>
    <t>其他</t>
  </si>
  <si>
    <t>leqinghongyuan@163.com</t>
    <phoneticPr fontId="1" type="noConversion"/>
  </si>
  <si>
    <t>负责人</t>
    <phoneticPr fontId="4" type="noConversion"/>
  </si>
  <si>
    <t>合计</t>
    <phoneticPr fontId="4" type="noConversion"/>
  </si>
  <si>
    <t>目标</t>
    <phoneticPr fontId="1" type="noConversion"/>
  </si>
  <si>
    <t>中保</t>
    <phoneticPr fontId="1" type="noConversion"/>
  </si>
  <si>
    <t>中华联合</t>
    <phoneticPr fontId="1" type="noConversion"/>
  </si>
  <si>
    <t>合计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</si>
  <si>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</si>
  <si>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</si>
  <si>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</si>
  <si>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</si>
  <si>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</si>
  <si>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</si>
  <si>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</si>
  <si>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按揭金额</t>
    <phoneticPr fontId="1" type="noConversion"/>
  </si>
  <si>
    <t>银行按揭台次</t>
    <phoneticPr fontId="1" type="noConversion"/>
  </si>
  <si>
    <t>展厅新车保险台次</t>
    <phoneticPr fontId="4" type="noConversion"/>
  </si>
  <si>
    <t>DCC新车保险台次</t>
    <phoneticPr fontId="1" type="noConversion"/>
  </si>
  <si>
    <t>网点新车保险台次</t>
    <phoneticPr fontId="1" type="noConversion"/>
  </si>
  <si>
    <t>其中活动台次</t>
    <phoneticPr fontId="1" type="noConversion"/>
  </si>
  <si>
    <t>中保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</si>
  <si>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</si>
  <si>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</si>
  <si>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</si>
  <si>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</si>
  <si>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</si>
  <si>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</si>
  <si>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</si>
  <si>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</si>
  <si>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一年客户续保数</t>
    <phoneticPr fontId="1" type="noConversion"/>
  </si>
  <si>
    <t>二年客户续保数</t>
    <phoneticPr fontId="1" type="noConversion"/>
  </si>
  <si>
    <t>三年及以上客户续保数</t>
    <phoneticPr fontId="1" type="noConversion"/>
  </si>
  <si>
    <t>按揭续保数</t>
    <phoneticPr fontId="1" type="noConversion"/>
  </si>
  <si>
    <t>其中新保完成</t>
    <phoneticPr fontId="1" type="noConversion"/>
  </si>
  <si>
    <t>其中续保完成</t>
    <phoneticPr fontId="1" type="noConversion"/>
  </si>
  <si>
    <t>二网单独保费</t>
    <phoneticPr fontId="1" type="noConversion"/>
  </si>
  <si>
    <t>保险公司</t>
    <phoneticPr fontId="1" type="noConversion"/>
  </si>
  <si>
    <t>本月产值</t>
    <phoneticPr fontId="1" type="noConversion"/>
  </si>
  <si>
    <t>产值占比</t>
    <phoneticPr fontId="1" type="noConversion"/>
  </si>
  <si>
    <t>总保费</t>
    <phoneticPr fontId="1" type="noConversion"/>
  </si>
  <si>
    <t>完成比例</t>
    <phoneticPr fontId="1" type="noConversion"/>
  </si>
  <si>
    <t>新保保费</t>
    <phoneticPr fontId="1" type="noConversion"/>
  </si>
  <si>
    <t>新保比例</t>
    <phoneticPr fontId="1" type="noConversion"/>
  </si>
  <si>
    <t>续保保费</t>
    <phoneticPr fontId="1" type="noConversion"/>
  </si>
  <si>
    <t>续保比例</t>
    <phoneticPr fontId="1" type="noConversion"/>
  </si>
  <si>
    <t>传统台次</t>
    <phoneticPr fontId="1" type="noConversion"/>
  </si>
  <si>
    <t>2014年2月金融工作表</t>
    <phoneticPr fontId="4" type="noConversion"/>
  </si>
  <si>
    <t>项目</t>
    <phoneticPr fontId="4" type="noConversion"/>
  </si>
  <si>
    <t>张旭婵</t>
    <phoneticPr fontId="4" type="noConversion"/>
  </si>
  <si>
    <t>续保产值完成（商业险+交强险金额）</t>
    <phoneticPr fontId="4" type="noConversion"/>
  </si>
  <si>
    <t>新保产值完成（商业险+交强险金额）</t>
    <phoneticPr fontId="4" type="noConversion"/>
  </si>
  <si>
    <t>二网产值完成（商业险+交强险金额）</t>
    <phoneticPr fontId="4" type="noConversion"/>
  </si>
  <si>
    <t>蒋新新</t>
    <phoneticPr fontId="4" type="noConversion"/>
  </si>
  <si>
    <t>吴乐胜</t>
    <phoneticPr fontId="4" type="noConversion"/>
  </si>
  <si>
    <t>合作按揭台次</t>
    <phoneticPr fontId="4" type="noConversion"/>
  </si>
  <si>
    <t>按揭金额</t>
    <phoneticPr fontId="4" type="noConversion"/>
  </si>
  <si>
    <t>厂家金融台次</t>
    <phoneticPr fontId="4" type="noConversion"/>
  </si>
  <si>
    <t>按揭金额</t>
    <phoneticPr fontId="4" type="noConversion"/>
  </si>
  <si>
    <t>厂家金融上报台次</t>
    <phoneticPr fontId="4" type="noConversion"/>
  </si>
  <si>
    <t>销售延保台次</t>
    <phoneticPr fontId="4" type="noConversion"/>
  </si>
  <si>
    <t>售后延保台次</t>
    <phoneticPr fontId="4" type="noConversion"/>
  </si>
  <si>
    <t>传统占总数比</t>
    <phoneticPr fontId="1" type="noConversion"/>
  </si>
  <si>
    <t>续保成功客户</t>
    <phoneticPr fontId="1" type="noConversion"/>
  </si>
  <si>
    <t>电销保险总数</t>
    <phoneticPr fontId="1" type="noConversion"/>
  </si>
  <si>
    <t>传统保险总数</t>
    <phoneticPr fontId="1" type="noConversion"/>
  </si>
  <si>
    <t>按揭台次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</si>
</sst>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8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0" borderId="22" xfId="1" applyNumberFormat="1" applyFont="1" applyBorder="1">
      <alignment vertical="center"/>
    </xf>
    <xf numFmtId="10" fontId="0" fillId="0" borderId="23" xfId="1" applyNumberFormat="1" applyFont="1" applyBorder="1">
      <alignment vertical="center"/>
    </xf>
    <xf numFmtId="0" fontId="0" fillId="2" borderId="9" xfId="0" applyFill="1" applyBorder="1" applyAlignment="1">
      <alignment horizontal="center" vertical="center" shrinkToFit="1"/>
    </xf>
    <xf numFmtId="0" fontId="0" fillId="0" borderId="25" xfId="0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6" xfId="1" applyNumberFormat="1" applyFont="1" applyBorder="1">
      <alignment vertical="center"/>
    </xf>
    <xf numFmtId="10" fontId="0" fillId="0" borderId="27" xfId="1" applyNumberFormat="1" applyFont="1" applyBorder="1">
      <alignment vertical="center"/>
    </xf>
    <xf numFmtId="0" fontId="0" fillId="2" borderId="12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10" fontId="0" fillId="0" borderId="30" xfId="1" applyNumberFormat="1" applyFont="1" applyBorder="1">
      <alignment vertical="center"/>
    </xf>
    <xf numFmtId="10" fontId="0" fillId="0" borderId="31" xfId="1" applyNumberFormat="1" applyFont="1" applyBorder="1">
      <alignment vertical="center"/>
    </xf>
    <xf numFmtId="0" fontId="0" fillId="2" borderId="32" xfId="0" applyFill="1" applyBorder="1" applyAlignment="1">
      <alignment horizontal="center" vertical="center" shrinkToFit="1"/>
    </xf>
    <xf numFmtId="0" fontId="0" fillId="5" borderId="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2" applyAlignment="1" applyProtection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10" borderId="4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0" fontId="9" fillId="6" borderId="5" xfId="0" applyNumberFormat="1" applyFont="1" applyFill="1" applyBorder="1" applyAlignment="1">
      <alignment horizontal="center" vertical="center"/>
    </xf>
    <xf numFmtId="0" fontId="9" fillId="6" borderId="2" xfId="0" applyNumberFormat="1" applyFont="1" applyFill="1" applyBorder="1" applyAlignment="1">
      <alignment horizontal="center" vertical="center"/>
    </xf>
    <xf numFmtId="0" fontId="9" fillId="6" borderId="20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11" borderId="33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43" xfId="0" applyFont="1" applyFill="1" applyBorder="1" applyAlignment="1">
      <alignment horizontal="center" vertical="center"/>
    </xf>
    <xf numFmtId="10" fontId="12" fillId="11" borderId="2" xfId="0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3"/>
  <sheetViews>
    <sheetView tabSelected="1" workbookViewId="0">
      <pane xSplit="2" ySplit="3" topLeftCell="AG19" activePane="bottomRight" state="frozen"/>
      <selection pane="topRight" activeCell="C1" sqref="C1"/>
      <selection pane="bottomLeft" activeCell="A4" sqref="A4"/>
      <selection pane="bottomRight" activeCell="AQ25" sqref="AQ25"/>
    </sheetView>
  </sheetViews>
  <sheetFormatPr defaultRowHeight="13.5"/>
  <cols>
    <col min="1" max="1" width="23" bestFit="1" customWidth="1"/>
    <col min="2" max="2" width="10.625" customWidth="1"/>
    <col min="3" max="11" width="5.625" customWidth="1"/>
    <col min="12" max="29" width="5.625" hidden="1" customWidth="1"/>
    <col min="30" max="33" width="5.625" customWidth="1"/>
    <col min="34" max="35" width="10.625" style="1" customWidth="1"/>
    <col min="36" max="36" width="7.75" hidden="1" customWidth="1"/>
    <col min="37" max="38" width="9.625" style="1" customWidth="1"/>
    <col min="39" max="39" width="11.625" style="1" customWidth="1"/>
    <col min="40" max="40" width="9.25" style="1" customWidth="1"/>
  </cols>
  <sheetData>
    <row r="1" spans="1:46" ht="15" customHeight="1">
      <c r="A1" s="78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8"/>
      <c r="AI1" s="79"/>
    </row>
    <row r="2" spans="1:46" ht="15" customHeight="1" thickBo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0"/>
      <c r="AI2" s="81"/>
    </row>
    <row r="3" spans="1:46" ht="20.100000000000001" customHeight="1" thickBot="1">
      <c r="A3" s="55" t="s">
        <v>62</v>
      </c>
      <c r="B3" s="42" t="s">
        <v>16</v>
      </c>
      <c r="C3" s="43">
        <v>1</v>
      </c>
      <c r="D3" s="43">
        <v>2</v>
      </c>
      <c r="E3" s="43">
        <v>3</v>
      </c>
      <c r="F3" s="43">
        <v>4</v>
      </c>
      <c r="G3" s="43">
        <v>5</v>
      </c>
      <c r="H3" s="43">
        <v>6</v>
      </c>
      <c r="I3" s="43">
        <v>7</v>
      </c>
      <c r="J3" s="43">
        <v>8</v>
      </c>
      <c r="K3" s="43">
        <v>9</v>
      </c>
      <c r="L3" s="43">
        <v>10</v>
      </c>
      <c r="M3" s="43">
        <v>11</v>
      </c>
      <c r="N3" s="43">
        <v>12</v>
      </c>
      <c r="O3" s="43">
        <v>13</v>
      </c>
      <c r="P3" s="43">
        <v>14</v>
      </c>
      <c r="Q3" s="43">
        <v>15</v>
      </c>
      <c r="R3" s="43">
        <v>16</v>
      </c>
      <c r="S3" s="43">
        <v>17</v>
      </c>
      <c r="T3" s="43">
        <v>18</v>
      </c>
      <c r="U3" s="43">
        <v>19</v>
      </c>
      <c r="V3" s="43">
        <v>20</v>
      </c>
      <c r="W3" s="43">
        <v>21</v>
      </c>
      <c r="X3" s="43">
        <v>22</v>
      </c>
      <c r="Y3" s="43">
        <v>23</v>
      </c>
      <c r="Z3" s="43">
        <v>24</v>
      </c>
      <c r="AA3" s="43">
        <v>25</v>
      </c>
      <c r="AB3" s="43">
        <v>26</v>
      </c>
      <c r="AC3" s="43">
        <v>27</v>
      </c>
      <c r="AD3" s="43">
        <v>28</v>
      </c>
      <c r="AE3" s="43">
        <v>29</v>
      </c>
      <c r="AF3" s="43">
        <v>30</v>
      </c>
      <c r="AG3" s="43">
        <v>31</v>
      </c>
      <c r="AH3" s="43" t="s">
        <v>17</v>
      </c>
      <c r="AI3" s="44" t="s">
        <v>18</v>
      </c>
      <c r="AN3"/>
    </row>
    <row r="4" spans="1:46" ht="20.100000000000001" customHeight="1">
      <c r="A4" s="35" t="s">
        <v>44</v>
      </c>
      <c r="B4" s="82" t="s">
        <v>63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2">
        <f t="shared" ref="AH4:AH36" si="0">SUM(C4:AG4)</f>
        <v>0</v>
      </c>
      <c r="AI4" s="2"/>
    </row>
    <row r="5" spans="1:46" ht="20.100000000000001" customHeight="1">
      <c r="A5" s="36" t="s">
        <v>45</v>
      </c>
      <c r="B5" s="71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3">
        <f t="shared" si="0"/>
        <v>0</v>
      </c>
      <c r="AI5" s="3"/>
    </row>
    <row r="6" spans="1:46" ht="20.100000000000001" customHeight="1">
      <c r="A6" s="36" t="s">
        <v>46</v>
      </c>
      <c r="B6" s="71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3">
        <f t="shared" si="0"/>
        <v>0</v>
      </c>
      <c r="AI6" s="3"/>
    </row>
    <row r="7" spans="1:46" ht="20.100000000000001" customHeight="1" thickBot="1">
      <c r="A7" s="36" t="s">
        <v>47</v>
      </c>
      <c r="B7" s="71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3">
        <f t="shared" si="0"/>
        <v>0</v>
      </c>
      <c r="AI7" s="3"/>
      <c r="AJ7" s="4" t="e">
        <f>AH7/AH8</f>
        <v>#DIV/0!</v>
      </c>
    </row>
    <row r="8" spans="1:46" ht="20.100000000000001" customHeight="1">
      <c r="A8" s="36" t="s">
        <v>79</v>
      </c>
      <c r="B8" s="7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3">
        <f t="shared" si="0"/>
        <v>0</v>
      </c>
      <c r="AI8" s="3"/>
      <c r="AJ8" s="4" t="e">
        <f>AH8/SUM(AH4:AH6)</f>
        <v>#DIV/0!</v>
      </c>
      <c r="AK8" s="6"/>
      <c r="AL8" s="72" t="s">
        <v>0</v>
      </c>
      <c r="AM8" s="74"/>
      <c r="AN8" s="72" t="s">
        <v>5</v>
      </c>
      <c r="AO8" s="74"/>
      <c r="AP8" s="73" t="s">
        <v>48</v>
      </c>
      <c r="AQ8" s="73"/>
      <c r="AR8" s="72" t="s">
        <v>49</v>
      </c>
      <c r="AS8" s="73"/>
      <c r="AT8" s="65" t="s">
        <v>50</v>
      </c>
    </row>
    <row r="9" spans="1:46" ht="20.100000000000001" customHeight="1" thickBot="1">
      <c r="A9" s="38" t="s">
        <v>78</v>
      </c>
      <c r="B9" s="8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3">
        <f t="shared" si="0"/>
        <v>0</v>
      </c>
      <c r="AI9" s="30"/>
      <c r="AJ9" s="4"/>
      <c r="AK9" s="7" t="s">
        <v>51</v>
      </c>
      <c r="AL9" s="7" t="s">
        <v>52</v>
      </c>
      <c r="AM9" s="8" t="s">
        <v>53</v>
      </c>
      <c r="AN9" s="7" t="s">
        <v>54</v>
      </c>
      <c r="AO9" s="9" t="s">
        <v>55</v>
      </c>
      <c r="AP9" s="10" t="s">
        <v>56</v>
      </c>
      <c r="AQ9" s="11" t="s">
        <v>57</v>
      </c>
      <c r="AR9" s="12" t="s">
        <v>58</v>
      </c>
      <c r="AS9" s="11" t="s">
        <v>59</v>
      </c>
      <c r="AT9" s="66"/>
    </row>
    <row r="10" spans="1:46" ht="20.100000000000001" customHeight="1">
      <c r="A10" s="37" t="s">
        <v>6</v>
      </c>
      <c r="B10" s="75" t="s">
        <v>64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13">
        <f t="shared" si="0"/>
        <v>0</v>
      </c>
      <c r="AI10" s="2"/>
      <c r="AJ10" s="4"/>
      <c r="AK10" s="14" t="s">
        <v>35</v>
      </c>
      <c r="AL10" s="14"/>
      <c r="AM10" s="15" t="e">
        <f>AL10/AL19</f>
        <v>#DIV/0!</v>
      </c>
      <c r="AN10" s="14">
        <f>AP10+AR10</f>
        <v>0</v>
      </c>
      <c r="AO10" s="16" t="e">
        <f>AN10/SUM($AN$10:$AN$18)</f>
        <v>#DIV/0!</v>
      </c>
      <c r="AP10" s="48">
        <f t="shared" ref="AP10:AP18" si="1">VLOOKUP(AK10,$A$19:$AH$27,COLUMN(AH:AH),0)</f>
        <v>0</v>
      </c>
      <c r="AQ10" s="17" t="e">
        <f>AP10/SUM($AP$10:$AP$18)</f>
        <v>#DIV/0!</v>
      </c>
      <c r="AR10" s="14">
        <f t="shared" ref="AR10:AR18" si="2">VLOOKUP(AK10,$A$10:$AH$18,COLUMN(AH:AH),0)</f>
        <v>0</v>
      </c>
      <c r="AS10" s="17" t="e">
        <f t="shared" ref="AS10:AS18" si="3">AR10/SUM($AR$10:$AR$18)</f>
        <v>#DIV/0!</v>
      </c>
      <c r="AT10" s="52">
        <f t="shared" ref="AT10:AT18" si="4">VLOOKUP(AK10,$A$28:$AI$36,COLUMN(AH:AH),0)</f>
        <v>0</v>
      </c>
    </row>
    <row r="11" spans="1:46" ht="20.100000000000001" customHeight="1">
      <c r="A11" s="38" t="s">
        <v>7</v>
      </c>
      <c r="B11" s="76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18">
        <f t="shared" si="0"/>
        <v>0</v>
      </c>
      <c r="AI11" s="3"/>
      <c r="AJ11" s="4"/>
      <c r="AK11" s="19" t="s">
        <v>36</v>
      </c>
      <c r="AL11" s="19"/>
      <c r="AM11" s="20" t="e">
        <f>AL11/AL19</f>
        <v>#DIV/0!</v>
      </c>
      <c r="AN11" s="19">
        <f t="shared" ref="AN11:AN18" si="5">AP11+AR11</f>
        <v>0</v>
      </c>
      <c r="AO11" s="21" t="e">
        <f t="shared" ref="AO11:AO18" si="6">AN11/SUM($AN$10:$AN$18)</f>
        <v>#DIV/0!</v>
      </c>
      <c r="AP11" s="49">
        <f t="shared" si="1"/>
        <v>0</v>
      </c>
      <c r="AQ11" s="22" t="e">
        <f t="shared" ref="AQ11:AQ18" si="7">AP11/SUM($AP$10:$AP$18)</f>
        <v>#DIV/0!</v>
      </c>
      <c r="AR11" s="19">
        <f t="shared" si="2"/>
        <v>0</v>
      </c>
      <c r="AS11" s="22" t="e">
        <f t="shared" si="3"/>
        <v>#DIV/0!</v>
      </c>
      <c r="AT11" s="53">
        <f t="shared" si="4"/>
        <v>0</v>
      </c>
    </row>
    <row r="12" spans="1:46" ht="20.100000000000001" customHeight="1">
      <c r="A12" s="38" t="s">
        <v>22</v>
      </c>
      <c r="B12" s="76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18">
        <f t="shared" si="0"/>
        <v>0</v>
      </c>
      <c r="AI12" s="3"/>
      <c r="AJ12" s="4"/>
      <c r="AK12" s="19" t="s">
        <v>37</v>
      </c>
      <c r="AL12" s="19"/>
      <c r="AM12" s="20" t="e">
        <f>AL12/AL19</f>
        <v>#DIV/0!</v>
      </c>
      <c r="AN12" s="19">
        <f t="shared" si="5"/>
        <v>0</v>
      </c>
      <c r="AO12" s="21" t="e">
        <f t="shared" si="6"/>
        <v>#DIV/0!</v>
      </c>
      <c r="AP12" s="49">
        <f t="shared" si="1"/>
        <v>0</v>
      </c>
      <c r="AQ12" s="22" t="e">
        <f t="shared" si="7"/>
        <v>#DIV/0!</v>
      </c>
      <c r="AR12" s="19">
        <f t="shared" si="2"/>
        <v>0</v>
      </c>
      <c r="AS12" s="22" t="e">
        <f t="shared" si="3"/>
        <v>#DIV/0!</v>
      </c>
      <c r="AT12" s="53">
        <f t="shared" si="4"/>
        <v>0</v>
      </c>
    </row>
    <row r="13" spans="1:46" ht="20.100000000000001" customHeight="1">
      <c r="A13" s="38" t="s">
        <v>23</v>
      </c>
      <c r="B13" s="76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18">
        <f t="shared" si="0"/>
        <v>0</v>
      </c>
      <c r="AI13" s="3"/>
      <c r="AJ13" s="4"/>
      <c r="AK13" s="19" t="s">
        <v>38</v>
      </c>
      <c r="AL13" s="19"/>
      <c r="AM13" s="20" t="e">
        <f>AL13/AL19</f>
        <v>#DIV/0!</v>
      </c>
      <c r="AN13" s="19">
        <f t="shared" si="5"/>
        <v>0</v>
      </c>
      <c r="AO13" s="21" t="e">
        <f t="shared" si="6"/>
        <v>#DIV/0!</v>
      </c>
      <c r="AP13" s="49">
        <f t="shared" si="1"/>
        <v>0</v>
      </c>
      <c r="AQ13" s="22" t="e">
        <f t="shared" si="7"/>
        <v>#DIV/0!</v>
      </c>
      <c r="AR13" s="19">
        <f t="shared" si="2"/>
        <v>0</v>
      </c>
      <c r="AS13" s="22" t="e">
        <f t="shared" si="3"/>
        <v>#DIV/0!</v>
      </c>
      <c r="AT13" s="53">
        <f t="shared" si="4"/>
        <v>0</v>
      </c>
    </row>
    <row r="14" spans="1:46" ht="20.100000000000001" customHeight="1">
      <c r="A14" s="38" t="s">
        <v>24</v>
      </c>
      <c r="B14" s="76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18">
        <f t="shared" si="0"/>
        <v>0</v>
      </c>
      <c r="AI14" s="3"/>
      <c r="AJ14" s="4"/>
      <c r="AK14" s="19" t="s">
        <v>39</v>
      </c>
      <c r="AL14" s="19"/>
      <c r="AM14" s="20" t="e">
        <f>AL14/AL19</f>
        <v>#DIV/0!</v>
      </c>
      <c r="AN14" s="19">
        <f t="shared" si="5"/>
        <v>0</v>
      </c>
      <c r="AO14" s="21" t="e">
        <f t="shared" si="6"/>
        <v>#DIV/0!</v>
      </c>
      <c r="AP14" s="49">
        <f t="shared" si="1"/>
        <v>0</v>
      </c>
      <c r="AQ14" s="22" t="e">
        <f t="shared" si="7"/>
        <v>#DIV/0!</v>
      </c>
      <c r="AR14" s="19">
        <f t="shared" si="2"/>
        <v>0</v>
      </c>
      <c r="AS14" s="22" t="e">
        <f t="shared" si="3"/>
        <v>#DIV/0!</v>
      </c>
      <c r="AT14" s="53">
        <f t="shared" si="4"/>
        <v>0</v>
      </c>
    </row>
    <row r="15" spans="1:46" ht="20.100000000000001" customHeight="1">
      <c r="A15" s="38" t="s">
        <v>25</v>
      </c>
      <c r="B15" s="76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18">
        <f t="shared" si="0"/>
        <v>0</v>
      </c>
      <c r="AI15" s="3"/>
      <c r="AJ15" s="4"/>
      <c r="AK15" s="19" t="s">
        <v>40</v>
      </c>
      <c r="AL15" s="19"/>
      <c r="AM15" s="20" t="e">
        <f>AL15/AL19</f>
        <v>#DIV/0!</v>
      </c>
      <c r="AN15" s="19">
        <f t="shared" si="5"/>
        <v>0</v>
      </c>
      <c r="AO15" s="21" t="e">
        <f t="shared" si="6"/>
        <v>#DIV/0!</v>
      </c>
      <c r="AP15" s="49">
        <f t="shared" si="1"/>
        <v>0</v>
      </c>
      <c r="AQ15" s="22" t="e">
        <f t="shared" si="7"/>
        <v>#DIV/0!</v>
      </c>
      <c r="AR15" s="19">
        <f t="shared" si="2"/>
        <v>0</v>
      </c>
      <c r="AS15" s="22" t="e">
        <f t="shared" si="3"/>
        <v>#DIV/0!</v>
      </c>
      <c r="AT15" s="53">
        <f t="shared" si="4"/>
        <v>0</v>
      </c>
    </row>
    <row r="16" spans="1:46" ht="20.100000000000001" customHeight="1">
      <c r="A16" s="38" t="s">
        <v>26</v>
      </c>
      <c r="B16" s="76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18">
        <f t="shared" si="0"/>
        <v>0</v>
      </c>
      <c r="AI16" s="3"/>
      <c r="AJ16" s="4"/>
      <c r="AK16" s="19" t="s">
        <v>41</v>
      </c>
      <c r="AL16" s="19"/>
      <c r="AM16" s="20" t="e">
        <f>AL16/AL19</f>
        <v>#DIV/0!</v>
      </c>
      <c r="AN16" s="19">
        <f t="shared" si="5"/>
        <v>0</v>
      </c>
      <c r="AO16" s="21" t="e">
        <f t="shared" si="6"/>
        <v>#DIV/0!</v>
      </c>
      <c r="AP16" s="49">
        <f t="shared" si="1"/>
        <v>0</v>
      </c>
      <c r="AQ16" s="22" t="e">
        <f t="shared" si="7"/>
        <v>#DIV/0!</v>
      </c>
      <c r="AR16" s="19">
        <f t="shared" si="2"/>
        <v>0</v>
      </c>
      <c r="AS16" s="22" t="e">
        <f t="shared" si="3"/>
        <v>#DIV/0!</v>
      </c>
      <c r="AT16" s="53">
        <f t="shared" si="4"/>
        <v>0</v>
      </c>
    </row>
    <row r="17" spans="1:46" ht="20.100000000000001" customHeight="1">
      <c r="A17" s="38" t="s">
        <v>27</v>
      </c>
      <c r="B17" s="76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18">
        <f t="shared" si="0"/>
        <v>0</v>
      </c>
      <c r="AI17" s="3"/>
      <c r="AJ17" s="4"/>
      <c r="AK17" s="19" t="s">
        <v>42</v>
      </c>
      <c r="AL17" s="19"/>
      <c r="AM17" s="20" t="e">
        <f>AL17/AL19</f>
        <v>#DIV/0!</v>
      </c>
      <c r="AN17" s="19">
        <f t="shared" si="5"/>
        <v>0</v>
      </c>
      <c r="AO17" s="21" t="e">
        <f t="shared" si="6"/>
        <v>#DIV/0!</v>
      </c>
      <c r="AP17" s="49">
        <f t="shared" si="1"/>
        <v>0</v>
      </c>
      <c r="AQ17" s="22" t="e">
        <f t="shared" si="7"/>
        <v>#DIV/0!</v>
      </c>
      <c r="AR17" s="19">
        <f t="shared" si="2"/>
        <v>0</v>
      </c>
      <c r="AS17" s="22" t="e">
        <f t="shared" si="3"/>
        <v>#DIV/0!</v>
      </c>
      <c r="AT17" s="53">
        <f t="shared" si="4"/>
        <v>0</v>
      </c>
    </row>
    <row r="18" spans="1:46" ht="20.100000000000001" customHeight="1" thickBot="1">
      <c r="A18" s="39" t="s">
        <v>28</v>
      </c>
      <c r="B18" s="77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23">
        <f t="shared" si="0"/>
        <v>0</v>
      </c>
      <c r="AI18" s="3"/>
      <c r="AJ18" s="4"/>
      <c r="AK18" s="24" t="s">
        <v>43</v>
      </c>
      <c r="AL18" s="24"/>
      <c r="AM18" s="25" t="e">
        <f>AL18/AL19</f>
        <v>#DIV/0!</v>
      </c>
      <c r="AN18" s="24">
        <f t="shared" si="5"/>
        <v>0</v>
      </c>
      <c r="AO18" s="26" t="e">
        <f t="shared" si="6"/>
        <v>#DIV/0!</v>
      </c>
      <c r="AP18" s="50">
        <f t="shared" si="1"/>
        <v>0</v>
      </c>
      <c r="AQ18" s="27" t="e">
        <f t="shared" si="7"/>
        <v>#DIV/0!</v>
      </c>
      <c r="AR18" s="24">
        <f t="shared" si="2"/>
        <v>0</v>
      </c>
      <c r="AS18" s="27" t="e">
        <f t="shared" si="3"/>
        <v>#DIV/0!</v>
      </c>
      <c r="AT18" s="54">
        <f t="shared" si="4"/>
        <v>0</v>
      </c>
    </row>
    <row r="19" spans="1:46" ht="20.100000000000001" customHeight="1">
      <c r="A19" s="38" t="s">
        <v>6</v>
      </c>
      <c r="B19" s="75" t="s">
        <v>65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28">
        <f>SUM(C19:AG19)</f>
        <v>0</v>
      </c>
      <c r="AI19" s="2"/>
      <c r="AJ19" s="4"/>
      <c r="AK19" s="1" t="s">
        <v>21</v>
      </c>
      <c r="AL19" s="1">
        <f>SUM(AL10:AL18)</f>
        <v>0</v>
      </c>
      <c r="AN19" s="1">
        <f>AP19+AR19</f>
        <v>0</v>
      </c>
      <c r="AO19" s="33"/>
      <c r="AP19" s="51">
        <f>SUM(AP10:AP18)</f>
        <v>0</v>
      </c>
      <c r="AQ19" s="33"/>
      <c r="AR19" s="51">
        <f>SUM(AR10:AR18)</f>
        <v>0</v>
      </c>
      <c r="AS19" s="33"/>
      <c r="AT19" s="1">
        <f>SUM(AT10:AT18)</f>
        <v>0</v>
      </c>
    </row>
    <row r="20" spans="1:46" ht="20.100000000000001" customHeight="1">
      <c r="A20" s="38" t="s">
        <v>7</v>
      </c>
      <c r="B20" s="76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18">
        <f t="shared" si="0"/>
        <v>0</v>
      </c>
      <c r="AI20" s="3"/>
      <c r="AJ20" s="4"/>
      <c r="AL20" s="67" t="s">
        <v>77</v>
      </c>
      <c r="AM20" s="68"/>
      <c r="AN20" s="69"/>
      <c r="AO20" s="60"/>
    </row>
    <row r="21" spans="1:46" ht="20.100000000000001" customHeight="1">
      <c r="A21" s="38" t="s">
        <v>8</v>
      </c>
      <c r="B21" s="76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18">
        <f t="shared" si="0"/>
        <v>0</v>
      </c>
      <c r="AI21" s="3"/>
      <c r="AJ21" s="4"/>
      <c r="AL21" s="60" t="s">
        <v>2</v>
      </c>
      <c r="AM21" s="60" t="s">
        <v>3</v>
      </c>
      <c r="AN21" s="60" t="s">
        <v>4</v>
      </c>
      <c r="AO21" s="60" t="s">
        <v>1</v>
      </c>
    </row>
    <row r="22" spans="1:46" ht="20.100000000000001" customHeight="1">
      <c r="A22" s="38" t="s">
        <v>9</v>
      </c>
      <c r="B22" s="76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18">
        <f t="shared" si="0"/>
        <v>0</v>
      </c>
      <c r="AI22" s="3"/>
      <c r="AL22" s="60">
        <f>SUMIF($A:$A,"一年客户续保数",$AH:$AH)</f>
        <v>0</v>
      </c>
      <c r="AM22" s="60">
        <f>SUMIF($A:$A,"二年客户续保数",$AH:$AH)</f>
        <v>0</v>
      </c>
      <c r="AN22" s="60">
        <f>SUMIF($A:$A,"三年及以上客户续保数",$AH:$AH)</f>
        <v>0</v>
      </c>
      <c r="AO22" s="60">
        <f>SUM(AL22:AN22)</f>
        <v>0</v>
      </c>
    </row>
    <row r="23" spans="1:46" ht="20.100000000000001" customHeight="1">
      <c r="A23" s="38" t="s">
        <v>10</v>
      </c>
      <c r="B23" s="76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18">
        <f t="shared" si="0"/>
        <v>0</v>
      </c>
      <c r="AI23" s="3"/>
      <c r="AL23" s="67" t="s">
        <v>60</v>
      </c>
      <c r="AM23" s="68"/>
      <c r="AN23" s="69"/>
      <c r="AO23" s="60">
        <f>SUMIF($A:$A,"传统保险总数",$AH:$AH)</f>
        <v>0</v>
      </c>
    </row>
    <row r="24" spans="1:46" ht="20.100000000000001" customHeight="1">
      <c r="A24" s="38" t="s">
        <v>11</v>
      </c>
      <c r="B24" s="76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18">
        <f t="shared" si="0"/>
        <v>0</v>
      </c>
      <c r="AI24" s="3"/>
      <c r="AL24" s="67" t="s">
        <v>80</v>
      </c>
      <c r="AM24" s="68"/>
      <c r="AN24" s="69"/>
      <c r="AO24" s="60">
        <f>SUMIF($A:$A,"按揭续保数",$AH:$AH)</f>
        <v>0</v>
      </c>
    </row>
    <row r="25" spans="1:46" ht="20.100000000000001" customHeight="1">
      <c r="A25" s="38" t="s">
        <v>12</v>
      </c>
      <c r="B25" s="76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8">
        <f t="shared" si="0"/>
        <v>0</v>
      </c>
      <c r="AI25" s="3"/>
      <c r="AL25" s="67" t="s">
        <v>78</v>
      </c>
      <c r="AM25" s="68"/>
      <c r="AN25" s="69"/>
      <c r="AO25" s="60">
        <f>SUMIF($A:$A,"电销保险总数",$AH:$AH)</f>
        <v>0</v>
      </c>
    </row>
    <row r="26" spans="1:46" ht="20.100000000000001" customHeight="1">
      <c r="A26" s="38" t="s">
        <v>13</v>
      </c>
      <c r="B26" s="76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18">
        <f t="shared" si="0"/>
        <v>0</v>
      </c>
      <c r="AI26" s="3"/>
      <c r="AL26" s="67" t="s">
        <v>76</v>
      </c>
      <c r="AM26" s="68"/>
      <c r="AN26" s="69"/>
      <c r="AO26" s="87" t="e">
        <f>(AO23)/AO22</f>
        <v>#DIV/0!</v>
      </c>
    </row>
    <row r="27" spans="1:46" ht="20.100000000000001" customHeight="1" thickBot="1">
      <c r="A27" s="39" t="s">
        <v>14</v>
      </c>
      <c r="B27" s="77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23">
        <f t="shared" si="0"/>
        <v>0</v>
      </c>
      <c r="AI27" s="3"/>
      <c r="AL27"/>
      <c r="AM27"/>
      <c r="AN27"/>
    </row>
    <row r="28" spans="1:46" ht="20.100000000000001" customHeight="1">
      <c r="A28" s="38" t="s">
        <v>19</v>
      </c>
      <c r="B28" s="75" t="s">
        <v>66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18">
        <f t="shared" si="0"/>
        <v>0</v>
      </c>
      <c r="AI28" s="13"/>
    </row>
    <row r="29" spans="1:46" ht="20.100000000000001" customHeight="1">
      <c r="A29" s="38" t="s">
        <v>7</v>
      </c>
      <c r="B29" s="76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18">
        <f t="shared" si="0"/>
        <v>0</v>
      </c>
      <c r="AI29" s="18"/>
    </row>
    <row r="30" spans="1:46" ht="20.100000000000001" customHeight="1">
      <c r="A30" s="38" t="s">
        <v>8</v>
      </c>
      <c r="B30" s="76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18">
        <f t="shared" si="0"/>
        <v>0</v>
      </c>
      <c r="AI30" s="18"/>
    </row>
    <row r="31" spans="1:46" ht="20.100000000000001" customHeight="1">
      <c r="A31" s="38" t="s">
        <v>9</v>
      </c>
      <c r="B31" s="76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18">
        <f t="shared" si="0"/>
        <v>0</v>
      </c>
      <c r="AI31" s="18"/>
    </row>
    <row r="32" spans="1:46" ht="20.100000000000001" customHeight="1">
      <c r="A32" s="38" t="s">
        <v>10</v>
      </c>
      <c r="B32" s="76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18">
        <f t="shared" si="0"/>
        <v>0</v>
      </c>
      <c r="AI32" s="18"/>
    </row>
    <row r="33" spans="1:35" ht="20.100000000000001" customHeight="1">
      <c r="A33" s="38" t="s">
        <v>20</v>
      </c>
      <c r="B33" s="76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18">
        <f t="shared" si="0"/>
        <v>0</v>
      </c>
      <c r="AI33" s="18"/>
    </row>
    <row r="34" spans="1:35" ht="20.100000000000001" customHeight="1">
      <c r="A34" s="38" t="s">
        <v>12</v>
      </c>
      <c r="B34" s="76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18">
        <f t="shared" si="0"/>
        <v>0</v>
      </c>
      <c r="AI34" s="18"/>
    </row>
    <row r="35" spans="1:35" ht="20.100000000000001" customHeight="1">
      <c r="A35" s="38" t="s">
        <v>13</v>
      </c>
      <c r="B35" s="76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18">
        <f t="shared" si="0"/>
        <v>0</v>
      </c>
      <c r="AI35" s="18"/>
    </row>
    <row r="36" spans="1:35" ht="20.100000000000001" customHeight="1" thickBot="1">
      <c r="A36" s="38" t="s">
        <v>14</v>
      </c>
      <c r="B36" s="76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18">
        <f t="shared" si="0"/>
        <v>0</v>
      </c>
      <c r="AI36" s="23"/>
    </row>
    <row r="37" spans="1:35" ht="20.100000000000001" customHeight="1">
      <c r="A37" s="57" t="s">
        <v>69</v>
      </c>
      <c r="B37" s="84" t="s">
        <v>67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2">
        <f t="shared" ref="AH37:AH49" si="8">SUM(C37:AG37)</f>
        <v>0</v>
      </c>
      <c r="AI37" s="2"/>
    </row>
    <row r="38" spans="1:35" ht="20.100000000000001" customHeight="1">
      <c r="A38" s="58" t="s">
        <v>70</v>
      </c>
      <c r="B38" s="8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1">
        <f>SUM(C38:AG38)</f>
        <v>0</v>
      </c>
      <c r="AI38" s="3"/>
    </row>
    <row r="39" spans="1:35" ht="20.100000000000001" customHeight="1">
      <c r="A39" s="40" t="s">
        <v>30</v>
      </c>
      <c r="B39" s="82" t="s">
        <v>67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29">
        <f t="shared" si="8"/>
        <v>0</v>
      </c>
      <c r="AI39" s="29"/>
    </row>
    <row r="40" spans="1:35" ht="20.100000000000001" customHeight="1" thickBot="1">
      <c r="A40" s="41" t="s">
        <v>29</v>
      </c>
      <c r="B40" s="71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5">
        <f t="shared" si="8"/>
        <v>0</v>
      </c>
      <c r="AI40" s="3"/>
    </row>
    <row r="41" spans="1:35" ht="20.100000000000001" customHeight="1">
      <c r="A41" s="57" t="s">
        <v>71</v>
      </c>
      <c r="B41" s="84" t="s">
        <v>67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30">
        <f t="shared" si="8"/>
        <v>0</v>
      </c>
      <c r="AI41" s="2"/>
    </row>
    <row r="42" spans="1:35" ht="20.100000000000001" customHeight="1">
      <c r="A42" s="58" t="s">
        <v>72</v>
      </c>
      <c r="B42" s="86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18">
        <f t="shared" si="8"/>
        <v>0</v>
      </c>
      <c r="AI42" s="30"/>
    </row>
    <row r="43" spans="1:35" ht="20.100000000000001" customHeight="1" thickBot="1">
      <c r="A43" s="59" t="s">
        <v>73</v>
      </c>
      <c r="B43" s="86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18">
        <f t="shared" si="8"/>
        <v>0</v>
      </c>
      <c r="AI43" s="45"/>
    </row>
    <row r="44" spans="1:35" ht="20.100000000000001" customHeight="1">
      <c r="A44" s="56" t="s">
        <v>31</v>
      </c>
      <c r="B44" s="70" t="s">
        <v>67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46">
        <f>SUM(C44:AG44)</f>
        <v>0</v>
      </c>
      <c r="AI44" s="47"/>
    </row>
    <row r="45" spans="1:35" ht="20.100000000000001" customHeight="1">
      <c r="A45" s="40" t="s">
        <v>32</v>
      </c>
      <c r="B45" s="71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29">
        <f t="shared" ref="AH45:AH46" si="9">SUM(C45:AG45)</f>
        <v>0</v>
      </c>
      <c r="AI45" s="29"/>
    </row>
    <row r="46" spans="1:35" ht="20.100000000000001" customHeight="1">
      <c r="A46" s="40" t="s">
        <v>33</v>
      </c>
      <c r="B46" s="71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29">
        <f t="shared" si="9"/>
        <v>0</v>
      </c>
      <c r="AI46" s="29"/>
    </row>
    <row r="47" spans="1:35" ht="20.100000000000001" customHeight="1" thickBot="1">
      <c r="A47" s="41" t="s">
        <v>34</v>
      </c>
      <c r="B47" s="71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5">
        <f t="shared" si="8"/>
        <v>0</v>
      </c>
      <c r="AI47" s="3"/>
    </row>
    <row r="48" spans="1:35" ht="20.100000000000001" customHeight="1">
      <c r="A48" s="57" t="s">
        <v>74</v>
      </c>
      <c r="B48" s="84" t="s">
        <v>68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31">
        <f t="shared" si="8"/>
        <v>0</v>
      </c>
      <c r="AI48" s="2"/>
    </row>
    <row r="49" spans="1:35" ht="20.100000000000001" customHeight="1">
      <c r="A49" s="58" t="s">
        <v>75</v>
      </c>
      <c r="B49" s="8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32">
        <f t="shared" si="8"/>
        <v>0</v>
      </c>
      <c r="AI49" s="3"/>
    </row>
    <row r="51" spans="1:35">
      <c r="C51" s="33"/>
      <c r="D51" s="33"/>
      <c r="E51" s="33"/>
      <c r="F51" s="33"/>
      <c r="G51" s="33"/>
      <c r="H51" s="33"/>
      <c r="I51" s="33"/>
      <c r="J51" s="33"/>
      <c r="K51" s="33"/>
      <c r="M51" s="34" t="s">
        <v>15</v>
      </c>
    </row>
    <row r="52" spans="1:35">
      <c r="C52" s="33"/>
      <c r="D52" s="33"/>
      <c r="E52" s="33"/>
      <c r="F52" s="33"/>
      <c r="G52" s="33"/>
      <c r="H52" s="33"/>
      <c r="I52" s="33"/>
      <c r="J52" s="33"/>
      <c r="K52" s="33"/>
    </row>
    <row r="53" spans="1:35">
      <c r="C53" s="33"/>
      <c r="D53" s="33"/>
      <c r="E53" s="33"/>
      <c r="F53" s="33"/>
      <c r="G53" s="33"/>
      <c r="H53" s="33"/>
      <c r="I53" s="33"/>
      <c r="J53" s="33"/>
      <c r="K53" s="33"/>
    </row>
  </sheetData>
  <mergeCells count="21">
    <mergeCell ref="A1:AG2"/>
    <mergeCell ref="AH1:AI2"/>
    <mergeCell ref="AL25:AN25"/>
    <mergeCell ref="B4:B9"/>
    <mergeCell ref="B48:B49"/>
    <mergeCell ref="B19:B27"/>
    <mergeCell ref="B37:B38"/>
    <mergeCell ref="B39:B40"/>
    <mergeCell ref="B41:B43"/>
    <mergeCell ref="B28:B36"/>
    <mergeCell ref="AT8:AT9"/>
    <mergeCell ref="AL24:AN24"/>
    <mergeCell ref="AL26:AN26"/>
    <mergeCell ref="B44:B47"/>
    <mergeCell ref="AL23:AN23"/>
    <mergeCell ref="AR8:AS8"/>
    <mergeCell ref="AL20:AN20"/>
    <mergeCell ref="AL8:AM8"/>
    <mergeCell ref="AN8:AO8"/>
    <mergeCell ref="AP8:AQ8"/>
    <mergeCell ref="B10:B18"/>
  </mergeCells>
  <phoneticPr fontId="1" type="noConversion"/>
  <conditionalFormatting sqref="AO10:AO18 AQ10:AQ18 AS10:AS18">
    <cfRule type="expression" dxfId="0" priority="1">
      <formula>IF(AO10&gt;=$AM10,1,0)=1</formula>
    </cfRule>
  </conditionalFormatting>
  <hyperlinks>
    <hyperlink ref="M5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2014-08-04T01:42:32Z</dcterms:modified>
</cp:coreProperties>
</file>