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usei/Documents/数据分析/Datawhale/AutoOffice_fcy/"/>
    </mc:Choice>
  </mc:AlternateContent>
  <xr:revisionPtr revIDLastSave="0" documentId="8_{C28859C2-1E49-4A48-AC8D-9A4A5BF4B634}" xr6:coauthVersionLast="46" xr6:coauthVersionMax="46" xr10:uidLastSave="{00000000-0000-0000-0000-000000000000}"/>
  <bookViews>
    <workbookView xWindow="0" yWindow="460" windowWidth="35160" windowHeight="21940" xr2:uid="{1AAEE3F8-8500-40BB-91D0-1737317B21C2}"/>
  </bookViews>
  <sheets>
    <sheet name="Sheet2" sheetId="3" r:id="rId1"/>
    <sheet name="銷售表" sheetId="1" r:id="rId2"/>
    <sheet name="Sheet3" sheetId="4" r:id="rId3"/>
  </sheets>
  <definedNames>
    <definedName name="_xlnm._FilterDatabase" localSheetId="1" hidden="1">銷售表!$A$1:$H$42</definedName>
  </definedNames>
  <calcPr calcId="191029"/>
  <pivotCaches>
    <pivotCache cacheId="5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8" i="1" l="1"/>
  <c r="O37" i="1"/>
  <c r="U27" i="1"/>
  <c r="U28" i="1"/>
  <c r="U29" i="1"/>
  <c r="U30" i="1"/>
  <c r="U26" i="1"/>
  <c r="T27" i="1"/>
  <c r="T28" i="1"/>
  <c r="T29" i="1"/>
  <c r="T30" i="1"/>
  <c r="T2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2" i="1"/>
</calcChain>
</file>

<file path=xl/sharedStrings.xml><?xml version="1.0" encoding="utf-8"?>
<sst xmlns="http://schemas.openxmlformats.org/spreadsheetml/2006/main" count="214" uniqueCount="75">
  <si>
    <t>雷射印表機</t>
  </si>
  <si>
    <t>液晶電視</t>
  </si>
  <si>
    <t>數位相機</t>
  </si>
  <si>
    <t>筆記型電腦</t>
  </si>
  <si>
    <t>雷射印表機</t>
    <phoneticPr fontId="2" type="noConversion"/>
  </si>
  <si>
    <t>液晶電視</t>
    <phoneticPr fontId="2" type="noConversion"/>
  </si>
  <si>
    <t>A023</t>
  </si>
  <si>
    <t>A022</t>
  </si>
  <si>
    <t>A021</t>
  </si>
  <si>
    <t>A020</t>
  </si>
  <si>
    <t>A019</t>
  </si>
  <si>
    <t>A018</t>
  </si>
  <si>
    <t>A017</t>
  </si>
  <si>
    <t>A016</t>
  </si>
  <si>
    <t>A015</t>
  </si>
  <si>
    <t>A014</t>
  </si>
  <si>
    <t>A013</t>
  </si>
  <si>
    <t>A012</t>
  </si>
  <si>
    <t>A011</t>
  </si>
  <si>
    <t>A010</t>
  </si>
  <si>
    <t>A009</t>
  </si>
  <si>
    <t>A008</t>
  </si>
  <si>
    <t>A007</t>
  </si>
  <si>
    <t>A006</t>
  </si>
  <si>
    <t>A005</t>
  </si>
  <si>
    <t>A004</t>
  </si>
  <si>
    <t>A003</t>
  </si>
  <si>
    <t>A002</t>
  </si>
  <si>
    <t>A001</t>
  </si>
  <si>
    <t>單價</t>
    <phoneticPr fontId="2" type="noConversion"/>
  </si>
  <si>
    <t>數量</t>
    <phoneticPr fontId="2" type="noConversion"/>
  </si>
  <si>
    <t>產品</t>
    <phoneticPr fontId="7" type="noConversion"/>
  </si>
  <si>
    <t>日期</t>
    <phoneticPr fontId="7" type="noConversion"/>
  </si>
  <si>
    <t>訂單編號</t>
    <phoneticPr fontId="7" type="noConversion"/>
  </si>
  <si>
    <t>A040</t>
  </si>
  <si>
    <t>A039</t>
  </si>
  <si>
    <t>A038</t>
  </si>
  <si>
    <t>A037</t>
  </si>
  <si>
    <t>A036</t>
  </si>
  <si>
    <t>A035</t>
  </si>
  <si>
    <t>A034</t>
  </si>
  <si>
    <t>A033</t>
  </si>
  <si>
    <t>A032</t>
  </si>
  <si>
    <t>A031</t>
  </si>
  <si>
    <t>A030</t>
  </si>
  <si>
    <t>A029</t>
  </si>
  <si>
    <t>A028</t>
  </si>
  <si>
    <t>A027</t>
  </si>
  <si>
    <t>A026</t>
  </si>
  <si>
    <t>A025</t>
  </si>
  <si>
    <t>A024</t>
  </si>
  <si>
    <t>折扣</t>
    <phoneticPr fontId="2" type="noConversion"/>
  </si>
  <si>
    <t>总金额</t>
    <phoneticPr fontId="2" type="noConversion"/>
  </si>
  <si>
    <t>列标签</t>
  </si>
  <si>
    <t>总计</t>
  </si>
  <si>
    <t>行标签</t>
  </si>
  <si>
    <t>1月</t>
  </si>
  <si>
    <t>2月</t>
  </si>
  <si>
    <t>3月</t>
  </si>
  <si>
    <t>4月</t>
  </si>
  <si>
    <t>業務員</t>
  </si>
  <si>
    <t>門市</t>
  </si>
  <si>
    <t>小美</t>
  </si>
  <si>
    <t>高雄</t>
  </si>
  <si>
    <t>台中</t>
  </si>
  <si>
    <t>小明</t>
  </si>
  <si>
    <t>大福</t>
  </si>
  <si>
    <t>台南</t>
  </si>
  <si>
    <t>台北</t>
  </si>
  <si>
    <t>小玉</t>
  </si>
  <si>
    <t>求和项:总金额</t>
  </si>
  <si>
    <t>平均</t>
    <phoneticPr fontId="2" type="noConversion"/>
  </si>
  <si>
    <t>奖金</t>
    <phoneticPr fontId="2" type="noConversion"/>
  </si>
  <si>
    <t>姓名</t>
    <phoneticPr fontId="2" type="noConversion"/>
  </si>
  <si>
    <t>业绩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</si>
</sst>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-&quot;$&quot;* #,##0_-;\-&quot;$&quot;* #,##0_-;_-&quot;$&quot;* &quot;-&quot;_-;_-@_-"/>
    <numFmt numFmtId="177" formatCode="_-&quot;$&quot;* #,##0.00_-;\-&quot;$&quot;* #,##0.00_-;_-&quot;$&quot;* &quot;-&quot;??_-;_-@_-"/>
    <numFmt numFmtId="178" formatCode="&quot;$&quot;#,##0"/>
    <numFmt numFmtId="179" formatCode="m/d"/>
    <numFmt numFmtId="180" formatCode="_-&quot;$&quot;* #,##0_-;\-&quot;$&quot;* #,##0_-;_-&quot;$&quot;* &quot;-&quot;??_-;_-@_-"/>
    <numFmt numFmtId="181" formatCode="&quot;$&quot;#,##0_);[Red]\(&quot;$&quot;#,##0\)"/>
  </numFmts>
  <fonts count="10">
    <font>
      <sz val="10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9"/>
      <name val="微軟正黑體"/>
      <family val="2"/>
      <charset val="136"/>
    </font>
    <font>
      <b/>
      <sz val="10"/>
      <color theme="3"/>
      <name val="等线"/>
      <family val="2"/>
      <scheme val="minor"/>
    </font>
    <font>
      <sz val="10"/>
      <color rgb="FF000000"/>
      <name val="微軟正黑體"/>
      <family val="2"/>
      <charset val="136"/>
    </font>
    <font>
      <sz val="10"/>
      <color theme="3"/>
      <name val="等线"/>
      <family val="2"/>
      <scheme val="minor"/>
    </font>
    <font>
      <b/>
      <sz val="10"/>
      <color theme="1"/>
      <name val="微軟正黑體"/>
      <family val="2"/>
      <charset val="136"/>
    </font>
    <font>
      <sz val="9"/>
      <name val="等线"/>
      <family val="3"/>
      <charset val="136"/>
      <scheme val="minor"/>
    </font>
    <font>
      <b/>
      <sz val="10"/>
      <color rgb="FF000000"/>
      <name val="微軟正黑體"/>
      <family val="2"/>
      <charset val="136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Protection="0">
      <alignment horizontal="left"/>
    </xf>
    <xf numFmtId="0" fontId="5" fillId="2" borderId="0" applyNumberFormat="0" applyFont="0" applyBorder="0" applyAlignment="0" applyProtection="0"/>
    <xf numFmtId="177" fontId="1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right" vertical="center" indent="1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2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0" borderId="1" xfId="3" applyFont="1" applyFill="1" applyBorder="1" applyAlignment="1">
      <alignment horizontal="center" vertical="center"/>
    </xf>
    <xf numFmtId="14" fontId="6" fillId="0" borderId="1" xfId="3" applyNumberFormat="1" applyFont="1" applyFill="1" applyBorder="1" applyAlignment="1">
      <alignment horizontal="center" vertical="center"/>
    </xf>
    <xf numFmtId="178" fontId="0" fillId="0" borderId="0" xfId="1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80" fontId="0" fillId="0" borderId="0" xfId="4" applyNumberFormat="1" applyFon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pivotButton="1">
      <alignment vertical="center"/>
    </xf>
    <xf numFmtId="0" fontId="6" fillId="3" borderId="2" xfId="0" applyFont="1" applyFill="1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6" fillId="3" borderId="3" xfId="0" applyFont="1" applyFill="1" applyBorder="1" applyAlignment="1">
      <alignment horizontal="left" vertical="center"/>
    </xf>
    <xf numFmtId="0" fontId="6" fillId="3" borderId="3" xfId="0" applyNumberFormat="1" applyFont="1" applyFill="1" applyBorder="1">
      <alignment vertical="center"/>
    </xf>
    <xf numFmtId="0" fontId="0" fillId="0" borderId="0" xfId="0" applyAlignment="1" applyProtection="1">
      <alignment horizontal="right" vertical="center" indent="1"/>
      <protection locked="0"/>
    </xf>
  </cellXfs>
  <cellStyles count="5">
    <cellStyle name="Item" xfId="2" xr:uid="{80299A31-B30B-4DA2-88ED-934E2F691F03}"/>
    <cellStyle name="White Background" xfId="3" xr:uid="{4D00D11C-DF2A-4F1F-B0FF-B72038A9A6D0}"/>
    <cellStyle name="常规" xfId="0" builtinId="0"/>
    <cellStyle name="货币" xfId="4" builtinId="4"/>
    <cellStyle name="货币[0]" xfId="1" builtinId="7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軟正黑體"/>
        <family val="2"/>
        <charset val="136"/>
        <scheme val="none"/>
      </font>
      <numFmt numFmtId="178" formatCode="&quot;$&quot;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軟正黑體"/>
        <family val="2"/>
        <charset val="136"/>
        <scheme val="none"/>
      </font>
      <numFmt numFmtId="178" formatCode="&quot;$&quot;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軟正黑體"/>
        <family val="2"/>
        <charset val="136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軟正黑體"/>
        <family val="2"/>
        <charset val="136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79" formatCode="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銷售表!$O$25</c:f>
              <c:strCache>
                <c:ptCount val="1"/>
                <c:pt idx="0">
                  <c:v>1月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銷售表!$N$26:$N$30</c:f>
              <c:strCache>
                <c:ptCount val="5"/>
                <c:pt idx="0">
                  <c:v>大福</c:v>
                </c:pt>
                <c:pt idx="1">
                  <c:v>小美</c:v>
                </c:pt>
                <c:pt idx="2">
                  <c:v>小明</c:v>
                </c:pt>
                <c:pt idx="3">
                  <c:v>小玉</c:v>
                </c:pt>
                <c:pt idx="4">
                  <c:v>总计</c:v>
                </c:pt>
              </c:strCache>
            </c:strRef>
          </c:cat>
          <c:val>
            <c:numRef>
              <c:f>銷售表!$O$26:$O$30</c:f>
              <c:numCache>
                <c:formatCode>General</c:formatCode>
                <c:ptCount val="5"/>
                <c:pt idx="0">
                  <c:v>100800</c:v>
                </c:pt>
                <c:pt idx="1">
                  <c:v>172350</c:v>
                </c:pt>
                <c:pt idx="2">
                  <c:v>32400</c:v>
                </c:pt>
                <c:pt idx="3">
                  <c:v>64800</c:v>
                </c:pt>
                <c:pt idx="4">
                  <c:v>370350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A-9745-BC68-F2FFB2224300}"/>
            </c:ext>
          </c:extLst>
        </c:ser>
        <c:ser>
          <c:idx val="1"/>
          <c:order val="1"/>
          <c:tx>
            <c:strRef>
              <c:f>銷售表!$P$25</c:f>
              <c:strCache>
                <c:ptCount val="1"/>
                <c:pt idx="0">
                  <c:v>2月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銷售表!$N$26:$N$30</c:f>
              <c:strCache>
                <c:ptCount val="5"/>
                <c:pt idx="0">
                  <c:v>大福</c:v>
                </c:pt>
                <c:pt idx="1">
                  <c:v>小美</c:v>
                </c:pt>
                <c:pt idx="2">
                  <c:v>小明</c:v>
                </c:pt>
                <c:pt idx="3">
                  <c:v>小玉</c:v>
                </c:pt>
                <c:pt idx="4">
                  <c:v>总计</c:v>
                </c:pt>
              </c:strCache>
            </c:strRef>
          </c:cat>
          <c:val>
            <c:numRef>
              <c:f>銷售表!$P$26:$P$30</c:f>
              <c:numCache>
                <c:formatCode>General</c:formatCode>
                <c:ptCount val="5"/>
                <c:pt idx="0">
                  <c:v>16200</c:v>
                </c:pt>
                <c:pt idx="1">
                  <c:v>68850</c:v>
                </c:pt>
                <c:pt idx="2">
                  <c:v>37800</c:v>
                </c:pt>
                <c:pt idx="3">
                  <c:v>24300</c:v>
                </c:pt>
                <c:pt idx="4">
                  <c:v>147150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A-9745-BC68-F2FFB2224300}"/>
            </c:ext>
          </c:extLst>
        </c:ser>
        <c:ser>
          <c:idx val="2"/>
          <c:order val="2"/>
          <c:tx>
            <c:strRef>
              <c:f>銷售表!$Q$25</c:f>
              <c:strCache>
                <c:ptCount val="1"/>
                <c:pt idx="0">
                  <c:v>3月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銷售表!$N$26:$N$30</c:f>
              <c:strCache>
                <c:ptCount val="5"/>
                <c:pt idx="0">
                  <c:v>大福</c:v>
                </c:pt>
                <c:pt idx="1">
                  <c:v>小美</c:v>
                </c:pt>
                <c:pt idx="2">
                  <c:v>小明</c:v>
                </c:pt>
                <c:pt idx="3">
                  <c:v>小玉</c:v>
                </c:pt>
                <c:pt idx="4">
                  <c:v>总计</c:v>
                </c:pt>
              </c:strCache>
            </c:strRef>
          </c:cat>
          <c:val>
            <c:numRef>
              <c:f>銷售表!$Q$26:$Q$30</c:f>
              <c:numCache>
                <c:formatCode>General</c:formatCode>
                <c:ptCount val="5"/>
                <c:pt idx="0">
                  <c:v>48600</c:v>
                </c:pt>
                <c:pt idx="1">
                  <c:v>171450</c:v>
                </c:pt>
                <c:pt idx="2">
                  <c:v>147600</c:v>
                </c:pt>
                <c:pt idx="3">
                  <c:v>101250</c:v>
                </c:pt>
                <c:pt idx="4">
                  <c:v>468900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0A-9745-BC68-F2FFB2224300}"/>
            </c:ext>
          </c:extLst>
        </c:ser>
        <c:ser>
          <c:idx val="3"/>
          <c:order val="3"/>
          <c:tx>
            <c:strRef>
              <c:f>銷售表!$R$25</c:f>
              <c:strCache>
                <c:ptCount val="1"/>
                <c:pt idx="0">
                  <c:v>4月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銷售表!$N$26:$N$30</c:f>
              <c:strCache>
                <c:ptCount val="5"/>
                <c:pt idx="0">
                  <c:v>大福</c:v>
                </c:pt>
                <c:pt idx="1">
                  <c:v>小美</c:v>
                </c:pt>
                <c:pt idx="2">
                  <c:v>小明</c:v>
                </c:pt>
                <c:pt idx="3">
                  <c:v>小玉</c:v>
                </c:pt>
                <c:pt idx="4">
                  <c:v>总计</c:v>
                </c:pt>
              </c:strCache>
            </c:strRef>
          </c:cat>
          <c:val>
            <c:numRef>
              <c:f>銷售表!$R$26:$R$30</c:f>
              <c:numCache>
                <c:formatCode>General</c:formatCode>
                <c:ptCount val="5"/>
                <c:pt idx="0">
                  <c:v>8100</c:v>
                </c:pt>
                <c:pt idx="1">
                  <c:v>26100</c:v>
                </c:pt>
                <c:pt idx="2">
                  <c:v>48600</c:v>
                </c:pt>
                <c:pt idx="3">
                  <c:v>56700</c:v>
                </c:pt>
                <c:pt idx="4">
                  <c:v>139500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0A-9745-BC68-F2FFB2224300}"/>
            </c:ext>
          </c:extLst>
        </c:ser>
        <c:ser>
          <c:idx val="4"/>
          <c:order val="4"/>
          <c:tx>
            <c:strRef>
              <c:f>銷售表!$S$25</c:f>
              <c:strCache>
                <c:ptCount val="1"/>
                <c:pt idx="0">
                  <c:v>总计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銷售表!$N$26:$N$30</c:f>
              <c:strCache>
                <c:ptCount val="5"/>
                <c:pt idx="0">
                  <c:v>大福</c:v>
                </c:pt>
                <c:pt idx="1">
                  <c:v>小美</c:v>
                </c:pt>
                <c:pt idx="2">
                  <c:v>小明</c:v>
                </c:pt>
                <c:pt idx="3">
                  <c:v>小玉</c:v>
                </c:pt>
                <c:pt idx="4">
                  <c:v>总计</c:v>
                </c:pt>
              </c:strCache>
            </c:strRef>
          </c:cat>
          <c:val>
            <c:numRef>
              <c:f>銷售表!$S$26:$S$30</c:f>
              <c:numCache>
                <c:formatCode>General</c:formatCode>
                <c:ptCount val="5"/>
                <c:pt idx="0">
                  <c:v>173700</c:v>
                </c:pt>
                <c:pt idx="1">
                  <c:v>438750</c:v>
                </c:pt>
                <c:pt idx="2">
                  <c:v>266400</c:v>
                </c:pt>
                <c:pt idx="3">
                  <c:v>247050</c:v>
                </c:pt>
                <c:pt idx="4">
                  <c:v>1125900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0A-9745-BC68-F2FFB2224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32327535"/>
        <c:axId val="1931740303"/>
      </c:barChart>
      <c:catAx>
        <c:axId val="193232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1740303"/>
        <c:crosses val="autoZero"/>
        <c:auto val="1"/>
        <c:lblAlgn val="ctr"/>
        <c:lblOffset val="100"/>
        <c:noMultiLvlLbl val="0"/>
      </c:catAx>
      <c:valAx>
        <c:axId val="193174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232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44450</xdr:colOff>
      <xdr:row>42</xdr:row>
      <xdr:rowOff>57150</xdr:rowOff>
    </xdr:from>
    <xdr:to>
      <xdr:col>17</xdr:col>
      <xdr:colOff>488950</xdr:colOff>
      <xdr:row>54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A9A1DB7-38E2-B64C-9981-8837FB3E4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57.407202314818" createdVersion="7" refreshedVersion="7" minRefreshableVersion="3" recordCount="41" xr:uid="{75FB6632-F192-D245-8179-661D00DE30A8}">
  <cacheSource type="worksheet">
    <worksheetSource name="表1"/>
  </cacheSource>
  <cacheFields count="9">
    <cacheField name="訂單編號" numFmtId="0">
      <sharedItems/>
    </cacheField>
    <cacheField name="日期" numFmtId="179">
      <sharedItems containsSemiMixedTypes="0" containsNonDate="0" containsDate="1" containsString="0" minDate="2021-01-02T00:00:00" maxDate="2021-04-19T00:00:00" count="34">
        <d v="2021-01-02T00:00:00"/>
        <d v="2021-01-03T00:00:00"/>
        <d v="2021-01-10T00:00:00"/>
        <d v="2021-01-15T00:00:00"/>
        <d v="2021-01-16T00:00:00"/>
        <d v="2021-01-17T00:00:00"/>
        <d v="2021-01-18T00:00:00"/>
        <d v="2021-01-23T00:00:00"/>
        <d v="2021-01-25T00:00:00"/>
        <d v="2021-01-27T00:00:00"/>
        <d v="2021-01-28T00:00:00"/>
        <d v="2021-01-31T00:00:00"/>
        <d v="2021-02-01T00:00:00"/>
        <d v="2021-02-06T00:00:00"/>
        <d v="2021-02-07T00:00:00"/>
        <d v="2021-02-12T00:00:00"/>
        <d v="2021-02-17T00:00:00"/>
        <d v="2021-02-19T00:00:00"/>
        <d v="2021-02-21T00:00:00"/>
        <d v="2021-02-26T00:00:00"/>
        <d v="2021-03-04T00:00:00"/>
        <d v="2021-03-05T00:00:00"/>
        <d v="2021-03-11T00:00:00"/>
        <d v="2021-03-12T00:00:00"/>
        <d v="2021-03-13T00:00:00"/>
        <d v="2021-03-15T00:00:00"/>
        <d v="2021-03-18T00:00:00"/>
        <d v="2021-03-19T00:00:00"/>
        <d v="2021-03-20T00:00:00"/>
        <d v="2021-03-23T00:00:00"/>
        <d v="2021-03-25T00:00:00"/>
        <d v="2021-04-04T00:00:00"/>
        <d v="2021-04-06T00:00:00"/>
        <d v="2021-04-18T00:00:00"/>
      </sharedItems>
      <fieldGroup par="8" base="1">
        <rangePr groupBy="days" startDate="2021-01-02T00:00:00" endDate="2021-04-19T00:00:00"/>
        <groupItems count="368">
          <s v="&lt;2021/1/2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4/19"/>
        </groupItems>
      </fieldGroup>
    </cacheField>
    <cacheField name="產品" numFmtId="0">
      <sharedItems/>
    </cacheField>
    <cacheField name="業務員" numFmtId="0">
      <sharedItems count="4">
        <s v="小美"/>
        <s v="小明"/>
        <s v="大福"/>
        <s v="小玉"/>
      </sharedItems>
    </cacheField>
    <cacheField name="門市" numFmtId="0">
      <sharedItems/>
    </cacheField>
    <cacheField name="數量" numFmtId="0">
      <sharedItems containsSemiMixedTypes="0" containsString="0" containsNumber="1" containsInteger="1" minValue="1" maxValue="3"/>
    </cacheField>
    <cacheField name="單價" numFmtId="178">
      <sharedItems containsSemiMixedTypes="0" containsString="0" containsNumber="1" containsInteger="1" minValue="4500" maxValue="29000"/>
    </cacheField>
    <cacheField name="总金额" numFmtId="178">
      <sharedItems containsSemiMixedTypes="0" containsString="0" containsNumber="1" containsInteger="1" minValue="4050" maxValue="56700" count="11">
        <n v="48600"/>
        <n v="8100"/>
        <n v="32400"/>
        <n v="16200"/>
        <n v="52200"/>
        <n v="12150"/>
        <n v="26100"/>
        <n v="18900"/>
        <n v="4050"/>
        <n v="37800"/>
        <n v="56700"/>
      </sharedItems>
    </cacheField>
    <cacheField name="月" numFmtId="0" databaseField="0">
      <fieldGroup base="1">
        <rangePr groupBy="months" startDate="2021-01-02T00:00:00" endDate="2021-04-19T00:00:00"/>
        <groupItems count="14">
          <s v="&lt;2021/1/2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1/4/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s v="A001"/>
    <x v="0"/>
    <s v="液晶電視"/>
    <x v="0"/>
    <s v="高雄"/>
    <n v="3"/>
    <n v="18000"/>
    <x v="0"/>
  </r>
  <r>
    <s v="A002"/>
    <x v="1"/>
    <s v="雷射印表機"/>
    <x v="0"/>
    <s v="台中"/>
    <n v="2"/>
    <n v="4500"/>
    <x v="1"/>
  </r>
  <r>
    <s v="A003"/>
    <x v="2"/>
    <s v="液晶電視"/>
    <x v="1"/>
    <s v="台中"/>
    <n v="2"/>
    <n v="18000"/>
    <x v="2"/>
  </r>
  <r>
    <s v="A004"/>
    <x v="3"/>
    <s v="液晶電視"/>
    <x v="2"/>
    <s v="台南"/>
    <n v="2"/>
    <n v="18000"/>
    <x v="2"/>
  </r>
  <r>
    <s v="A005"/>
    <x v="4"/>
    <s v="液晶電視"/>
    <x v="2"/>
    <s v="台南"/>
    <n v="1"/>
    <n v="18000"/>
    <x v="3"/>
  </r>
  <r>
    <s v="A006"/>
    <x v="5"/>
    <s v="筆記型電腦"/>
    <x v="2"/>
    <s v="台北"/>
    <n v="2"/>
    <n v="29000"/>
    <x v="4"/>
  </r>
  <r>
    <s v="A007"/>
    <x v="6"/>
    <s v="雷射印表機"/>
    <x v="0"/>
    <s v="台北"/>
    <n v="3"/>
    <n v="4500"/>
    <x v="5"/>
  </r>
  <r>
    <s v="A008"/>
    <x v="7"/>
    <s v="筆記型電腦"/>
    <x v="0"/>
    <s v="台南"/>
    <n v="1"/>
    <n v="29000"/>
    <x v="6"/>
  </r>
  <r>
    <s v="A009"/>
    <x v="8"/>
    <s v="液晶電視"/>
    <x v="0"/>
    <s v="台中"/>
    <n v="2"/>
    <n v="18000"/>
    <x v="2"/>
  </r>
  <r>
    <s v="A010"/>
    <x v="9"/>
    <s v="液晶電視"/>
    <x v="3"/>
    <s v="高雄"/>
    <n v="2"/>
    <n v="18000"/>
    <x v="2"/>
  </r>
  <r>
    <s v="A010"/>
    <x v="9"/>
    <s v="液晶電視"/>
    <x v="3"/>
    <s v="高雄"/>
    <n v="2"/>
    <n v="18000"/>
    <x v="2"/>
  </r>
  <r>
    <s v="A011"/>
    <x v="10"/>
    <s v="數位相機"/>
    <x v="0"/>
    <s v="台中"/>
    <n v="1"/>
    <n v="21000"/>
    <x v="7"/>
  </r>
  <r>
    <s v="A012"/>
    <x v="11"/>
    <s v="筆記型電腦"/>
    <x v="0"/>
    <s v="台北"/>
    <n v="1"/>
    <n v="29000"/>
    <x v="6"/>
  </r>
  <r>
    <s v="A013"/>
    <x v="12"/>
    <s v="雷射印表機"/>
    <x v="0"/>
    <s v="台南"/>
    <n v="1"/>
    <n v="4500"/>
    <x v="8"/>
  </r>
  <r>
    <s v="A014"/>
    <x v="13"/>
    <s v="液晶電視"/>
    <x v="2"/>
    <s v="台南"/>
    <n v="1"/>
    <n v="18000"/>
    <x v="3"/>
  </r>
  <r>
    <s v="A015"/>
    <x v="14"/>
    <s v="雷射印表機"/>
    <x v="3"/>
    <s v="台中"/>
    <n v="1"/>
    <n v="4500"/>
    <x v="8"/>
  </r>
  <r>
    <s v="A016"/>
    <x v="15"/>
    <s v="液晶電視"/>
    <x v="0"/>
    <s v="台中"/>
    <n v="1"/>
    <n v="18000"/>
    <x v="3"/>
  </r>
  <r>
    <s v="A017"/>
    <x v="16"/>
    <s v="雷射印表機"/>
    <x v="3"/>
    <s v="高雄"/>
    <n v="1"/>
    <n v="4500"/>
    <x v="8"/>
  </r>
  <r>
    <s v="A018"/>
    <x v="17"/>
    <s v="液晶電視"/>
    <x v="0"/>
    <s v="台中"/>
    <n v="3"/>
    <n v="18000"/>
    <x v="0"/>
  </r>
  <r>
    <s v="A019"/>
    <x v="18"/>
    <s v="數位相機"/>
    <x v="1"/>
    <s v="台北"/>
    <n v="2"/>
    <n v="21000"/>
    <x v="9"/>
  </r>
  <r>
    <s v="A020"/>
    <x v="19"/>
    <s v="液晶電視"/>
    <x v="3"/>
    <s v="台北"/>
    <n v="1"/>
    <n v="18000"/>
    <x v="3"/>
  </r>
  <r>
    <s v="A021"/>
    <x v="20"/>
    <s v="液晶電視"/>
    <x v="1"/>
    <s v="台南"/>
    <n v="3"/>
    <n v="18000"/>
    <x v="0"/>
  </r>
  <r>
    <s v="A022"/>
    <x v="21"/>
    <s v="雷射印表機"/>
    <x v="0"/>
    <s v="台中"/>
    <n v="2"/>
    <n v="4500"/>
    <x v="1"/>
  </r>
  <r>
    <s v="A023"/>
    <x v="21"/>
    <s v="液晶電視"/>
    <x v="1"/>
    <s v="台中"/>
    <n v="2"/>
    <n v="18000"/>
    <x v="2"/>
  </r>
  <r>
    <s v="A024"/>
    <x v="22"/>
    <s v="液晶電視"/>
    <x v="3"/>
    <s v="高雄"/>
    <n v="2"/>
    <n v="18000"/>
    <x v="2"/>
  </r>
  <r>
    <s v="A025"/>
    <x v="23"/>
    <s v="液晶電視"/>
    <x v="2"/>
    <s v="高雄"/>
    <n v="3"/>
    <n v="18000"/>
    <x v="0"/>
  </r>
  <r>
    <s v="A026"/>
    <x v="24"/>
    <s v="雷射印表機"/>
    <x v="3"/>
    <s v="台南"/>
    <n v="3"/>
    <n v="4500"/>
    <x v="5"/>
  </r>
  <r>
    <s v="A027"/>
    <x v="24"/>
    <s v="數位相機"/>
    <x v="3"/>
    <s v="台北"/>
    <n v="3"/>
    <n v="21000"/>
    <x v="10"/>
  </r>
  <r>
    <s v="A028"/>
    <x v="25"/>
    <s v="液晶電視"/>
    <x v="1"/>
    <s v="台北"/>
    <n v="2"/>
    <n v="18000"/>
    <x v="2"/>
  </r>
  <r>
    <s v="A029"/>
    <x v="26"/>
    <s v="筆記型電腦"/>
    <x v="1"/>
    <s v="台中"/>
    <n v="1"/>
    <n v="29000"/>
    <x v="6"/>
  </r>
  <r>
    <s v="A030"/>
    <x v="27"/>
    <s v="數位相機"/>
    <x v="0"/>
    <s v="台北"/>
    <n v="3"/>
    <n v="21000"/>
    <x v="10"/>
  </r>
  <r>
    <s v="A031"/>
    <x v="27"/>
    <s v="雷射印表機"/>
    <x v="0"/>
    <s v="高雄"/>
    <n v="2"/>
    <n v="4500"/>
    <x v="1"/>
  </r>
  <r>
    <s v="A032"/>
    <x v="28"/>
    <s v="數位相機"/>
    <x v="0"/>
    <s v="高雄"/>
    <n v="2"/>
    <n v="21000"/>
    <x v="9"/>
  </r>
  <r>
    <s v="A033"/>
    <x v="29"/>
    <s v="雷射印表機"/>
    <x v="0"/>
    <s v="台北"/>
    <n v="3"/>
    <n v="4500"/>
    <x v="5"/>
  </r>
  <r>
    <s v="A034"/>
    <x v="29"/>
    <s v="液晶電視"/>
    <x v="0"/>
    <s v="高雄"/>
    <n v="3"/>
    <n v="18000"/>
    <x v="0"/>
  </r>
  <r>
    <s v="A035"/>
    <x v="30"/>
    <s v="雷射印表機"/>
    <x v="1"/>
    <s v="台中"/>
    <n v="2"/>
    <n v="4500"/>
    <x v="1"/>
  </r>
  <r>
    <s v="A036"/>
    <x v="31"/>
    <s v="筆記型電腦"/>
    <x v="0"/>
    <s v="高雄"/>
    <n v="1"/>
    <n v="29000"/>
    <x v="6"/>
  </r>
  <r>
    <s v="A037"/>
    <x v="31"/>
    <s v="數位相機"/>
    <x v="3"/>
    <s v="台南"/>
    <n v="3"/>
    <n v="21000"/>
    <x v="10"/>
  </r>
  <r>
    <s v="A038"/>
    <x v="32"/>
    <s v="液晶電視"/>
    <x v="1"/>
    <s v="台北"/>
    <n v="1"/>
    <n v="18000"/>
    <x v="3"/>
  </r>
  <r>
    <s v="A039"/>
    <x v="32"/>
    <s v="液晶電視"/>
    <x v="1"/>
    <s v="高雄"/>
    <n v="2"/>
    <n v="18000"/>
    <x v="2"/>
  </r>
  <r>
    <s v="A040"/>
    <x v="33"/>
    <s v="雷射印表機"/>
    <x v="2"/>
    <s v="台中"/>
    <n v="2"/>
    <n v="45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3D7652-487F-E648-9AA6-2D636BB618E0}" name="数据透视表10" cacheId="5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F9" firstHeaderRow="1" firstDataRow="2" firstDataCol="1"/>
  <pivotFields count="9">
    <pivotField showAll="0"/>
    <pivotField numFmtId="179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Col" showAll="0">
      <items count="5">
        <item x="2"/>
        <item x="0"/>
        <item x="1"/>
        <item x="3"/>
        <item t="default"/>
      </items>
    </pivotField>
    <pivotField showAll="0"/>
    <pivotField showAll="0"/>
    <pivotField numFmtId="178" showAll="0"/>
    <pivotField dataField="1" numFmtId="178" showAll="0">
      <items count="12">
        <item x="8"/>
        <item x="1"/>
        <item x="5"/>
        <item x="3"/>
        <item x="7"/>
        <item x="6"/>
        <item x="2"/>
        <item x="9"/>
        <item x="0"/>
        <item x="4"/>
        <item x="10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8"/>
  </rowFields>
  <rowItems count="5">
    <i>
      <x v="1"/>
    </i>
    <i>
      <x v="2"/>
    </i>
    <i>
      <x v="3"/>
    </i>
    <i>
      <x v="4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求和项:总金额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195FB2-017C-4C46-BF0E-B7C891DDAD67}" name="表1" displayName="表1" ref="A1:H42" totalsRowShown="0" headerRowDxfId="8" headerRowCellStyle="White Background">
  <autoFilter ref="A1:H42" xr:uid="{18E9D83E-A09F-7B42-B5B3-1FCC477F461E}"/>
  <tableColumns count="8">
    <tableColumn id="1" xr3:uid="{430F015E-760E-1145-8C6A-34CAB28AFD86}" name="訂單編號" dataDxfId="7"/>
    <tableColumn id="2" xr3:uid="{C2D80CA7-A91C-A54D-9603-8797993D4355}" name="日期" dataDxfId="6"/>
    <tableColumn id="3" xr3:uid="{D2207BC9-D42C-AA4F-8138-B508B9928C5A}" name="產品" dataDxfId="5" dataCellStyle="Item"/>
    <tableColumn id="4" xr3:uid="{02FCD220-F7A1-3448-8B8F-64ADAF09433C}" name="業務員" dataDxfId="4"/>
    <tableColumn id="8" xr3:uid="{203BB213-C7A1-9C4E-BABD-3219B4D12538}" name="門市" dataDxfId="3"/>
    <tableColumn id="5" xr3:uid="{F3891AB1-4E5C-E046-AA06-93C0B89A697F}" name="數量" dataDxfId="2"/>
    <tableColumn id="6" xr3:uid="{101B01CB-9C87-3347-AED0-A32E30791FCC}" name="單價" dataDxfId="1" dataCellStyle="货币[0]"/>
    <tableColumn id="7" xr3:uid="{18C6B595-F57F-C345-A9DC-81FD0F948113}" name="总金额" dataDxfId="0" dataCellStyle="货币[0]">
      <calculatedColumnFormula>F2*G2*$N$2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A284A-47CF-5D4F-AA0A-0F1C3C76854E}">
  <dimension ref="A3:F9"/>
  <sheetViews>
    <sheetView tabSelected="1" workbookViewId="0">
      <selection activeCell="F9" sqref="A4:F9"/>
    </sheetView>
  </sheetViews>
  <sheetFormatPr baseColWidth="10" defaultRowHeight="16"/>
  <cols>
    <col min="1" max="1" width="12.5" bestFit="1" customWidth="1"/>
    <col min="2" max="2" width="9.5" bestFit="1" customWidth="1"/>
    <col min="3" max="5" width="8" bestFit="1" customWidth="1"/>
    <col min="6" max="6" width="9" bestFit="1" customWidth="1"/>
    <col min="7" max="17" width="9.33203125" bestFit="1" customWidth="1"/>
    <col min="18" max="18" width="5.33203125" bestFit="1" customWidth="1"/>
  </cols>
  <sheetData>
    <row r="3" spans="1:6">
      <c r="A3" s="19" t="s">
        <v>70</v>
      </c>
      <c r="B3" s="19" t="s">
        <v>53</v>
      </c>
    </row>
    <row r="4" spans="1:6">
      <c r="A4" s="19" t="s">
        <v>55</v>
      </c>
      <c r="B4" t="s">
        <v>66</v>
      </c>
      <c r="C4" t="s">
        <v>62</v>
      </c>
      <c r="D4" t="s">
        <v>65</v>
      </c>
      <c r="E4" t="s">
        <v>69</v>
      </c>
      <c r="F4" t="s">
        <v>54</v>
      </c>
    </row>
    <row r="5" spans="1:6">
      <c r="A5" s="21" t="s">
        <v>56</v>
      </c>
      <c r="B5" s="22">
        <v>100800</v>
      </c>
      <c r="C5" s="22">
        <v>172350</v>
      </c>
      <c r="D5" s="22">
        <v>32400</v>
      </c>
      <c r="E5" s="22">
        <v>64800</v>
      </c>
      <c r="F5" s="22">
        <v>370350</v>
      </c>
    </row>
    <row r="6" spans="1:6">
      <c r="A6" s="21" t="s">
        <v>57</v>
      </c>
      <c r="B6" s="22">
        <v>16200</v>
      </c>
      <c r="C6" s="22">
        <v>68850</v>
      </c>
      <c r="D6" s="22">
        <v>37800</v>
      </c>
      <c r="E6" s="22">
        <v>24300</v>
      </c>
      <c r="F6" s="22">
        <v>147150</v>
      </c>
    </row>
    <row r="7" spans="1:6">
      <c r="A7" s="21" t="s">
        <v>58</v>
      </c>
      <c r="B7" s="22">
        <v>48600</v>
      </c>
      <c r="C7" s="22">
        <v>171450</v>
      </c>
      <c r="D7" s="22">
        <v>147600</v>
      </c>
      <c r="E7" s="22">
        <v>101250</v>
      </c>
      <c r="F7" s="22">
        <v>468900</v>
      </c>
    </row>
    <row r="8" spans="1:6">
      <c r="A8" s="21" t="s">
        <v>59</v>
      </c>
      <c r="B8" s="22">
        <v>8100</v>
      </c>
      <c r="C8" s="22">
        <v>26100</v>
      </c>
      <c r="D8" s="22">
        <v>48600</v>
      </c>
      <c r="E8" s="22">
        <v>56700</v>
      </c>
      <c r="F8" s="22">
        <v>139500</v>
      </c>
    </row>
    <row r="9" spans="1:6">
      <c r="A9" s="21" t="s">
        <v>54</v>
      </c>
      <c r="B9" s="22">
        <v>173700</v>
      </c>
      <c r="C9" s="22">
        <v>438750</v>
      </c>
      <c r="D9" s="22">
        <v>266400</v>
      </c>
      <c r="E9" s="22">
        <v>247050</v>
      </c>
      <c r="F9" s="22">
        <v>1125900</v>
      </c>
    </row>
  </sheetData>
  <phoneticPr fontId="9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0C464-F6AE-49E3-864F-A3D4A407B69C}">
  <dimension ref="A1:U42"/>
  <sheetViews>
    <sheetView topLeftCell="A12" zoomScaleNormal="100" workbookViewId="0">
      <selection activeCell="AA22" sqref="AA22"/>
    </sheetView>
  </sheetViews>
  <sheetFormatPr baseColWidth="10" defaultColWidth="9" defaultRowHeight="18.75" customHeight="1"/>
  <cols>
    <col min="1" max="1" width="10.1640625" style="2" customWidth="1"/>
    <col min="2" max="2" width="8" style="8" customWidth="1"/>
    <col min="3" max="5" width="13.1640625" style="2" customWidth="1"/>
    <col min="6" max="6" width="6.83203125" style="2" customWidth="1"/>
    <col min="7" max="8" width="10.6640625" style="11" customWidth="1"/>
    <col min="9" max="9" width="6.33203125" style="2" customWidth="1"/>
    <col min="10" max="10" width="9.83203125" style="2" customWidth="1"/>
    <col min="11" max="17" width="10.83203125" style="1" customWidth="1"/>
    <col min="18" max="19" width="9" style="1"/>
    <col min="20" max="20" width="11.33203125" style="1" customWidth="1"/>
    <col min="21" max="16384" width="9" style="1"/>
  </cols>
  <sheetData>
    <row r="1" spans="1:19" ht="18.75" customHeight="1">
      <c r="A1" s="9" t="s">
        <v>33</v>
      </c>
      <c r="B1" s="10" t="s">
        <v>32</v>
      </c>
      <c r="C1" s="9" t="s">
        <v>31</v>
      </c>
      <c r="D1" s="12" t="s">
        <v>60</v>
      </c>
      <c r="E1" s="12" t="s">
        <v>61</v>
      </c>
      <c r="F1" s="9" t="s">
        <v>30</v>
      </c>
      <c r="G1" s="9" t="s">
        <v>29</v>
      </c>
      <c r="H1" s="9" t="s">
        <v>52</v>
      </c>
      <c r="J1" s="13"/>
      <c r="K1" s="2"/>
      <c r="L1" s="13"/>
      <c r="M1" s="13"/>
      <c r="N1" s="13" t="s">
        <v>51</v>
      </c>
      <c r="O1" s="13"/>
      <c r="P1" s="13"/>
      <c r="Q1" s="13"/>
    </row>
    <row r="2" spans="1:19" ht="18.75" customHeight="1">
      <c r="A2" s="6" t="s">
        <v>28</v>
      </c>
      <c r="B2" s="7">
        <v>44198</v>
      </c>
      <c r="C2" s="5" t="s">
        <v>1</v>
      </c>
      <c r="D2" s="4" t="s">
        <v>62</v>
      </c>
      <c r="E2" s="4" t="s">
        <v>63</v>
      </c>
      <c r="F2" s="6">
        <v>3</v>
      </c>
      <c r="G2" s="11">
        <v>18000</v>
      </c>
      <c r="H2" s="11">
        <f>F2*G2*$N$2</f>
        <v>48600</v>
      </c>
      <c r="J2" s="14"/>
      <c r="K2" s="2"/>
      <c r="L2" s="16"/>
      <c r="M2" s="16"/>
      <c r="N2" s="18">
        <v>0.9</v>
      </c>
      <c r="O2" s="16"/>
      <c r="P2" s="16"/>
      <c r="Q2" s="16"/>
    </row>
    <row r="3" spans="1:19" ht="18.75" customHeight="1">
      <c r="A3" s="2" t="s">
        <v>27</v>
      </c>
      <c r="B3" s="3">
        <v>44199</v>
      </c>
      <c r="C3" s="5" t="s">
        <v>0</v>
      </c>
      <c r="D3" s="4" t="s">
        <v>62</v>
      </c>
      <c r="E3" s="4" t="s">
        <v>64</v>
      </c>
      <c r="F3" s="2">
        <v>2</v>
      </c>
      <c r="G3" s="11">
        <v>4500</v>
      </c>
      <c r="H3" s="11">
        <f t="shared" ref="H3:H42" si="0">F3*G3*$N$2</f>
        <v>8100</v>
      </c>
      <c r="K3" s="2"/>
      <c r="L3" s="16"/>
      <c r="M3" s="16"/>
      <c r="N3" s="16"/>
      <c r="O3" s="16"/>
      <c r="P3" s="16"/>
      <c r="Q3" s="16"/>
    </row>
    <row r="4" spans="1:19" ht="18.75" customHeight="1">
      <c r="A4" s="2" t="s">
        <v>26</v>
      </c>
      <c r="B4" s="3">
        <v>44206</v>
      </c>
      <c r="C4" s="5" t="s">
        <v>1</v>
      </c>
      <c r="D4" s="4" t="s">
        <v>65</v>
      </c>
      <c r="E4" s="4" t="s">
        <v>64</v>
      </c>
      <c r="F4" s="2">
        <v>2</v>
      </c>
      <c r="G4" s="11">
        <v>18000</v>
      </c>
      <c r="H4" s="11">
        <f t="shared" si="0"/>
        <v>32400</v>
      </c>
      <c r="K4" s="2"/>
      <c r="L4" s="16"/>
      <c r="M4" s="16"/>
      <c r="N4" s="16"/>
      <c r="O4" s="16"/>
      <c r="P4" s="16"/>
      <c r="Q4" s="16"/>
    </row>
    <row r="5" spans="1:19" ht="18.75" customHeight="1">
      <c r="A5" s="2" t="s">
        <v>25</v>
      </c>
      <c r="B5" s="3">
        <v>44211</v>
      </c>
      <c r="C5" s="5" t="s">
        <v>1</v>
      </c>
      <c r="D5" s="4" t="s">
        <v>66</v>
      </c>
      <c r="E5" s="4" t="s">
        <v>67</v>
      </c>
      <c r="F5" s="2">
        <v>2</v>
      </c>
      <c r="G5" s="11">
        <v>18000</v>
      </c>
      <c r="H5" s="11">
        <f t="shared" si="0"/>
        <v>32400</v>
      </c>
      <c r="K5" s="15"/>
      <c r="L5" s="16"/>
      <c r="M5" s="16"/>
      <c r="N5" s="16"/>
      <c r="O5" s="16"/>
      <c r="P5" s="16"/>
      <c r="Q5" s="16"/>
    </row>
    <row r="6" spans="1:19" ht="18.75" customHeight="1">
      <c r="A6" s="2" t="s">
        <v>24</v>
      </c>
      <c r="B6" s="3">
        <v>44212</v>
      </c>
      <c r="C6" s="5" t="s">
        <v>1</v>
      </c>
      <c r="D6" s="4" t="s">
        <v>66</v>
      </c>
      <c r="E6" s="4" t="s">
        <v>67</v>
      </c>
      <c r="F6" s="2">
        <v>1</v>
      </c>
      <c r="G6" s="11">
        <v>18000</v>
      </c>
      <c r="H6" s="11">
        <f t="shared" si="0"/>
        <v>16200</v>
      </c>
    </row>
    <row r="7" spans="1:19" ht="18.75" customHeight="1">
      <c r="A7" s="2" t="s">
        <v>23</v>
      </c>
      <c r="B7" s="3">
        <v>44213</v>
      </c>
      <c r="C7" s="5" t="s">
        <v>3</v>
      </c>
      <c r="D7" s="4" t="s">
        <v>66</v>
      </c>
      <c r="E7" s="4" t="s">
        <v>68</v>
      </c>
      <c r="F7" s="2">
        <v>2</v>
      </c>
      <c r="G7" s="11">
        <v>29000</v>
      </c>
      <c r="H7" s="11">
        <f t="shared" si="0"/>
        <v>52200</v>
      </c>
      <c r="K7" s="13"/>
      <c r="L7" s="17"/>
    </row>
    <row r="8" spans="1:19" ht="18.75" customHeight="1">
      <c r="A8" s="2" t="s">
        <v>22</v>
      </c>
      <c r="B8" s="3">
        <v>44214</v>
      </c>
      <c r="C8" s="5" t="s">
        <v>0</v>
      </c>
      <c r="D8" s="4" t="s">
        <v>62</v>
      </c>
      <c r="E8" s="4" t="s">
        <v>68</v>
      </c>
      <c r="F8" s="2">
        <v>3</v>
      </c>
      <c r="G8" s="11">
        <v>4500</v>
      </c>
      <c r="H8" s="11">
        <f t="shared" si="0"/>
        <v>12150</v>
      </c>
      <c r="K8" s="13"/>
      <c r="L8" s="16"/>
    </row>
    <row r="9" spans="1:19" ht="18.75" customHeight="1">
      <c r="A9" s="2" t="s">
        <v>21</v>
      </c>
      <c r="B9" s="3">
        <v>44219</v>
      </c>
      <c r="C9" s="5" t="s">
        <v>3</v>
      </c>
      <c r="D9" s="4" t="s">
        <v>62</v>
      </c>
      <c r="E9" s="4" t="s">
        <v>67</v>
      </c>
      <c r="F9" s="2">
        <v>1</v>
      </c>
      <c r="G9" s="11">
        <v>29000</v>
      </c>
      <c r="H9" s="11">
        <f t="shared" si="0"/>
        <v>26100</v>
      </c>
      <c r="K9" s="13"/>
      <c r="L9" s="16"/>
    </row>
    <row r="10" spans="1:19" ht="18.75" customHeight="1">
      <c r="A10" s="2" t="s">
        <v>20</v>
      </c>
      <c r="B10" s="3">
        <v>44221</v>
      </c>
      <c r="C10" s="5" t="s">
        <v>1</v>
      </c>
      <c r="D10" s="4" t="s">
        <v>62</v>
      </c>
      <c r="E10" s="4" t="s">
        <v>64</v>
      </c>
      <c r="F10" s="2">
        <v>2</v>
      </c>
      <c r="G10" s="11">
        <v>18000</v>
      </c>
      <c r="H10" s="11">
        <f t="shared" si="0"/>
        <v>32400</v>
      </c>
    </row>
    <row r="11" spans="1:19" ht="18.75" customHeight="1">
      <c r="A11" s="2" t="s">
        <v>19</v>
      </c>
      <c r="B11" s="3">
        <v>44223</v>
      </c>
      <c r="C11" s="5" t="s">
        <v>1</v>
      </c>
      <c r="D11" s="4" t="s">
        <v>69</v>
      </c>
      <c r="E11" s="4" t="s">
        <v>63</v>
      </c>
      <c r="F11" s="2">
        <v>2</v>
      </c>
      <c r="G11" s="11">
        <v>18000</v>
      </c>
      <c r="H11" s="11">
        <f t="shared" si="0"/>
        <v>32400</v>
      </c>
    </row>
    <row r="12" spans="1:19" ht="18.75" customHeight="1">
      <c r="A12" s="2" t="s">
        <v>19</v>
      </c>
      <c r="B12" s="3">
        <v>44223</v>
      </c>
      <c r="C12" s="5" t="s">
        <v>1</v>
      </c>
      <c r="D12" s="4" t="s">
        <v>69</v>
      </c>
      <c r="E12" s="4" t="s">
        <v>63</v>
      </c>
      <c r="F12" s="2">
        <v>2</v>
      </c>
      <c r="G12" s="11">
        <v>18000</v>
      </c>
      <c r="H12" s="11">
        <f t="shared" si="0"/>
        <v>32400</v>
      </c>
    </row>
    <row r="13" spans="1:19" ht="18.75" customHeight="1">
      <c r="A13" s="2" t="s">
        <v>18</v>
      </c>
      <c r="B13" s="3">
        <v>44224</v>
      </c>
      <c r="C13" s="5" t="s">
        <v>2</v>
      </c>
      <c r="D13" s="4" t="s">
        <v>62</v>
      </c>
      <c r="E13" s="4" t="s">
        <v>64</v>
      </c>
      <c r="F13" s="2">
        <v>1</v>
      </c>
      <c r="G13" s="11">
        <v>21000</v>
      </c>
      <c r="H13" s="11">
        <f t="shared" si="0"/>
        <v>18900</v>
      </c>
    </row>
    <row r="14" spans="1:19" ht="18.75" customHeight="1">
      <c r="A14" s="2" t="s">
        <v>17</v>
      </c>
      <c r="B14" s="3">
        <v>44227</v>
      </c>
      <c r="C14" s="5" t="s">
        <v>3</v>
      </c>
      <c r="D14" s="4" t="s">
        <v>62</v>
      </c>
      <c r="E14" s="4" t="s">
        <v>68</v>
      </c>
      <c r="F14" s="2">
        <v>1</v>
      </c>
      <c r="G14" s="11">
        <v>29000</v>
      </c>
      <c r="H14" s="11">
        <f t="shared" si="0"/>
        <v>26100</v>
      </c>
    </row>
    <row r="15" spans="1:19" ht="18.75" customHeight="1">
      <c r="A15" s="2" t="s">
        <v>16</v>
      </c>
      <c r="B15" s="3">
        <v>44228</v>
      </c>
      <c r="C15" s="5" t="s">
        <v>0</v>
      </c>
      <c r="D15" s="4" t="s">
        <v>62</v>
      </c>
      <c r="E15" s="4" t="s">
        <v>67</v>
      </c>
      <c r="F15" s="2">
        <v>1</v>
      </c>
      <c r="G15" s="11">
        <v>4500</v>
      </c>
      <c r="H15" s="11">
        <f t="shared" si="0"/>
        <v>4050</v>
      </c>
      <c r="N15" s="20" t="s">
        <v>55</v>
      </c>
      <c r="O15" s="20" t="s">
        <v>66</v>
      </c>
      <c r="P15" s="20" t="s">
        <v>62</v>
      </c>
      <c r="Q15" s="20" t="s">
        <v>65</v>
      </c>
      <c r="R15" s="20" t="s">
        <v>69</v>
      </c>
      <c r="S15" s="20" t="s">
        <v>54</v>
      </c>
    </row>
    <row r="16" spans="1:19" ht="18.75" customHeight="1">
      <c r="A16" s="2" t="s">
        <v>15</v>
      </c>
      <c r="B16" s="3">
        <v>44233</v>
      </c>
      <c r="C16" s="5" t="s">
        <v>1</v>
      </c>
      <c r="D16" s="4" t="s">
        <v>66</v>
      </c>
      <c r="E16" s="4" t="s">
        <v>67</v>
      </c>
      <c r="F16" s="2">
        <v>1</v>
      </c>
      <c r="G16" s="11">
        <v>18000</v>
      </c>
      <c r="H16" s="11">
        <f t="shared" si="0"/>
        <v>16200</v>
      </c>
      <c r="N16" s="21" t="s">
        <v>56</v>
      </c>
      <c r="O16" s="22">
        <v>100800</v>
      </c>
      <c r="P16" s="22">
        <v>172350</v>
      </c>
      <c r="Q16" s="22">
        <v>32400</v>
      </c>
      <c r="R16" s="22">
        <v>64800</v>
      </c>
      <c r="S16" s="22">
        <v>370350</v>
      </c>
    </row>
    <row r="17" spans="1:21" ht="18.75" customHeight="1">
      <c r="A17" s="2" t="s">
        <v>14</v>
      </c>
      <c r="B17" s="3">
        <v>44234</v>
      </c>
      <c r="C17" s="5" t="s">
        <v>0</v>
      </c>
      <c r="D17" s="4" t="s">
        <v>69</v>
      </c>
      <c r="E17" s="4" t="s">
        <v>64</v>
      </c>
      <c r="F17" s="2">
        <v>1</v>
      </c>
      <c r="G17" s="11">
        <v>4500</v>
      </c>
      <c r="H17" s="11">
        <f t="shared" si="0"/>
        <v>4050</v>
      </c>
      <c r="N17" s="21" t="s">
        <v>57</v>
      </c>
      <c r="O17" s="22">
        <v>16200</v>
      </c>
      <c r="P17" s="22">
        <v>68850</v>
      </c>
      <c r="Q17" s="22">
        <v>37800</v>
      </c>
      <c r="R17" s="22">
        <v>24300</v>
      </c>
      <c r="S17" s="22">
        <v>147150</v>
      </c>
    </row>
    <row r="18" spans="1:21" ht="18.75" customHeight="1">
      <c r="A18" s="2" t="s">
        <v>13</v>
      </c>
      <c r="B18" s="3">
        <v>44239</v>
      </c>
      <c r="C18" s="5" t="s">
        <v>1</v>
      </c>
      <c r="D18" s="4" t="s">
        <v>62</v>
      </c>
      <c r="E18" s="4" t="s">
        <v>64</v>
      </c>
      <c r="F18" s="2">
        <v>1</v>
      </c>
      <c r="G18" s="11">
        <v>18000</v>
      </c>
      <c r="H18" s="11">
        <f t="shared" si="0"/>
        <v>16200</v>
      </c>
      <c r="N18" s="21" t="s">
        <v>58</v>
      </c>
      <c r="O18" s="22">
        <v>48600</v>
      </c>
      <c r="P18" s="22">
        <v>171450</v>
      </c>
      <c r="Q18" s="22">
        <v>147600</v>
      </c>
      <c r="R18" s="22">
        <v>101250</v>
      </c>
      <c r="S18" s="22">
        <v>468900</v>
      </c>
    </row>
    <row r="19" spans="1:21" ht="18.75" customHeight="1">
      <c r="A19" s="2" t="s">
        <v>12</v>
      </c>
      <c r="B19" s="3">
        <v>44244</v>
      </c>
      <c r="C19" s="5" t="s">
        <v>0</v>
      </c>
      <c r="D19" s="4" t="s">
        <v>69</v>
      </c>
      <c r="E19" s="4" t="s">
        <v>63</v>
      </c>
      <c r="F19" s="2">
        <v>1</v>
      </c>
      <c r="G19" s="11">
        <v>4500</v>
      </c>
      <c r="H19" s="11">
        <f t="shared" si="0"/>
        <v>4050</v>
      </c>
      <c r="N19" s="21" t="s">
        <v>59</v>
      </c>
      <c r="O19" s="22">
        <v>8100</v>
      </c>
      <c r="P19" s="22">
        <v>26100</v>
      </c>
      <c r="Q19" s="22">
        <v>48600</v>
      </c>
      <c r="R19" s="22">
        <v>56700</v>
      </c>
      <c r="S19" s="22">
        <v>139500</v>
      </c>
    </row>
    <row r="20" spans="1:21" ht="18.75" customHeight="1">
      <c r="A20" s="2" t="s">
        <v>11</v>
      </c>
      <c r="B20" s="3">
        <v>44246</v>
      </c>
      <c r="C20" s="5" t="s">
        <v>1</v>
      </c>
      <c r="D20" s="4" t="s">
        <v>62</v>
      </c>
      <c r="E20" s="4" t="s">
        <v>64</v>
      </c>
      <c r="F20" s="2">
        <v>3</v>
      </c>
      <c r="G20" s="11">
        <v>18000</v>
      </c>
      <c r="H20" s="11">
        <f t="shared" si="0"/>
        <v>48600</v>
      </c>
      <c r="N20" s="23" t="s">
        <v>54</v>
      </c>
      <c r="O20" s="24">
        <v>173700</v>
      </c>
      <c r="P20" s="24">
        <v>438750</v>
      </c>
      <c r="Q20" s="24">
        <v>266400</v>
      </c>
      <c r="R20" s="24">
        <v>247050</v>
      </c>
      <c r="S20" s="24">
        <v>1125900</v>
      </c>
    </row>
    <row r="21" spans="1:21" ht="18.75" customHeight="1">
      <c r="A21" s="2" t="s">
        <v>10</v>
      </c>
      <c r="B21" s="3">
        <v>44248</v>
      </c>
      <c r="C21" s="5" t="s">
        <v>2</v>
      </c>
      <c r="D21" s="4" t="s">
        <v>65</v>
      </c>
      <c r="E21" s="4" t="s">
        <v>68</v>
      </c>
      <c r="F21" s="2">
        <v>2</v>
      </c>
      <c r="G21" s="11">
        <v>21000</v>
      </c>
      <c r="H21" s="11">
        <f t="shared" si="0"/>
        <v>37800</v>
      </c>
    </row>
    <row r="22" spans="1:21" ht="18.75" customHeight="1">
      <c r="A22" s="2" t="s">
        <v>9</v>
      </c>
      <c r="B22" s="3">
        <v>44253</v>
      </c>
      <c r="C22" s="5" t="s">
        <v>5</v>
      </c>
      <c r="D22" s="4" t="s">
        <v>69</v>
      </c>
      <c r="E22" s="4" t="s">
        <v>68</v>
      </c>
      <c r="F22" s="2">
        <v>1</v>
      </c>
      <c r="G22" s="11">
        <v>18000</v>
      </c>
      <c r="H22" s="11">
        <f t="shared" si="0"/>
        <v>16200</v>
      </c>
    </row>
    <row r="23" spans="1:21" ht="18.75" customHeight="1">
      <c r="A23" s="2" t="s">
        <v>8</v>
      </c>
      <c r="B23" s="3">
        <v>44259</v>
      </c>
      <c r="C23" s="5" t="s">
        <v>1</v>
      </c>
      <c r="D23" s="4" t="s">
        <v>65</v>
      </c>
      <c r="E23" s="4" t="s">
        <v>67</v>
      </c>
      <c r="F23" s="2">
        <v>3</v>
      </c>
      <c r="G23" s="11">
        <v>18000</v>
      </c>
      <c r="H23" s="11">
        <f t="shared" si="0"/>
        <v>48600</v>
      </c>
    </row>
    <row r="24" spans="1:21" ht="18.75" customHeight="1">
      <c r="A24" s="2" t="s">
        <v>7</v>
      </c>
      <c r="B24" s="3">
        <v>44260</v>
      </c>
      <c r="C24" s="5" t="s">
        <v>0</v>
      </c>
      <c r="D24" s="4" t="s">
        <v>62</v>
      </c>
      <c r="E24" s="4" t="s">
        <v>64</v>
      </c>
      <c r="F24" s="2">
        <v>2</v>
      </c>
      <c r="G24" s="11">
        <v>4500</v>
      </c>
      <c r="H24" s="11">
        <f t="shared" si="0"/>
        <v>8100</v>
      </c>
    </row>
    <row r="25" spans="1:21" ht="18.75" customHeight="1">
      <c r="A25" s="6" t="s">
        <v>6</v>
      </c>
      <c r="B25" s="3">
        <v>44260</v>
      </c>
      <c r="C25" s="5" t="s">
        <v>1</v>
      </c>
      <c r="D25" s="4" t="s">
        <v>65</v>
      </c>
      <c r="E25" s="4" t="s">
        <v>64</v>
      </c>
      <c r="F25" s="6">
        <v>2</v>
      </c>
      <c r="G25" s="11">
        <v>18000</v>
      </c>
      <c r="H25" s="11">
        <f t="shared" si="0"/>
        <v>32400</v>
      </c>
      <c r="N25" s="20" t="s">
        <v>55</v>
      </c>
      <c r="O25" s="21" t="s">
        <v>56</v>
      </c>
      <c r="P25" s="21" t="s">
        <v>57</v>
      </c>
      <c r="Q25" s="21" t="s">
        <v>58</v>
      </c>
      <c r="R25" s="21" t="s">
        <v>59</v>
      </c>
      <c r="S25" s="23" t="s">
        <v>54</v>
      </c>
      <c r="T25" s="1" t="s">
        <v>71</v>
      </c>
      <c r="U25" s="1" t="s">
        <v>72</v>
      </c>
    </row>
    <row r="26" spans="1:21" ht="18.75" customHeight="1">
      <c r="A26" s="2" t="s">
        <v>50</v>
      </c>
      <c r="B26" s="3">
        <v>44266</v>
      </c>
      <c r="C26" s="5" t="s">
        <v>1</v>
      </c>
      <c r="D26" s="4" t="s">
        <v>69</v>
      </c>
      <c r="E26" s="4" t="s">
        <v>63</v>
      </c>
      <c r="F26" s="2">
        <v>2</v>
      </c>
      <c r="G26" s="11">
        <v>18000</v>
      </c>
      <c r="H26" s="11">
        <f t="shared" si="0"/>
        <v>32400</v>
      </c>
      <c r="N26" s="20" t="s">
        <v>66</v>
      </c>
      <c r="O26" s="22">
        <v>100800</v>
      </c>
      <c r="P26" s="22">
        <v>16200</v>
      </c>
      <c r="Q26" s="22">
        <v>48600</v>
      </c>
      <c r="R26" s="22">
        <v>8100</v>
      </c>
      <c r="S26" s="24">
        <v>173700</v>
      </c>
      <c r="T26" s="1">
        <f>AVERAGE(O26:R26)</f>
        <v>43425</v>
      </c>
      <c r="U26" s="1">
        <f>IF(T26&gt;50000,5000,0)</f>
        <v>0</v>
      </c>
    </row>
    <row r="27" spans="1:21" ht="18.75" customHeight="1">
      <c r="A27" s="2" t="s">
        <v>49</v>
      </c>
      <c r="B27" s="3">
        <v>44267</v>
      </c>
      <c r="C27" s="5" t="s">
        <v>5</v>
      </c>
      <c r="D27" s="4" t="s">
        <v>66</v>
      </c>
      <c r="E27" s="4" t="s">
        <v>63</v>
      </c>
      <c r="F27" s="2">
        <v>3</v>
      </c>
      <c r="G27" s="11">
        <v>18000</v>
      </c>
      <c r="H27" s="11">
        <f t="shared" si="0"/>
        <v>48600</v>
      </c>
      <c r="N27" s="20" t="s">
        <v>62</v>
      </c>
      <c r="O27" s="22">
        <v>172350</v>
      </c>
      <c r="P27" s="22">
        <v>68850</v>
      </c>
      <c r="Q27" s="22">
        <v>171450</v>
      </c>
      <c r="R27" s="22">
        <v>26100</v>
      </c>
      <c r="S27" s="24">
        <v>438750</v>
      </c>
      <c r="T27" s="1">
        <f t="shared" ref="T27:T30" si="1">AVERAGE(O27:R27)</f>
        <v>109687.5</v>
      </c>
      <c r="U27" s="1">
        <f t="shared" ref="U27:U30" si="2">IF(T27&gt;50000,5000,0)</f>
        <v>5000</v>
      </c>
    </row>
    <row r="28" spans="1:21" ht="18.75" customHeight="1">
      <c r="A28" s="2" t="s">
        <v>48</v>
      </c>
      <c r="B28" s="3">
        <v>44268</v>
      </c>
      <c r="C28" s="5" t="s">
        <v>0</v>
      </c>
      <c r="D28" s="4" t="s">
        <v>69</v>
      </c>
      <c r="E28" s="4" t="s">
        <v>67</v>
      </c>
      <c r="F28" s="2">
        <v>3</v>
      </c>
      <c r="G28" s="11">
        <v>4500</v>
      </c>
      <c r="H28" s="11">
        <f t="shared" si="0"/>
        <v>12150</v>
      </c>
      <c r="N28" s="20" t="s">
        <v>65</v>
      </c>
      <c r="O28" s="22">
        <v>32400</v>
      </c>
      <c r="P28" s="22">
        <v>37800</v>
      </c>
      <c r="Q28" s="22">
        <v>147600</v>
      </c>
      <c r="R28" s="22">
        <v>48600</v>
      </c>
      <c r="S28" s="24">
        <v>266400</v>
      </c>
      <c r="T28" s="1">
        <f t="shared" si="1"/>
        <v>66600</v>
      </c>
      <c r="U28" s="1">
        <f t="shared" si="2"/>
        <v>5000</v>
      </c>
    </row>
    <row r="29" spans="1:21" ht="18.75" customHeight="1">
      <c r="A29" s="2" t="s">
        <v>47</v>
      </c>
      <c r="B29" s="3">
        <v>44268</v>
      </c>
      <c r="C29" s="5" t="s">
        <v>2</v>
      </c>
      <c r="D29" s="4" t="s">
        <v>69</v>
      </c>
      <c r="E29" s="4" t="s">
        <v>68</v>
      </c>
      <c r="F29" s="2">
        <v>3</v>
      </c>
      <c r="G29" s="11">
        <v>21000</v>
      </c>
      <c r="H29" s="11">
        <f t="shared" si="0"/>
        <v>56700</v>
      </c>
      <c r="N29" s="20" t="s">
        <v>69</v>
      </c>
      <c r="O29" s="22">
        <v>64800</v>
      </c>
      <c r="P29" s="22">
        <v>24300</v>
      </c>
      <c r="Q29" s="22">
        <v>101250</v>
      </c>
      <c r="R29" s="22">
        <v>56700</v>
      </c>
      <c r="S29" s="24">
        <v>247050</v>
      </c>
      <c r="T29" s="1">
        <f t="shared" si="1"/>
        <v>61762.5</v>
      </c>
      <c r="U29" s="1">
        <f t="shared" si="2"/>
        <v>5000</v>
      </c>
    </row>
    <row r="30" spans="1:21" ht="18.75" customHeight="1">
      <c r="A30" s="2" t="s">
        <v>46</v>
      </c>
      <c r="B30" s="3">
        <v>44270</v>
      </c>
      <c r="C30" s="5" t="s">
        <v>1</v>
      </c>
      <c r="D30" s="4" t="s">
        <v>65</v>
      </c>
      <c r="E30" s="4" t="s">
        <v>68</v>
      </c>
      <c r="F30" s="2">
        <v>2</v>
      </c>
      <c r="G30" s="11">
        <v>18000</v>
      </c>
      <c r="H30" s="11">
        <f t="shared" si="0"/>
        <v>32400</v>
      </c>
      <c r="N30" s="20" t="s">
        <v>54</v>
      </c>
      <c r="O30" s="22">
        <v>370350</v>
      </c>
      <c r="P30" s="22">
        <v>147150</v>
      </c>
      <c r="Q30" s="22">
        <v>468900</v>
      </c>
      <c r="R30" s="22">
        <v>139500</v>
      </c>
      <c r="S30" s="24">
        <v>1125900</v>
      </c>
      <c r="T30" s="1">
        <f t="shared" si="1"/>
        <v>281475</v>
      </c>
      <c r="U30" s="1">
        <f t="shared" si="2"/>
        <v>5000</v>
      </c>
    </row>
    <row r="31" spans="1:21" ht="18.75" customHeight="1">
      <c r="A31" s="2" t="s">
        <v>45</v>
      </c>
      <c r="B31" s="3">
        <v>44273</v>
      </c>
      <c r="C31" s="5" t="s">
        <v>3</v>
      </c>
      <c r="D31" s="4" t="s">
        <v>65</v>
      </c>
      <c r="E31" s="4" t="s">
        <v>64</v>
      </c>
      <c r="F31" s="2">
        <v>1</v>
      </c>
      <c r="G31" s="11">
        <v>29000</v>
      </c>
      <c r="H31" s="11">
        <f t="shared" si="0"/>
        <v>26100</v>
      </c>
    </row>
    <row r="32" spans="1:21" ht="18.75" customHeight="1">
      <c r="A32" s="2" t="s">
        <v>44</v>
      </c>
      <c r="B32" s="3">
        <v>44274</v>
      </c>
      <c r="C32" s="5" t="s">
        <v>2</v>
      </c>
      <c r="D32" s="4" t="s">
        <v>62</v>
      </c>
      <c r="E32" s="4" t="s">
        <v>68</v>
      </c>
      <c r="F32" s="2">
        <v>3</v>
      </c>
      <c r="G32" s="11">
        <v>21000</v>
      </c>
      <c r="H32" s="11">
        <f t="shared" si="0"/>
        <v>56700</v>
      </c>
    </row>
    <row r="33" spans="1:15" ht="18.75" customHeight="1">
      <c r="A33" s="2" t="s">
        <v>43</v>
      </c>
      <c r="B33" s="3">
        <v>44274</v>
      </c>
      <c r="C33" s="5" t="s">
        <v>4</v>
      </c>
      <c r="D33" s="4" t="s">
        <v>62</v>
      </c>
      <c r="E33" s="4" t="s">
        <v>63</v>
      </c>
      <c r="F33" s="2">
        <v>2</v>
      </c>
      <c r="G33" s="11">
        <v>4500</v>
      </c>
      <c r="H33" s="11">
        <f t="shared" si="0"/>
        <v>8100</v>
      </c>
    </row>
    <row r="34" spans="1:15" ht="18.75" customHeight="1">
      <c r="A34" s="2" t="s">
        <v>42</v>
      </c>
      <c r="B34" s="3">
        <v>44275</v>
      </c>
      <c r="C34" s="5" t="s">
        <v>2</v>
      </c>
      <c r="D34" s="4" t="s">
        <v>62</v>
      </c>
      <c r="E34" s="4" t="s">
        <v>63</v>
      </c>
      <c r="F34" s="2">
        <v>2</v>
      </c>
      <c r="G34" s="11">
        <v>21000</v>
      </c>
      <c r="H34" s="11">
        <f t="shared" si="0"/>
        <v>37800</v>
      </c>
    </row>
    <row r="35" spans="1:15" ht="18.75" customHeight="1">
      <c r="A35" s="2" t="s">
        <v>41</v>
      </c>
      <c r="B35" s="3">
        <v>44278</v>
      </c>
      <c r="C35" s="5" t="s">
        <v>0</v>
      </c>
      <c r="D35" s="4" t="s">
        <v>62</v>
      </c>
      <c r="E35" s="4" t="s">
        <v>68</v>
      </c>
      <c r="F35" s="2">
        <v>3</v>
      </c>
      <c r="G35" s="11">
        <v>4500</v>
      </c>
      <c r="H35" s="11">
        <f t="shared" si="0"/>
        <v>12150</v>
      </c>
    </row>
    <row r="36" spans="1:15" ht="18.75" customHeight="1">
      <c r="A36" s="2" t="s">
        <v>40</v>
      </c>
      <c r="B36" s="3">
        <v>44278</v>
      </c>
      <c r="C36" s="5" t="s">
        <v>1</v>
      </c>
      <c r="D36" s="4" t="s">
        <v>62</v>
      </c>
      <c r="E36" s="4" t="s">
        <v>63</v>
      </c>
      <c r="F36" s="2">
        <v>3</v>
      </c>
      <c r="G36" s="11">
        <v>18000</v>
      </c>
      <c r="H36" s="11">
        <f t="shared" si="0"/>
        <v>48600</v>
      </c>
      <c r="N36" s="1" t="s">
        <v>73</v>
      </c>
      <c r="O36" s="25" t="s">
        <v>62</v>
      </c>
    </row>
    <row r="37" spans="1:15" ht="18.75" customHeight="1">
      <c r="A37" s="2" t="s">
        <v>39</v>
      </c>
      <c r="B37" s="3">
        <v>44280</v>
      </c>
      <c r="C37" s="5" t="s">
        <v>0</v>
      </c>
      <c r="D37" s="4" t="s">
        <v>65</v>
      </c>
      <c r="E37" s="4" t="s">
        <v>64</v>
      </c>
      <c r="F37" s="2">
        <v>2</v>
      </c>
      <c r="G37" s="11">
        <v>4500</v>
      </c>
      <c r="H37" s="11">
        <f t="shared" si="0"/>
        <v>8100</v>
      </c>
      <c r="N37" s="1" t="s">
        <v>74</v>
      </c>
      <c r="O37" s="1">
        <f>IFERROR(VLOOKUP(O36,N25:U30,6,0),"")</f>
        <v>438750</v>
      </c>
    </row>
    <row r="38" spans="1:15" ht="18.75" customHeight="1">
      <c r="A38" s="2" t="s">
        <v>38</v>
      </c>
      <c r="B38" s="3">
        <v>44290</v>
      </c>
      <c r="C38" s="5" t="s">
        <v>3</v>
      </c>
      <c r="D38" s="4" t="s">
        <v>62</v>
      </c>
      <c r="E38" s="4" t="s">
        <v>63</v>
      </c>
      <c r="F38" s="2">
        <v>1</v>
      </c>
      <c r="G38" s="11">
        <v>29000</v>
      </c>
      <c r="H38" s="11">
        <f t="shared" si="0"/>
        <v>26100</v>
      </c>
      <c r="I38" s="11"/>
      <c r="J38" s="11"/>
      <c r="N38" s="1" t="s">
        <v>72</v>
      </c>
      <c r="O38" s="1">
        <f>IFERROR(VLOOKUP(O36,N25:U30,8,0),"")</f>
        <v>5000</v>
      </c>
    </row>
    <row r="39" spans="1:15" ht="18.75" customHeight="1">
      <c r="A39" s="2" t="s">
        <v>37</v>
      </c>
      <c r="B39" s="3">
        <v>44290</v>
      </c>
      <c r="C39" s="5" t="s">
        <v>2</v>
      </c>
      <c r="D39" s="4" t="s">
        <v>69</v>
      </c>
      <c r="E39" s="4" t="s">
        <v>67</v>
      </c>
      <c r="F39" s="2">
        <v>3</v>
      </c>
      <c r="G39" s="11">
        <v>21000</v>
      </c>
      <c r="H39" s="11">
        <f t="shared" si="0"/>
        <v>56700</v>
      </c>
      <c r="I39" s="11"/>
      <c r="J39" s="11"/>
    </row>
    <row r="40" spans="1:15" ht="18.75" customHeight="1">
      <c r="A40" s="2" t="s">
        <v>36</v>
      </c>
      <c r="B40" s="3">
        <v>44292</v>
      </c>
      <c r="C40" s="5" t="s">
        <v>1</v>
      </c>
      <c r="D40" s="4" t="s">
        <v>65</v>
      </c>
      <c r="E40" s="4" t="s">
        <v>68</v>
      </c>
      <c r="F40" s="2">
        <v>1</v>
      </c>
      <c r="G40" s="11">
        <v>18000</v>
      </c>
      <c r="H40" s="11">
        <f t="shared" si="0"/>
        <v>16200</v>
      </c>
      <c r="I40" s="11"/>
      <c r="J40" s="11"/>
    </row>
    <row r="41" spans="1:15" ht="18.75" customHeight="1">
      <c r="A41" s="2" t="s">
        <v>35</v>
      </c>
      <c r="B41" s="3">
        <v>44292</v>
      </c>
      <c r="C41" s="5" t="s">
        <v>1</v>
      </c>
      <c r="D41" s="4" t="s">
        <v>65</v>
      </c>
      <c r="E41" s="4" t="s">
        <v>63</v>
      </c>
      <c r="F41" s="2">
        <v>2</v>
      </c>
      <c r="G41" s="11">
        <v>18000</v>
      </c>
      <c r="H41" s="11">
        <f t="shared" si="0"/>
        <v>32400</v>
      </c>
      <c r="I41" s="11"/>
      <c r="J41" s="11"/>
    </row>
    <row r="42" spans="1:15" ht="18.75" customHeight="1">
      <c r="A42" s="2" t="s">
        <v>34</v>
      </c>
      <c r="B42" s="3">
        <v>44304</v>
      </c>
      <c r="C42" s="5" t="s">
        <v>0</v>
      </c>
      <c r="D42" s="4" t="s">
        <v>66</v>
      </c>
      <c r="E42" s="4" t="s">
        <v>64</v>
      </c>
      <c r="F42" s="2">
        <v>2</v>
      </c>
      <c r="G42" s="11">
        <v>4500</v>
      </c>
      <c r="H42" s="11">
        <f t="shared" si="0"/>
        <v>8100</v>
      </c>
      <c r="I42" s="11"/>
      <c r="J42" s="11"/>
    </row>
  </sheetData>
  <sheetProtection algorithmName="SHA-512" hashValue="p+FgSMBAxmYkubtFVRVcKuiZ4fUh2iG9/R+tLABRotUH7+trSeUM2Vagb+I9tVutmVAvW6r9ZD6UeN9rP9AVDQ==" saltValue="AFg0Rv8m2clXP8+BDjShKw==" spinCount="100000" sheet="1" objects="1" scenarios="1"/>
  <sortState xmlns:xlrd2="http://schemas.microsoft.com/office/spreadsheetml/2017/richdata2" ref="A2:H26">
    <sortCondition ref="A2:A26"/>
  </sortState>
  <phoneticPr fontId="2" type="noConversion"/>
  <dataValidations count="1">
    <dataValidation type="list" allowBlank="1" showInputMessage="1" showErrorMessage="1" sqref="O36" xr:uid="{CC1E789E-EA28-2340-8D2E-1B4498B55358}">
      <formula1>"小美,小明,小玉,大福"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43DCC-43FA-5944-AD19-D3E37A770590}">
  <dimension ref="A1"/>
  <sheetViews>
    <sheetView workbookViewId="0">
      <selection activeCell="I36" sqref="I36"/>
    </sheetView>
  </sheetViews>
  <sheetFormatPr baseColWidth="10" defaultRowHeight="16"/>
  <sheetData/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銷售表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papaya</dc:creator>
  <cp:lastModifiedBy>Microsoft Office User</cp:lastModifiedBy>
  <cp:lastPrinted>2021-06-05T01:30:04Z</cp:lastPrinted>
  <dcterms:created xsi:type="dcterms:W3CDTF">2021-06-04T06:50:55Z</dcterms:created>
  <dcterms:modified xsi:type="dcterms:W3CDTF">2021-06-16T12:10:58Z</dcterms:modified>
</cp:coreProperties>
</file>