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051C5A28-A7B4-4A08-81CA-2788E70B60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ssue" sheetId="9" r:id="rId1"/>
    <sheet name="App Detail" sheetId="8" r:id="rId2"/>
    <sheet name="0714" sheetId="21" r:id="rId3"/>
    <sheet name="Result-BM" sheetId="11" r:id="rId4"/>
    <sheet name="BM-TDVM-NONTD" sheetId="16" r:id="rId5"/>
    <sheet name="core bind" sheetId="20" r:id="rId6"/>
    <sheet name="Result-0702-numa-20cycles" sheetId="15" r:id="rId7"/>
    <sheet name="gcc 对比" sheetId="19" r:id="rId8"/>
    <sheet name="编译器优化" sheetId="7" r:id="rId9"/>
    <sheet name="Misc Code" sheetId="17" r:id="rId10"/>
    <sheet name="Sheet8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21" l="1"/>
  <c r="AS29" i="21"/>
  <c r="AT28" i="21"/>
  <c r="AS28" i="21"/>
  <c r="AT27" i="21"/>
  <c r="AS27" i="21"/>
  <c r="AT26" i="21"/>
  <c r="AS26" i="21"/>
  <c r="AT25" i="21"/>
  <c r="AS25" i="21"/>
  <c r="AT24" i="21"/>
  <c r="AS24" i="21"/>
  <c r="AT23" i="21"/>
  <c r="AS23" i="21"/>
  <c r="AT22" i="21"/>
  <c r="AS22" i="21"/>
  <c r="AT21" i="21"/>
  <c r="AS21" i="21"/>
  <c r="AT20" i="21"/>
  <c r="AS20" i="21"/>
  <c r="AT19" i="21"/>
  <c r="AS19" i="21"/>
  <c r="AT18" i="21"/>
  <c r="AS18" i="21"/>
  <c r="AT17" i="21"/>
  <c r="AS17" i="21"/>
  <c r="AT16" i="21"/>
  <c r="AS16" i="21"/>
  <c r="AT15" i="21"/>
  <c r="AS15" i="21"/>
  <c r="AT14" i="21"/>
  <c r="AS14" i="21"/>
  <c r="AT13" i="21"/>
  <c r="AS13" i="21"/>
  <c r="AT12" i="21"/>
  <c r="AS12" i="21"/>
  <c r="AT11" i="21"/>
  <c r="AS11" i="21"/>
  <c r="AT10" i="21"/>
  <c r="AS10" i="21"/>
  <c r="AT9" i="21"/>
  <c r="AS9" i="21"/>
  <c r="AT8" i="21"/>
  <c r="AS8" i="21"/>
  <c r="AT7" i="21"/>
  <c r="AS7" i="21"/>
  <c r="AT6" i="21"/>
  <c r="AS6" i="21"/>
  <c r="AT5" i="21"/>
  <c r="AS5" i="21"/>
  <c r="AT4" i="21"/>
  <c r="AS4" i="21"/>
  <c r="AT3" i="21"/>
  <c r="AS3" i="21"/>
  <c r="BQ29" i="21"/>
  <c r="BP29" i="21"/>
  <c r="BQ28" i="21"/>
  <c r="BP28" i="21"/>
  <c r="BQ27" i="21"/>
  <c r="BP27" i="21"/>
  <c r="BQ26" i="21"/>
  <c r="BP26" i="21"/>
  <c r="BQ25" i="21"/>
  <c r="BP25" i="21"/>
  <c r="BQ24" i="21"/>
  <c r="BP24" i="21"/>
  <c r="BQ23" i="21"/>
  <c r="BP23" i="21"/>
  <c r="BQ22" i="21"/>
  <c r="BP22" i="21"/>
  <c r="BQ21" i="21"/>
  <c r="BP21" i="21"/>
  <c r="BQ20" i="21"/>
  <c r="BP20" i="21"/>
  <c r="BQ19" i="21"/>
  <c r="BP19" i="21"/>
  <c r="BQ18" i="21"/>
  <c r="BP18" i="21"/>
  <c r="BQ17" i="21"/>
  <c r="BP17" i="21"/>
  <c r="BQ16" i="21"/>
  <c r="BP16" i="21"/>
  <c r="BQ15" i="21"/>
  <c r="BP15" i="21"/>
  <c r="BQ14" i="21"/>
  <c r="BP14" i="21"/>
  <c r="BQ13" i="21"/>
  <c r="BP13" i="21"/>
  <c r="BQ12" i="21"/>
  <c r="BP12" i="21"/>
  <c r="BQ11" i="21"/>
  <c r="BP11" i="21"/>
  <c r="BQ10" i="21"/>
  <c r="BP10" i="21"/>
  <c r="BQ9" i="21"/>
  <c r="BP9" i="21"/>
  <c r="BQ8" i="21"/>
  <c r="BP8" i="21"/>
  <c r="BQ7" i="21"/>
  <c r="BP7" i="21"/>
  <c r="BQ6" i="21"/>
  <c r="BP6" i="21"/>
  <c r="BQ5" i="21"/>
  <c r="BP5" i="21"/>
  <c r="BQ4" i="21"/>
  <c r="BP4" i="21"/>
  <c r="BQ3" i="21"/>
  <c r="BP3" i="21"/>
  <c r="W4" i="21"/>
  <c r="W5" i="21"/>
  <c r="W6" i="21"/>
  <c r="W7" i="21"/>
  <c r="W8" i="21"/>
  <c r="W9" i="21"/>
  <c r="W10" i="21"/>
  <c r="W11" i="21"/>
  <c r="W12" i="21"/>
  <c r="BT12" i="21" s="1"/>
  <c r="BU12" i="21" s="1"/>
  <c r="W13" i="21"/>
  <c r="BT13" i="21" s="1"/>
  <c r="BU13" i="21" s="1"/>
  <c r="W14" i="21"/>
  <c r="W15" i="21"/>
  <c r="W16" i="21"/>
  <c r="BZ16" i="21" s="1"/>
  <c r="CA16" i="21" s="1"/>
  <c r="W17" i="21"/>
  <c r="W18" i="21"/>
  <c r="W19" i="21"/>
  <c r="W20" i="21"/>
  <c r="BT20" i="21" s="1"/>
  <c r="BU20" i="21" s="1"/>
  <c r="W21" i="21"/>
  <c r="BT21" i="21" s="1"/>
  <c r="BU21" i="21" s="1"/>
  <c r="W22" i="21"/>
  <c r="W23" i="21"/>
  <c r="W24" i="21"/>
  <c r="BZ24" i="21" s="1"/>
  <c r="CA24" i="21" s="1"/>
  <c r="W25" i="21"/>
  <c r="W26" i="21"/>
  <c r="W27" i="21"/>
  <c r="W28" i="21"/>
  <c r="BT28" i="21" s="1"/>
  <c r="BU28" i="21" s="1"/>
  <c r="W29" i="21"/>
  <c r="BT29" i="21" s="1"/>
  <c r="BU29" i="21" s="1"/>
  <c r="W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" i="21"/>
  <c r="P8" i="18"/>
  <c r="P9" i="18"/>
  <c r="P10" i="18"/>
  <c r="P11" i="18"/>
  <c r="P16" i="18"/>
  <c r="P17" i="18"/>
  <c r="P18" i="18"/>
  <c r="P19" i="18"/>
  <c r="P24" i="18"/>
  <c r="P25" i="18"/>
  <c r="P26" i="18"/>
  <c r="P27" i="18"/>
  <c r="O4" i="18"/>
  <c r="P4" i="18" s="1"/>
  <c r="O5" i="18"/>
  <c r="P5" i="18" s="1"/>
  <c r="O6" i="18"/>
  <c r="P6" i="18" s="1"/>
  <c r="O7" i="18"/>
  <c r="P7" i="18" s="1"/>
  <c r="O8" i="18"/>
  <c r="O9" i="18"/>
  <c r="O10" i="18"/>
  <c r="O11" i="18"/>
  <c r="O12" i="18"/>
  <c r="P12" i="18" s="1"/>
  <c r="O13" i="18"/>
  <c r="P13" i="18" s="1"/>
  <c r="O14" i="18"/>
  <c r="P14" i="18" s="1"/>
  <c r="O15" i="18"/>
  <c r="P15" i="18" s="1"/>
  <c r="O16" i="18"/>
  <c r="O17" i="18"/>
  <c r="O18" i="18"/>
  <c r="O19" i="18"/>
  <c r="O20" i="18"/>
  <c r="P20" i="18" s="1"/>
  <c r="O21" i="18"/>
  <c r="P21" i="18" s="1"/>
  <c r="O22" i="18"/>
  <c r="P22" i="18" s="1"/>
  <c r="O23" i="18"/>
  <c r="P23" i="18" s="1"/>
  <c r="O24" i="18"/>
  <c r="O25" i="18"/>
  <c r="O26" i="18"/>
  <c r="O27" i="18"/>
  <c r="O28" i="18"/>
  <c r="P28" i="18" s="1"/>
  <c r="O29" i="18"/>
  <c r="P29" i="18" s="1"/>
  <c r="O30" i="18"/>
  <c r="P30" i="18" s="1"/>
  <c r="O3" i="18"/>
  <c r="P3" i="18" s="1"/>
  <c r="AU30" i="16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T27" i="21" l="1"/>
  <c r="BU27" i="21" s="1"/>
  <c r="BW4" i="21"/>
  <c r="BX4" i="21" s="1"/>
  <c r="BW8" i="21"/>
  <c r="BX8" i="21" s="1"/>
  <c r="BW12" i="21"/>
  <c r="BX12" i="21" s="1"/>
  <c r="BW16" i="21"/>
  <c r="BX16" i="21" s="1"/>
  <c r="BW20" i="21"/>
  <c r="BX20" i="21" s="1"/>
  <c r="BW24" i="21"/>
  <c r="BX24" i="21" s="1"/>
  <c r="BW28" i="21"/>
  <c r="BX28" i="21" s="1"/>
  <c r="BT23" i="21"/>
  <c r="BU23" i="21" s="1"/>
  <c r="BT3" i="21"/>
  <c r="BU3" i="21" s="1"/>
  <c r="BT22" i="21"/>
  <c r="BU22" i="21" s="1"/>
  <c r="BT17" i="21"/>
  <c r="BU17" i="21" s="1"/>
  <c r="BT25" i="21"/>
  <c r="BU25" i="21" s="1"/>
  <c r="BZ8" i="21"/>
  <c r="CA8" i="21" s="1"/>
  <c r="BT19" i="21"/>
  <c r="BU19" i="21" s="1"/>
  <c r="BT11" i="21"/>
  <c r="BU11" i="21" s="1"/>
  <c r="BT9" i="21"/>
  <c r="BU9" i="21" s="1"/>
  <c r="BT15" i="21"/>
  <c r="BU15" i="21" s="1"/>
  <c r="BT7" i="21"/>
  <c r="BU7" i="21" s="1"/>
  <c r="BZ14" i="21"/>
  <c r="CA14" i="21" s="1"/>
  <c r="BT18" i="21"/>
  <c r="BU18" i="21" s="1"/>
  <c r="BT10" i="21"/>
  <c r="BU10" i="21" s="1"/>
  <c r="BT26" i="21"/>
  <c r="BU26" i="21" s="1"/>
  <c r="BT14" i="21"/>
  <c r="BU14" i="21" s="1"/>
  <c r="BT6" i="21"/>
  <c r="BU6" i="21" s="1"/>
  <c r="BT4" i="21"/>
  <c r="BU4" i="21" s="1"/>
  <c r="BT24" i="21"/>
  <c r="BU24" i="21" s="1"/>
  <c r="BT16" i="21"/>
  <c r="BU16" i="21" s="1"/>
  <c r="BT8" i="21"/>
  <c r="BU8" i="21" s="1"/>
  <c r="BT5" i="21"/>
  <c r="BU5" i="21" s="1"/>
  <c r="BZ27" i="21"/>
  <c r="CA27" i="21" s="1"/>
  <c r="BW13" i="21"/>
  <c r="BX13" i="21" s="1"/>
  <c r="BW29" i="21"/>
  <c r="BX29" i="21" s="1"/>
  <c r="BW5" i="21"/>
  <c r="BX5" i="21" s="1"/>
  <c r="BW21" i="21"/>
  <c r="BX21" i="21" s="1"/>
  <c r="BZ12" i="21"/>
  <c r="CA12" i="21" s="1"/>
  <c r="BZ20" i="21"/>
  <c r="CA20" i="21" s="1"/>
  <c r="BZ18" i="21"/>
  <c r="CA18" i="21" s="1"/>
  <c r="BZ10" i="21"/>
  <c r="CA10" i="21" s="1"/>
  <c r="BW7" i="21"/>
  <c r="BX7" i="21" s="1"/>
  <c r="BW11" i="21"/>
  <c r="BX11" i="21" s="1"/>
  <c r="BW15" i="21"/>
  <c r="BX15" i="21" s="1"/>
  <c r="BW19" i="21"/>
  <c r="BX19" i="21" s="1"/>
  <c r="BW23" i="21"/>
  <c r="BX23" i="21" s="1"/>
  <c r="BW27" i="21"/>
  <c r="BX27" i="21" s="1"/>
  <c r="BW9" i="21"/>
  <c r="BX9" i="21" s="1"/>
  <c r="BW17" i="21"/>
  <c r="BX17" i="21" s="1"/>
  <c r="BW25" i="21"/>
  <c r="BX25" i="21" s="1"/>
  <c r="BZ28" i="21"/>
  <c r="CA28" i="21" s="1"/>
  <c r="BZ26" i="21"/>
  <c r="CA26" i="21" s="1"/>
  <c r="BW3" i="21"/>
  <c r="BX3" i="21" s="1"/>
  <c r="BZ29" i="21"/>
  <c r="CA29" i="21" s="1"/>
  <c r="BZ6" i="21"/>
  <c r="CA6" i="21" s="1"/>
  <c r="BW10" i="21"/>
  <c r="BX10" i="21" s="1"/>
  <c r="BW14" i="21"/>
  <c r="BX14" i="21" s="1"/>
  <c r="BW18" i="21"/>
  <c r="BX18" i="21" s="1"/>
  <c r="BW22" i="21"/>
  <c r="BX22" i="21" s="1"/>
  <c r="BW26" i="21"/>
  <c r="BX26" i="21" s="1"/>
  <c r="BZ25" i="21"/>
  <c r="CA25" i="21" s="1"/>
  <c r="BZ17" i="21"/>
  <c r="CA17" i="21" s="1"/>
  <c r="BZ9" i="21"/>
  <c r="CA9" i="21" s="1"/>
  <c r="BZ23" i="21"/>
  <c r="CA23" i="21" s="1"/>
  <c r="BZ3" i="21"/>
  <c r="CA3" i="21" s="1"/>
  <c r="BW6" i="21"/>
  <c r="BX6" i="21" s="1"/>
  <c r="BZ15" i="21"/>
  <c r="CA15" i="21" s="1"/>
  <c r="BZ7" i="21"/>
  <c r="CA7" i="21" s="1"/>
  <c r="BZ13" i="21"/>
  <c r="CA13" i="21" s="1"/>
  <c r="BZ5" i="21"/>
  <c r="CA5" i="21" s="1"/>
  <c r="BZ4" i="21"/>
  <c r="CA4" i="21" s="1"/>
  <c r="BZ19" i="21"/>
  <c r="CA19" i="21" s="1"/>
  <c r="BZ11" i="21"/>
  <c r="CA11" i="21" s="1"/>
  <c r="BZ22" i="21"/>
  <c r="CA22" i="21" s="1"/>
  <c r="BZ21" i="21"/>
  <c r="CA21" i="21" s="1"/>
  <c r="BT2" i="19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<sst xmlns="http://schemas.openxmlformats.org/spreadsheetml/2006/main" count="492" uniqueCount="190">
  <si>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</si>
  <si>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</si>
  <si>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</si>
  <si>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</si>
  <si>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</si>
  <si>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</si>
  <si>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</si>
  <si>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</si>
  <si>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</si>
  <si>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</si>
  <si>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</si>
  <si>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</si>
  <si>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</si>
  <si>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</si>
  <si>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</si>
  <si>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</si>
  <si>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</si>
  <si>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</si>
  <si>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</si>
  <si>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</si>
  <si>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</si>
  <si>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</si>
  <si>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</si>
  <si>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</si>
  <si>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</si>
  <si>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</si>
  <si>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</si>
  <si>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</si>
  <si>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</si>
  <si>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</si>
  <si>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</si>
  <si>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</si>
  <si>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</si>
  <si>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</si>
  <si>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</si>
  <si>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</si>
  <si>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</si>
  <si>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</si>
  <si>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</si>
  <si>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</si>
  <si>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</si>
  <si>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</si>
  <si>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</si>
  <si>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</si>
  <si>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</si>
  <si>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</si>
  <si>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</si>
  <si>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</si>
  <si>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</si>
  <si>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</si>
  <si>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</si>
  <si>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</si>
  <si>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</si>
  <si>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</si>
  <si>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</si>
  <si>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</si>
  <si>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</si>
  <si>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</si>
  <si>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</si>
  <si>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</si>
  <si>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</si>
  <si>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</si>
  <si>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</si>
  <si>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</si>
  <si>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</si>
  <si>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</si>
  <si>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</si>
  <si>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</si>
  <si>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</si>
  <si>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</si>
  <si>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</si>
  <si>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</si>
  <si>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</si>
  <si>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</si>
  <si>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</si>
  <si>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</si>
  <si>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</si>
  <si>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</si>
  <si>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</si>
  <si>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</si>
  <si>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</si>
  <si>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</si>
  <si>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</si>
  <si>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</si>
  <si>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</si>
  <si>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</si>
  <si>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</si>
  <si>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</si>
  <si>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</si>
  <si>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</si>
  <si>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</si>
  <si>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</si>
  <si>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</si>
  <si>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</si>
  <si>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</si>
  <si>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</si>
  <si>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</si>
  <si>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</si>
  <si>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</si>
  <si>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</si>
  <si>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</si>
  <si>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</si>
  <si>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</si>
  <si>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</si>
  <si>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</si>
  <si>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</si>
  <si>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</si>
  <si>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</si>
  <si>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</si>
  <si>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</si>
  <si>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</si>
  <si>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</si>
  <si>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</si>
  <si>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</si>
  <si>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</si>
  <si>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</si>
  <si>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</si>
  <si>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</si>
  <si>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</si>
  <si>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</si>
  <si>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</si>
  <si>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</si>
  <si>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</si>
  <si>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</si>
  <si>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</si>
  <si>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</si>
  <si>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</si>
  <si>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</si>
  <si>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</si>
  <si>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</si>
  <si>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</si>
  <si>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</si>
  <si>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</si>
  <si>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</si>
  <si>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</si>
  <si>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</si>
  <si>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</si>
  <si>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</si>
  <si>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</si>
  <si>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</si>
  <si>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</si>
  <si>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</si>
  <si>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</si>
  <si>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</si>
  <si>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</si>
  <si>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</si>
  <si>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</si>
  <si>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</si>
  <si>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</si>
  <si>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</si>
  <si>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</si>
  <si>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</si>
  <si>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</si>
  <si>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</si>
  <si>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</si>
  <si>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</si>
  <si>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</si>
  <si>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</si>
  <si>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</si>
  <si>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</si>
  <si>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>cpu MHz         : 1600.000  ==》  1600109790</t>
  </si>
  <si>
    <t>:</t>
  </si>
  <si>
    <t>cv</t>
  </si>
  <si>
    <t>Average</t>
  </si>
  <si>
    <t>Threads</t>
  </si>
  <si>
    <t>4 ？</t>
  </si>
  <si>
    <t>bench-malloc-thread  , 需要增加线程数，改成 bench-malloc-thread-16
感觉需要改成 8 thread 比较合理，因为TDVM 为16 Core 配置</t>
  </si>
  <si>
    <t xml:space="preserve">bench-malloc-thread </t>
  </si>
  <si>
    <t>默认参数8 （ 可选 ）
如果taskset core &gt; 8 ，则在cpu list 中任意选择，如果 &lt; 8 ，则满负荷，且结果偏低
全部限定在8 Core 上</t>
  </si>
  <si>
    <t>8
all cores 或者 taskset 指定的cpu list。
测试 Nof_cpus=4 / 8 ，其结果，4 略略小于 8。 Core 数量小，导致数值变小？</t>
  </si>
  <si>
    <t>mean</t>
  </si>
  <si>
    <t>NON-TD</t>
  </si>
  <si>
    <t>对于 strcpy: 要么删除？要么重新测试找到一个稳定值？</t>
  </si>
  <si>
    <t>TD vs BM (LIB)</t>
  </si>
  <si>
    <t>Done</t>
  </si>
  <si>
    <t>在ppt 中，解释emon的过程中说明</t>
  </si>
  <si>
    <t>需要详细的xpthread_create的解释</t>
  </si>
  <si>
    <r>
      <t xml:space="preserve">Configuration:
</t>
    </r>
    <r>
      <rPr>
        <sz val="11"/>
        <color rgb="FFFF0000"/>
        <rFont val="Calibri"/>
        <family val="2"/>
        <scheme val="minor"/>
      </rPr>
      <t>GCC = 8.5
Cpu bind "4-11"
Numactl -m 0 -N 0 -C 4-11
cycle=20</t>
    </r>
  </si>
  <si>
    <t>Non-TD vs BM(LIB)</t>
  </si>
  <si>
    <t>TD vs Non-TD( LIB )</t>
  </si>
  <si>
    <t xml:space="preserve">memory copy ,需要改 代码，换一个测试结果 </t>
  </si>
  <si>
    <t>可以给出数据的“飞点”图</t>
  </si>
  <si>
    <t>bench-malloc-thread-8.out</t>
  </si>
  <si>
    <t>8 threads,  run 10s,  malloc</t>
  </si>
  <si>
    <t>pthread_create</t>
  </si>
  <si>
    <r>
      <t xml:space="preserve">Benchmark the malloc/free performance of a varying number of blocks of a
   given size.  This enables performance tracking of the t-cache and fastbins.
   It tests 3 different scenarios: </t>
    </r>
    <r>
      <rPr>
        <sz val="11"/>
        <color rgb="FFFF0000"/>
        <rFont val="Calibri"/>
        <family val="2"/>
        <scheme val="minor"/>
      </rPr>
      <t>single-threaded using main arena</t>
    </r>
    <r>
      <rPr>
        <sz val="11"/>
        <color theme="1"/>
        <rFont val="Calibri"/>
        <family val="2"/>
        <scheme val="minor"/>
      </rPr>
      <t xml:space="preserve">,
   </t>
    </r>
    <r>
      <rPr>
        <sz val="11"/>
        <color rgb="FFFF0000"/>
        <rFont val="Calibri"/>
        <family val="2"/>
        <scheme val="minor"/>
      </rPr>
      <t>multi-threaded using thread-arena</t>
    </r>
    <r>
      <rPr>
        <sz val="11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main arena with SINGLE_THREAD_P
   false</t>
    </r>
    <r>
      <rPr>
        <sz val="11"/>
        <color theme="1"/>
        <rFont val="Calibri"/>
        <family val="2"/>
        <scheme val="minor"/>
      </rPr>
      <t>.</t>
    </r>
  </si>
  <si>
    <t>Nof_Cases =  15</t>
  </si>
  <si>
    <t xml:space="preserve">Action: thread_create = 1，看到结论，
</t>
  </si>
  <si>
    <t>搞清楚 pthread 的参考函数</t>
  </si>
  <si>
    <t>iter: 1000* Nof( input ) = 4
FuncName: "thread_create"   
struct args in2[1] = {
  {32, 2048, 1, 0},      // 32 个线程
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</si>
</sst>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wrapText="1"/>
    </xf>
    <xf numFmtId="43" fontId="0" fillId="0" borderId="4" xfId="1" applyFont="1" applyBorder="1"/>
    <xf numFmtId="43" fontId="0" fillId="5" borderId="4" xfId="1" applyFont="1" applyFill="1" applyBorder="1"/>
    <xf numFmtId="43" fontId="0" fillId="0" borderId="6" xfId="1" applyFont="1" applyBorder="1"/>
    <xf numFmtId="43" fontId="0" fillId="0" borderId="0" xfId="1" applyFont="1"/>
    <xf numFmtId="43" fontId="0" fillId="0" borderId="0" xfId="1" applyFont="1" applyBorder="1"/>
    <xf numFmtId="43" fontId="0" fillId="5" borderId="0" xfId="1" applyFont="1" applyFill="1" applyBorder="1"/>
    <xf numFmtId="43" fontId="0" fillId="0" borderId="5" xfId="1" applyFont="1" applyBorder="1"/>
    <xf numFmtId="43" fontId="0" fillId="5" borderId="5" xfId="1" applyFont="1" applyFill="1" applyBorder="1"/>
    <xf numFmtId="43" fontId="0" fillId="0" borderId="8" xfId="1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F21"/>
  <sheetViews>
    <sheetView zoomScaleNormal="100" workbookViewId="0">
      <selection activeCell="F15" sqref="F15"/>
    </sheetView>
  </sheetViews>
  <sheetFormatPr defaultRowHeight="15" x14ac:dyDescent="0.25"/>
  <cols>
    <col min="1" max="1" width="16.140625" style="50" customWidth="1"/>
    <col min="2" max="2" width="78.5703125" style="50" customWidth="1"/>
    <col min="3" max="3" width="28" style="50" customWidth="1"/>
    <col min="4" max="4" width="16.28515625" style="50" customWidth="1"/>
    <col min="5" max="5" width="9.140625" style="50"/>
    <col min="6" max="6" width="44.42578125" style="50" customWidth="1"/>
    <col min="7" max="16384" width="9.140625" style="50"/>
  </cols>
  <sheetData>
    <row r="1" spans="1:6" x14ac:dyDescent="0.25">
      <c r="A1" s="50" t="s">
        <v>84</v>
      </c>
    </row>
    <row r="2" spans="1:6" x14ac:dyDescent="0.25">
      <c r="B2" s="50" t="s">
        <v>180</v>
      </c>
      <c r="E2" s="50" t="s">
        <v>174</v>
      </c>
    </row>
    <row r="3" spans="1:6" ht="30" x14ac:dyDescent="0.25">
      <c r="B3" s="50" t="s">
        <v>166</v>
      </c>
      <c r="E3" s="50" t="s">
        <v>174</v>
      </c>
    </row>
    <row r="4" spans="1:6" ht="45" x14ac:dyDescent="0.25">
      <c r="B4" s="50" t="s">
        <v>133</v>
      </c>
      <c r="E4" s="50" t="s">
        <v>174</v>
      </c>
    </row>
    <row r="5" spans="1:6" ht="45" x14ac:dyDescent="0.25">
      <c r="B5" s="50" t="s">
        <v>134</v>
      </c>
      <c r="E5" s="50" t="s">
        <v>174</v>
      </c>
    </row>
    <row r="9" spans="1:6" x14ac:dyDescent="0.25">
      <c r="A9" s="50" t="s">
        <v>125</v>
      </c>
    </row>
    <row r="10" spans="1:6" x14ac:dyDescent="0.25">
      <c r="B10" s="50" t="s">
        <v>136</v>
      </c>
      <c r="C10" s="50" t="s">
        <v>150</v>
      </c>
      <c r="E10" s="50" t="s">
        <v>174</v>
      </c>
    </row>
    <row r="11" spans="1:6" x14ac:dyDescent="0.25">
      <c r="B11" s="50" t="s">
        <v>137</v>
      </c>
      <c r="C11" s="50" t="s">
        <v>150</v>
      </c>
      <c r="E11" s="50" t="s">
        <v>174</v>
      </c>
    </row>
    <row r="12" spans="1:6" x14ac:dyDescent="0.25">
      <c r="B12" s="50" t="s">
        <v>138</v>
      </c>
      <c r="C12" s="50" t="s">
        <v>150</v>
      </c>
      <c r="E12" s="50" t="s">
        <v>174</v>
      </c>
    </row>
    <row r="13" spans="1:6" x14ac:dyDescent="0.25">
      <c r="B13" s="50" t="s">
        <v>130</v>
      </c>
      <c r="C13" s="50" t="s">
        <v>151</v>
      </c>
      <c r="E13" s="50" t="s">
        <v>174</v>
      </c>
    </row>
    <row r="14" spans="1:6" x14ac:dyDescent="0.25">
      <c r="B14" s="50" t="s">
        <v>129</v>
      </c>
      <c r="E14" s="50" t="s">
        <v>156</v>
      </c>
      <c r="F14" s="50" t="s">
        <v>181</v>
      </c>
    </row>
    <row r="15" spans="1:6" x14ac:dyDescent="0.25">
      <c r="B15" s="50" t="s">
        <v>131</v>
      </c>
      <c r="C15" s="50" t="s">
        <v>150</v>
      </c>
      <c r="D15" s="50" t="s">
        <v>153</v>
      </c>
      <c r="E15" s="50" t="s">
        <v>174</v>
      </c>
      <c r="F15" s="50" t="s">
        <v>8</v>
      </c>
    </row>
    <row r="16" spans="1:6" x14ac:dyDescent="0.25">
      <c r="B16" s="50" t="s">
        <v>132</v>
      </c>
      <c r="C16" s="50" t="s">
        <v>150</v>
      </c>
      <c r="E16" s="50" t="s">
        <v>174</v>
      </c>
    </row>
    <row r="17" spans="2:6" ht="30" x14ac:dyDescent="0.25">
      <c r="B17" s="50" t="s">
        <v>139</v>
      </c>
      <c r="C17" s="50" t="s">
        <v>154</v>
      </c>
      <c r="E17" s="50" t="s">
        <v>174</v>
      </c>
      <c r="F17" s="50" t="s">
        <v>175</v>
      </c>
    </row>
    <row r="18" spans="2:6" x14ac:dyDescent="0.25">
      <c r="B18" s="50" t="s">
        <v>146</v>
      </c>
      <c r="C18" s="50" t="s">
        <v>152</v>
      </c>
      <c r="E18" s="50" t="s">
        <v>174</v>
      </c>
    </row>
    <row r="19" spans="2:6" ht="30" x14ac:dyDescent="0.25">
      <c r="B19" s="81" t="s">
        <v>148</v>
      </c>
      <c r="C19" s="50" t="s">
        <v>157</v>
      </c>
      <c r="F19" s="50" t="s">
        <v>176</v>
      </c>
    </row>
    <row r="21" spans="2:6" x14ac:dyDescent="0.25">
      <c r="B21" s="81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116</v>
      </c>
      <c r="B1" s="5" t="s">
        <v>149</v>
      </c>
    </row>
    <row r="4" spans="1:2" x14ac:dyDescent="0.25">
      <c r="A4" t="s">
        <v>160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C2:P30"/>
  <sheetViews>
    <sheetView workbookViewId="0">
      <selection activeCell="Q33" sqref="Q33"/>
    </sheetView>
  </sheetViews>
  <sheetFormatPr defaultRowHeight="15" x14ac:dyDescent="0.25"/>
  <cols>
    <col min="3" max="3" width="36" customWidth="1"/>
    <col min="4" max="4" width="10.28515625" customWidth="1"/>
  </cols>
  <sheetData>
    <row r="2" spans="3:16" x14ac:dyDescent="0.25">
      <c r="O2" t="s">
        <v>163</v>
      </c>
      <c r="P2" t="s">
        <v>162</v>
      </c>
    </row>
    <row r="3" spans="3:16" x14ac:dyDescent="0.25">
      <c r="C3" t="s">
        <v>86</v>
      </c>
      <c r="D3" t="s">
        <v>161</v>
      </c>
      <c r="E3">
        <v>6864.6</v>
      </c>
      <c r="F3">
        <v>6866.56</v>
      </c>
      <c r="G3">
        <v>6867.12</v>
      </c>
      <c r="H3">
        <v>6865</v>
      </c>
      <c r="I3">
        <v>6865.12</v>
      </c>
      <c r="J3">
        <v>6870.37</v>
      </c>
      <c r="K3">
        <v>6864.45</v>
      </c>
      <c r="L3">
        <v>6862.63</v>
      </c>
      <c r="M3">
        <v>6864.82</v>
      </c>
      <c r="N3">
        <v>6865.64</v>
      </c>
      <c r="O3">
        <f>AVERAGE(E3:N3)</f>
        <v>6865.6309999999994</v>
      </c>
      <c r="P3">
        <f t="shared" ref="P3:P30" si="0">STDEV(E3:N3)/O3</f>
        <v>3.005424902613576E-4</v>
      </c>
    </row>
    <row r="4" spans="3:16" x14ac:dyDescent="0.25">
      <c r="C4" t="s">
        <v>87</v>
      </c>
      <c r="D4" t="s">
        <v>161</v>
      </c>
      <c r="E4">
        <v>4907.07</v>
      </c>
      <c r="F4">
        <v>4907.4799999999996</v>
      </c>
      <c r="G4">
        <v>4909.2</v>
      </c>
      <c r="H4">
        <v>4904.95</v>
      </c>
      <c r="I4">
        <v>4934.3</v>
      </c>
      <c r="J4">
        <v>4903.3599999999997</v>
      </c>
      <c r="K4">
        <v>4906.5</v>
      </c>
      <c r="L4">
        <v>4902.51</v>
      </c>
      <c r="M4">
        <v>4907.0200000000004</v>
      </c>
      <c r="N4">
        <v>4903.42</v>
      </c>
      <c r="O4" s="37">
        <f t="shared" ref="O4:O30" si="1">AVERAGE(E4:N4)</f>
        <v>4908.5810000000001</v>
      </c>
      <c r="P4" s="37">
        <f t="shared" si="0"/>
        <v>1.8917653577974786E-3</v>
      </c>
    </row>
    <row r="5" spans="3:16" x14ac:dyDescent="0.25">
      <c r="C5" t="s">
        <v>88</v>
      </c>
      <c r="D5" t="s">
        <v>161</v>
      </c>
      <c r="E5">
        <v>31.6096</v>
      </c>
      <c r="F5">
        <v>31.5244</v>
      </c>
      <c r="G5">
        <v>31.523900000000001</v>
      </c>
      <c r="H5">
        <v>31.5303</v>
      </c>
      <c r="I5">
        <v>31.568100000000001</v>
      </c>
      <c r="J5">
        <v>31.5627</v>
      </c>
      <c r="K5">
        <v>31.540500000000002</v>
      </c>
      <c r="L5">
        <v>31.837199999999999</v>
      </c>
      <c r="M5">
        <v>31.9453</v>
      </c>
      <c r="N5">
        <v>40.142600000000002</v>
      </c>
      <c r="O5" s="37">
        <f t="shared" si="1"/>
        <v>32.478459999999998</v>
      </c>
      <c r="P5" s="37">
        <f t="shared" si="0"/>
        <v>8.3035031569061779E-2</v>
      </c>
    </row>
    <row r="6" spans="3:16" x14ac:dyDescent="0.25">
      <c r="C6" t="s">
        <v>89</v>
      </c>
      <c r="D6" t="s">
        <v>161</v>
      </c>
      <c r="E6">
        <v>20.761700000000001</v>
      </c>
      <c r="F6">
        <v>20.7744</v>
      </c>
      <c r="G6">
        <v>20.7837</v>
      </c>
      <c r="H6">
        <v>20.76</v>
      </c>
      <c r="I6">
        <v>20.790299999999998</v>
      </c>
      <c r="J6">
        <v>20.714600000000001</v>
      </c>
      <c r="K6">
        <v>20.753900000000002</v>
      </c>
      <c r="L6">
        <v>20.775600000000001</v>
      </c>
      <c r="M6">
        <v>20.776900000000001</v>
      </c>
      <c r="N6">
        <v>20.8218</v>
      </c>
      <c r="O6" s="37">
        <f t="shared" si="1"/>
        <v>20.77129</v>
      </c>
      <c r="P6" s="37">
        <f t="shared" si="0"/>
        <v>1.3293509551162966E-3</v>
      </c>
    </row>
    <row r="7" spans="3:16" x14ac:dyDescent="0.25">
      <c r="C7" t="s">
        <v>3</v>
      </c>
      <c r="D7" t="s">
        <v>161</v>
      </c>
      <c r="E7">
        <v>5421020</v>
      </c>
      <c r="F7">
        <v>5408380</v>
      </c>
      <c r="G7">
        <v>5412150</v>
      </c>
      <c r="H7">
        <v>5402630</v>
      </c>
      <c r="I7">
        <v>5384470</v>
      </c>
      <c r="J7">
        <v>5394220</v>
      </c>
      <c r="K7">
        <v>5404690</v>
      </c>
      <c r="L7">
        <v>5370380</v>
      </c>
      <c r="M7">
        <v>5407030</v>
      </c>
      <c r="N7">
        <v>5431370</v>
      </c>
      <c r="O7" s="37">
        <f t="shared" si="1"/>
        <v>5403634</v>
      </c>
      <c r="P7" s="37">
        <f t="shared" si="0"/>
        <v>3.2301623178417607E-3</v>
      </c>
    </row>
    <row r="8" spans="3:16" x14ac:dyDescent="0.25">
      <c r="C8" t="s">
        <v>4</v>
      </c>
      <c r="D8" t="s">
        <v>161</v>
      </c>
      <c r="E8">
        <v>4313560</v>
      </c>
      <c r="F8">
        <v>4326900</v>
      </c>
      <c r="G8">
        <v>4326380</v>
      </c>
      <c r="H8">
        <v>4335340</v>
      </c>
      <c r="I8">
        <v>4330950</v>
      </c>
      <c r="J8">
        <v>4312980</v>
      </c>
      <c r="K8">
        <v>4321090</v>
      </c>
      <c r="L8">
        <v>4302440</v>
      </c>
      <c r="M8">
        <v>4332530</v>
      </c>
      <c r="N8">
        <v>4338230</v>
      </c>
      <c r="O8" s="37">
        <f t="shared" si="1"/>
        <v>4324040</v>
      </c>
      <c r="P8" s="37">
        <f t="shared" si="0"/>
        <v>2.6367681914481705E-3</v>
      </c>
    </row>
    <row r="9" spans="3:16" x14ac:dyDescent="0.25">
      <c r="C9" t="s">
        <v>5</v>
      </c>
      <c r="D9" t="s">
        <v>161</v>
      </c>
      <c r="E9">
        <v>1061.28</v>
      </c>
      <c r="F9">
        <v>1060.8699999999999</v>
      </c>
      <c r="G9">
        <v>1063.9100000000001</v>
      </c>
      <c r="H9">
        <v>1062.5999999999999</v>
      </c>
      <c r="I9">
        <v>1081.99</v>
      </c>
      <c r="J9">
        <v>1060.8900000000001</v>
      </c>
      <c r="K9">
        <v>1063.5999999999999</v>
      </c>
      <c r="L9">
        <v>1066.6400000000001</v>
      </c>
      <c r="M9">
        <v>1059.8</v>
      </c>
      <c r="N9">
        <v>1062.94</v>
      </c>
      <c r="O9" s="37">
        <f t="shared" si="1"/>
        <v>1064.4519999999998</v>
      </c>
      <c r="P9" s="37">
        <f t="shared" si="0"/>
        <v>6.0748371010626986E-3</v>
      </c>
    </row>
    <row r="10" spans="3:16" x14ac:dyDescent="0.25">
      <c r="C10" t="s">
        <v>6</v>
      </c>
      <c r="D10" t="s">
        <v>161</v>
      </c>
      <c r="E10">
        <v>619.65099999999995</v>
      </c>
      <c r="F10">
        <v>619.79300000000001</v>
      </c>
      <c r="G10">
        <v>622.77499999999998</v>
      </c>
      <c r="H10">
        <v>620.53700000000003</v>
      </c>
      <c r="I10">
        <v>615.41200000000003</v>
      </c>
      <c r="J10">
        <v>619.44100000000003</v>
      </c>
      <c r="K10">
        <v>622.63199999999995</v>
      </c>
      <c r="L10">
        <v>619.63400000000001</v>
      </c>
      <c r="M10">
        <v>627.83100000000002</v>
      </c>
      <c r="N10">
        <v>621.80499999999995</v>
      </c>
      <c r="O10" s="37">
        <f t="shared" si="1"/>
        <v>620.9511</v>
      </c>
      <c r="P10" s="37">
        <f t="shared" si="0"/>
        <v>5.1520964377626448E-3</v>
      </c>
    </row>
    <row r="11" spans="3:16" x14ac:dyDescent="0.25">
      <c r="C11" t="s">
        <v>7</v>
      </c>
      <c r="D11" t="s">
        <v>161</v>
      </c>
      <c r="E11">
        <v>2396</v>
      </c>
      <c r="F11">
        <v>3027</v>
      </c>
      <c r="G11">
        <v>2393</v>
      </c>
      <c r="H11">
        <v>2599</v>
      </c>
      <c r="I11">
        <v>2381</v>
      </c>
      <c r="J11">
        <v>2832</v>
      </c>
      <c r="K11">
        <v>2536</v>
      </c>
      <c r="L11">
        <v>2837</v>
      </c>
      <c r="M11">
        <v>2577</v>
      </c>
      <c r="N11">
        <v>2831</v>
      </c>
      <c r="O11" s="37">
        <f t="shared" si="1"/>
        <v>2640.9</v>
      </c>
      <c r="P11" s="37">
        <f t="shared" si="0"/>
        <v>8.6163426674040991E-2</v>
      </c>
    </row>
    <row r="12" spans="3:16" x14ac:dyDescent="0.25">
      <c r="C12" t="s">
        <v>8</v>
      </c>
      <c r="D12" t="s">
        <v>161</v>
      </c>
      <c r="E12">
        <v>13.6066</v>
      </c>
      <c r="F12">
        <v>13.755800000000001</v>
      </c>
      <c r="G12">
        <v>13.6105</v>
      </c>
      <c r="H12">
        <v>13.6271</v>
      </c>
      <c r="I12">
        <v>13.6386</v>
      </c>
      <c r="J12">
        <v>13.8767</v>
      </c>
      <c r="K12">
        <v>13.638299999999999</v>
      </c>
      <c r="L12">
        <v>13.605499999999999</v>
      </c>
      <c r="M12">
        <v>13.606999999999999</v>
      </c>
      <c r="N12">
        <v>13.6388</v>
      </c>
      <c r="O12" s="37">
        <f t="shared" si="1"/>
        <v>13.660490000000001</v>
      </c>
      <c r="P12" s="37">
        <f t="shared" si="0"/>
        <v>6.4410063435200319E-3</v>
      </c>
    </row>
    <row r="13" spans="3:16" x14ac:dyDescent="0.25">
      <c r="C13" t="s">
        <v>9</v>
      </c>
      <c r="D13" t="s">
        <v>161</v>
      </c>
      <c r="E13">
        <v>21.697900000000001</v>
      </c>
      <c r="F13">
        <v>21.7499</v>
      </c>
      <c r="G13">
        <v>21.75</v>
      </c>
      <c r="H13">
        <v>21.715800000000002</v>
      </c>
      <c r="I13">
        <v>21.7193</v>
      </c>
      <c r="J13">
        <v>21.729399999999998</v>
      </c>
      <c r="K13">
        <v>21.684200000000001</v>
      </c>
      <c r="L13">
        <v>21.695499999999999</v>
      </c>
      <c r="M13">
        <v>21.6921</v>
      </c>
      <c r="N13">
        <v>21.6983</v>
      </c>
      <c r="O13" s="37">
        <f t="shared" si="1"/>
        <v>21.713240000000003</v>
      </c>
      <c r="P13" s="37">
        <f t="shared" si="0"/>
        <v>1.0923539776298544E-3</v>
      </c>
    </row>
    <row r="14" spans="3:16" x14ac:dyDescent="0.25">
      <c r="C14" t="s">
        <v>10</v>
      </c>
      <c r="D14" t="s">
        <v>161</v>
      </c>
      <c r="E14">
        <v>12.0982</v>
      </c>
      <c r="F14">
        <v>12.5878</v>
      </c>
      <c r="G14">
        <v>12.1286</v>
      </c>
      <c r="H14">
        <v>12.2128</v>
      </c>
      <c r="I14">
        <v>12.576000000000001</v>
      </c>
      <c r="J14">
        <v>12.2652</v>
      </c>
      <c r="K14">
        <v>12.266400000000001</v>
      </c>
      <c r="L14">
        <v>12.1745</v>
      </c>
      <c r="M14">
        <v>12.2281</v>
      </c>
      <c r="N14">
        <v>12.627000000000001</v>
      </c>
      <c r="O14" s="37">
        <f t="shared" si="1"/>
        <v>12.316459999999999</v>
      </c>
      <c r="P14" s="37">
        <f t="shared" si="0"/>
        <v>1.6332644508601526E-2</v>
      </c>
    </row>
    <row r="15" spans="3:16" x14ac:dyDescent="0.25">
      <c r="C15" t="s">
        <v>11</v>
      </c>
      <c r="D15" t="s">
        <v>161</v>
      </c>
      <c r="E15">
        <v>15.5608</v>
      </c>
      <c r="F15">
        <v>15.5395</v>
      </c>
      <c r="G15">
        <v>15.5458</v>
      </c>
      <c r="H15">
        <v>15.5899</v>
      </c>
      <c r="I15">
        <v>15.5357</v>
      </c>
      <c r="J15">
        <v>15.5534</v>
      </c>
      <c r="K15">
        <v>15.5649</v>
      </c>
      <c r="L15">
        <v>15.5403</v>
      </c>
      <c r="M15">
        <v>15.565</v>
      </c>
      <c r="N15">
        <v>15.5875</v>
      </c>
      <c r="O15" s="37">
        <f t="shared" si="1"/>
        <v>15.558280000000002</v>
      </c>
      <c r="P15" s="37">
        <f t="shared" si="0"/>
        <v>1.2334363397031017E-3</v>
      </c>
    </row>
    <row r="16" spans="3:16" x14ac:dyDescent="0.25">
      <c r="C16" t="s">
        <v>12</v>
      </c>
      <c r="D16" t="s">
        <v>161</v>
      </c>
      <c r="E16">
        <v>49.661499999999997</v>
      </c>
      <c r="F16">
        <v>49.651699999999998</v>
      </c>
      <c r="G16">
        <v>49.737400000000001</v>
      </c>
      <c r="H16">
        <v>49.743000000000002</v>
      </c>
      <c r="I16">
        <v>49.723500000000001</v>
      </c>
      <c r="J16">
        <v>49.632100000000001</v>
      </c>
      <c r="K16">
        <v>49.695900000000002</v>
      </c>
      <c r="L16">
        <v>49.645000000000003</v>
      </c>
      <c r="M16">
        <v>49.723599999999998</v>
      </c>
      <c r="N16">
        <v>49.633800000000001</v>
      </c>
      <c r="O16" s="37">
        <f t="shared" si="1"/>
        <v>49.684749999999994</v>
      </c>
      <c r="P16" s="37">
        <f t="shared" si="0"/>
        <v>8.9712570150454339E-4</v>
      </c>
    </row>
    <row r="17" spans="3:16" x14ac:dyDescent="0.25">
      <c r="C17" t="s">
        <v>13</v>
      </c>
      <c r="D17" t="s">
        <v>161</v>
      </c>
      <c r="E17">
        <v>73.400199999999998</v>
      </c>
      <c r="F17">
        <v>73.379000000000005</v>
      </c>
      <c r="G17">
        <v>73.391400000000004</v>
      </c>
      <c r="H17">
        <v>73.382999999999996</v>
      </c>
      <c r="I17">
        <v>73.495500000000007</v>
      </c>
      <c r="J17">
        <v>74.556200000000004</v>
      </c>
      <c r="K17">
        <v>75.013199999999998</v>
      </c>
      <c r="L17">
        <v>75.093400000000003</v>
      </c>
      <c r="M17">
        <v>73.391900000000007</v>
      </c>
      <c r="N17">
        <v>73.510099999999994</v>
      </c>
      <c r="O17" s="37">
        <f t="shared" si="1"/>
        <v>73.86139</v>
      </c>
      <c r="P17" s="37">
        <f t="shared" si="0"/>
        <v>9.7839850048603086E-3</v>
      </c>
    </row>
    <row r="18" spans="3:16" x14ac:dyDescent="0.25">
      <c r="C18" t="s">
        <v>14</v>
      </c>
      <c r="D18" t="s">
        <v>161</v>
      </c>
      <c r="E18">
        <v>4.6885899999999996</v>
      </c>
      <c r="F18">
        <v>4.69015</v>
      </c>
      <c r="G18">
        <v>4.6870000000000003</v>
      </c>
      <c r="H18">
        <v>4.6905299999999999</v>
      </c>
      <c r="I18">
        <v>4.6890499999999999</v>
      </c>
      <c r="J18">
        <v>4.69726</v>
      </c>
      <c r="K18">
        <v>4.6902400000000002</v>
      </c>
      <c r="L18">
        <v>4.68872</v>
      </c>
      <c r="M18">
        <v>4.7003700000000004</v>
      </c>
      <c r="N18">
        <v>4.68954</v>
      </c>
      <c r="O18" s="37">
        <f t="shared" si="1"/>
        <v>4.6911450000000006</v>
      </c>
      <c r="P18" s="37">
        <f t="shared" si="0"/>
        <v>9.022579015905668E-4</v>
      </c>
    </row>
    <row r="19" spans="3:16" x14ac:dyDescent="0.25">
      <c r="C19" t="s">
        <v>15</v>
      </c>
      <c r="D19" t="s">
        <v>161</v>
      </c>
      <c r="E19">
        <v>26.810099999999998</v>
      </c>
      <c r="F19">
        <v>26.8444</v>
      </c>
      <c r="G19">
        <v>26.799199999999999</v>
      </c>
      <c r="H19">
        <v>26.791699999999999</v>
      </c>
      <c r="I19">
        <v>26.851600000000001</v>
      </c>
      <c r="J19">
        <v>26.7928</v>
      </c>
      <c r="K19">
        <v>26.807600000000001</v>
      </c>
      <c r="L19">
        <v>26.934899999999999</v>
      </c>
      <c r="M19">
        <v>26.813099999999999</v>
      </c>
      <c r="N19">
        <v>26.798200000000001</v>
      </c>
      <c r="O19" s="37">
        <f t="shared" si="1"/>
        <v>26.824359999999995</v>
      </c>
      <c r="P19" s="37">
        <f t="shared" si="0"/>
        <v>1.6369935589510337E-3</v>
      </c>
    </row>
    <row r="20" spans="3:16" x14ac:dyDescent="0.25">
      <c r="C20" t="s">
        <v>16</v>
      </c>
      <c r="D20" t="s">
        <v>161</v>
      </c>
      <c r="E20">
        <v>3.3514499999999998</v>
      </c>
      <c r="F20">
        <v>3.3515600000000001</v>
      </c>
      <c r="G20">
        <v>3.3516400000000002</v>
      </c>
      <c r="H20">
        <v>3.3517999999999999</v>
      </c>
      <c r="I20">
        <v>3.3580299999999998</v>
      </c>
      <c r="J20">
        <v>3.3535900000000001</v>
      </c>
      <c r="K20">
        <v>3.3530600000000002</v>
      </c>
      <c r="L20">
        <v>3.3572000000000002</v>
      </c>
      <c r="M20">
        <v>3.3513899999999999</v>
      </c>
      <c r="N20">
        <v>3.3517700000000001</v>
      </c>
      <c r="O20" s="37">
        <f t="shared" si="1"/>
        <v>3.3531489999999997</v>
      </c>
      <c r="P20" s="37">
        <f t="shared" si="0"/>
        <v>7.3684360609803346E-4</v>
      </c>
    </row>
    <row r="21" spans="3:16" x14ac:dyDescent="0.25">
      <c r="C21" t="s">
        <v>17</v>
      </c>
      <c r="D21" t="s">
        <v>161</v>
      </c>
      <c r="E21">
        <v>1262230</v>
      </c>
      <c r="F21">
        <v>1265180</v>
      </c>
      <c r="G21">
        <v>1264920</v>
      </c>
      <c r="H21">
        <v>1262310</v>
      </c>
      <c r="I21">
        <v>1264890</v>
      </c>
      <c r="J21">
        <v>1261940</v>
      </c>
      <c r="K21">
        <v>1262400</v>
      </c>
      <c r="L21">
        <v>1257770</v>
      </c>
      <c r="M21">
        <v>1261010</v>
      </c>
      <c r="N21">
        <v>1267830</v>
      </c>
      <c r="O21" s="37">
        <f t="shared" si="1"/>
        <v>1263048</v>
      </c>
      <c r="P21" s="37">
        <f t="shared" si="0"/>
        <v>2.1951114557642176E-3</v>
      </c>
    </row>
    <row r="22" spans="3:16" x14ac:dyDescent="0.25">
      <c r="C22" t="s">
        <v>18</v>
      </c>
      <c r="D22" t="s">
        <v>161</v>
      </c>
      <c r="E22">
        <v>1261720</v>
      </c>
      <c r="F22">
        <v>1263060</v>
      </c>
      <c r="G22">
        <v>1262860</v>
      </c>
      <c r="H22">
        <v>1259820</v>
      </c>
      <c r="I22">
        <v>1259700</v>
      </c>
      <c r="J22">
        <v>1261700</v>
      </c>
      <c r="K22">
        <v>1262450</v>
      </c>
      <c r="L22">
        <v>1264000</v>
      </c>
      <c r="M22">
        <v>1266780</v>
      </c>
      <c r="N22">
        <v>1260570</v>
      </c>
      <c r="O22" s="37">
        <f t="shared" si="1"/>
        <v>1262266</v>
      </c>
      <c r="P22" s="37">
        <f t="shared" si="0"/>
        <v>1.6797816078579775E-3</v>
      </c>
    </row>
    <row r="23" spans="3:16" x14ac:dyDescent="0.25">
      <c r="C23" t="s">
        <v>19</v>
      </c>
      <c r="D23" t="s">
        <v>161</v>
      </c>
      <c r="E23">
        <v>9.9555000000000007</v>
      </c>
      <c r="F23">
        <v>9.9325200000000002</v>
      </c>
      <c r="G23">
        <v>9.8936200000000003</v>
      </c>
      <c r="H23">
        <v>9.9260699999999993</v>
      </c>
      <c r="I23">
        <v>10.178100000000001</v>
      </c>
      <c r="J23">
        <v>9.7769600000000008</v>
      </c>
      <c r="K23">
        <v>9.9182600000000001</v>
      </c>
      <c r="L23">
        <v>9.9195399999999996</v>
      </c>
      <c r="M23">
        <v>9.8625900000000009</v>
      </c>
      <c r="N23">
        <v>9.9964700000000004</v>
      </c>
      <c r="O23" s="37">
        <f t="shared" si="1"/>
        <v>9.935963000000001</v>
      </c>
      <c r="P23" s="37">
        <f t="shared" si="0"/>
        <v>1.0385009906379571E-2</v>
      </c>
    </row>
    <row r="24" spans="3:16" x14ac:dyDescent="0.25">
      <c r="C24" t="s">
        <v>20</v>
      </c>
      <c r="D24" t="s">
        <v>161</v>
      </c>
      <c r="E24">
        <v>41.751800000000003</v>
      </c>
      <c r="F24">
        <v>39.974600000000002</v>
      </c>
      <c r="G24">
        <v>40.583399999999997</v>
      </c>
      <c r="H24">
        <v>41.204300000000003</v>
      </c>
      <c r="I24">
        <v>41.398899999999998</v>
      </c>
      <c r="J24">
        <v>39.776400000000002</v>
      </c>
      <c r="K24">
        <v>39.971499999999999</v>
      </c>
      <c r="L24">
        <v>40.9908</v>
      </c>
      <c r="M24">
        <v>40.528700000000001</v>
      </c>
      <c r="N24">
        <v>40.763199999999998</v>
      </c>
      <c r="O24" s="37">
        <f t="shared" si="1"/>
        <v>40.694360000000003</v>
      </c>
      <c r="P24" s="37">
        <f t="shared" si="0"/>
        <v>1.6155869596237608E-2</v>
      </c>
    </row>
    <row r="25" spans="3:16" x14ac:dyDescent="0.25">
      <c r="C25" t="s">
        <v>21</v>
      </c>
      <c r="D25" t="s">
        <v>161</v>
      </c>
      <c r="E25">
        <v>18.774999999999999</v>
      </c>
      <c r="F25">
        <v>18.7303</v>
      </c>
      <c r="G25">
        <v>18.742999999999999</v>
      </c>
      <c r="H25">
        <v>18.738600000000002</v>
      </c>
      <c r="I25">
        <v>18.7944</v>
      </c>
      <c r="J25">
        <v>18.739599999999999</v>
      </c>
      <c r="K25">
        <v>18.741199999999999</v>
      </c>
      <c r="L25">
        <v>18.739799999999999</v>
      </c>
      <c r="M25">
        <v>18.741700000000002</v>
      </c>
      <c r="N25">
        <v>18.729800000000001</v>
      </c>
      <c r="O25" s="37">
        <f t="shared" si="1"/>
        <v>18.747340000000001</v>
      </c>
      <c r="P25" s="37">
        <f t="shared" si="0"/>
        <v>1.1045594179079239E-3</v>
      </c>
    </row>
    <row r="26" spans="3:16" x14ac:dyDescent="0.25">
      <c r="C26" t="s">
        <v>22</v>
      </c>
      <c r="D26" t="s">
        <v>161</v>
      </c>
      <c r="E26">
        <v>38.993000000000002</v>
      </c>
      <c r="F26">
        <v>38.298000000000002</v>
      </c>
      <c r="G26">
        <v>37.680700000000002</v>
      </c>
      <c r="H26">
        <v>38.484400000000001</v>
      </c>
      <c r="I26">
        <v>37.806699999999999</v>
      </c>
      <c r="J26">
        <v>38.194200000000002</v>
      </c>
      <c r="K26">
        <v>38.624899999999997</v>
      </c>
      <c r="L26">
        <v>38.713299999999997</v>
      </c>
      <c r="M26">
        <v>39.406399999999998</v>
      </c>
      <c r="N26">
        <v>38.4803</v>
      </c>
      <c r="O26" s="37">
        <f t="shared" si="1"/>
        <v>38.468190000000007</v>
      </c>
      <c r="P26" s="37">
        <f t="shared" si="0"/>
        <v>1.3430883584327936E-2</v>
      </c>
    </row>
    <row r="27" spans="3:16" x14ac:dyDescent="0.25">
      <c r="C27" t="s">
        <v>23</v>
      </c>
      <c r="D27" t="s">
        <v>161</v>
      </c>
      <c r="E27">
        <v>645.16999999999996</v>
      </c>
      <c r="F27">
        <v>641.47299999999996</v>
      </c>
      <c r="G27">
        <v>642.66</v>
      </c>
      <c r="H27">
        <v>644.47199999999998</v>
      </c>
      <c r="I27">
        <v>640.40099999999995</v>
      </c>
      <c r="J27">
        <v>640.55600000000004</v>
      </c>
      <c r="K27">
        <v>640.27200000000005</v>
      </c>
      <c r="L27">
        <v>640.93100000000004</v>
      </c>
      <c r="M27">
        <v>641.99599999999998</v>
      </c>
      <c r="N27">
        <v>640.04700000000003</v>
      </c>
      <c r="O27" s="37">
        <f t="shared" si="1"/>
        <v>641.79779999999994</v>
      </c>
      <c r="P27" s="37">
        <f t="shared" si="0"/>
        <v>2.799281988311985E-3</v>
      </c>
    </row>
    <row r="28" spans="3:16" x14ac:dyDescent="0.25">
      <c r="C28" t="s">
        <v>24</v>
      </c>
      <c r="D28" t="s">
        <v>161</v>
      </c>
      <c r="E28">
        <v>2423.52</v>
      </c>
      <c r="F28">
        <v>2423.0700000000002</v>
      </c>
      <c r="G28">
        <v>2427.64</v>
      </c>
      <c r="H28">
        <v>2430.9899999999998</v>
      </c>
      <c r="I28">
        <v>2420.1</v>
      </c>
      <c r="J28">
        <v>2430.27</v>
      </c>
      <c r="K28">
        <v>2413.9499999999998</v>
      </c>
      <c r="L28">
        <v>2420.1</v>
      </c>
      <c r="M28">
        <v>2424.0700000000002</v>
      </c>
      <c r="N28">
        <v>2421.25</v>
      </c>
      <c r="O28" s="37">
        <f t="shared" si="1"/>
        <v>2423.4960000000001</v>
      </c>
      <c r="P28" s="37">
        <f t="shared" si="0"/>
        <v>2.1262091624544874E-3</v>
      </c>
    </row>
    <row r="29" spans="3:16" x14ac:dyDescent="0.25">
      <c r="C29" t="s">
        <v>25</v>
      </c>
      <c r="D29" t="s">
        <v>161</v>
      </c>
      <c r="E29">
        <v>2436.23</v>
      </c>
      <c r="F29">
        <v>2439.59</v>
      </c>
      <c r="G29">
        <v>2445.2800000000002</v>
      </c>
      <c r="H29">
        <v>2442.86</v>
      </c>
      <c r="I29">
        <v>2432.6999999999998</v>
      </c>
      <c r="J29">
        <v>2445.36</v>
      </c>
      <c r="K29">
        <v>2433.13</v>
      </c>
      <c r="L29">
        <v>2434.8000000000002</v>
      </c>
      <c r="M29">
        <v>2432.4499999999998</v>
      </c>
      <c r="N29">
        <v>2437.91</v>
      </c>
      <c r="O29" s="37">
        <f t="shared" si="1"/>
        <v>2438.0309999999999</v>
      </c>
      <c r="P29" s="37">
        <f t="shared" si="0"/>
        <v>2.070323563968436E-3</v>
      </c>
    </row>
    <row r="30" spans="3:16" x14ac:dyDescent="0.25">
      <c r="C30" t="s">
        <v>26</v>
      </c>
      <c r="D30" t="s">
        <v>161</v>
      </c>
      <c r="E30">
        <v>2440.33</v>
      </c>
      <c r="F30">
        <v>2433.9299999999998</v>
      </c>
      <c r="G30">
        <v>2444.48</v>
      </c>
      <c r="H30">
        <v>2442.3000000000002</v>
      </c>
      <c r="I30">
        <v>2431.2199999999998</v>
      </c>
      <c r="J30">
        <v>2435.5</v>
      </c>
      <c r="K30">
        <v>2436.8200000000002</v>
      </c>
      <c r="L30">
        <v>2435.8200000000002</v>
      </c>
      <c r="M30">
        <v>2442.7600000000002</v>
      </c>
      <c r="N30">
        <v>2441.7199999999998</v>
      </c>
      <c r="O30" s="37">
        <f t="shared" si="1"/>
        <v>2438.4880000000003</v>
      </c>
      <c r="P30" s="37">
        <f t="shared" si="0"/>
        <v>1.8080795270629395E-3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J35"/>
  <sheetViews>
    <sheetView tabSelected="1" topLeftCell="D19" workbookViewId="0">
      <selection activeCell="I25" sqref="I25:I26"/>
    </sheetView>
  </sheetViews>
  <sheetFormatPr defaultRowHeight="15" x14ac:dyDescent="0.25"/>
  <cols>
    <col min="1" max="1" width="34.28515625" style="5" customWidth="1"/>
    <col min="2" max="2" width="43" style="5" customWidth="1"/>
    <col min="3" max="3" width="32.28515625" style="11" customWidth="1"/>
    <col min="4" max="4" width="25.5703125" style="45" customWidth="1"/>
    <col min="5" max="5" width="25.5703125" style="11" customWidth="1"/>
    <col min="6" max="6" width="11.140625" style="11" customWidth="1"/>
    <col min="7" max="7" width="30.42578125" style="2" customWidth="1"/>
    <col min="8" max="8" width="8.85546875" style="5" customWidth="1"/>
    <col min="9" max="9" width="118" style="5" customWidth="1"/>
    <col min="10" max="10" width="33.85546875" style="5" customWidth="1"/>
    <col min="11" max="11" width="12.5703125" style="5" customWidth="1"/>
    <col min="12" max="12" width="17.28515625" style="5" customWidth="1"/>
    <col min="13" max="15" width="9.140625" style="5"/>
    <col min="16" max="16" width="46.7109375" style="5" customWidth="1"/>
    <col min="17" max="16384" width="9.140625" style="5"/>
  </cols>
  <sheetData>
    <row r="1" spans="1:10" s="7" customFormat="1" ht="45" x14ac:dyDescent="0.25">
      <c r="C1" s="10" t="s">
        <v>55</v>
      </c>
      <c r="D1" s="10" t="s">
        <v>164</v>
      </c>
      <c r="E1" s="10" t="s">
        <v>60</v>
      </c>
      <c r="F1" s="10" t="s">
        <v>81</v>
      </c>
      <c r="G1" s="7" t="s">
        <v>57</v>
      </c>
      <c r="I1" s="8" t="s">
        <v>95</v>
      </c>
      <c r="J1" s="8"/>
    </row>
    <row r="2" spans="1:10" x14ac:dyDescent="0.25">
      <c r="A2" s="59" t="s">
        <v>54</v>
      </c>
      <c r="B2" s="5" t="s">
        <v>86</v>
      </c>
      <c r="C2" s="53" t="s">
        <v>56</v>
      </c>
      <c r="D2" s="53">
        <v>1</v>
      </c>
      <c r="E2" s="53" t="s">
        <v>61</v>
      </c>
      <c r="F2" s="53">
        <v>50</v>
      </c>
      <c r="G2" s="55" t="s">
        <v>58</v>
      </c>
      <c r="H2" s="9"/>
      <c r="I2" s="5" t="s">
        <v>112</v>
      </c>
    </row>
    <row r="3" spans="1:10" x14ac:dyDescent="0.25">
      <c r="A3" s="59"/>
      <c r="B3" s="5" t="s">
        <v>87</v>
      </c>
      <c r="C3" s="53"/>
      <c r="D3" s="53"/>
      <c r="E3" s="53"/>
      <c r="F3" s="53"/>
      <c r="G3" s="55"/>
      <c r="H3" s="9"/>
    </row>
    <row r="5" spans="1:10" hidden="1" x14ac:dyDescent="0.25">
      <c r="A5" s="59" t="s">
        <v>127</v>
      </c>
      <c r="B5" s="5" t="s">
        <v>1</v>
      </c>
      <c r="C5" s="54" t="s">
        <v>59</v>
      </c>
      <c r="D5" s="52">
        <v>1</v>
      </c>
      <c r="E5" s="53" t="s">
        <v>62</v>
      </c>
      <c r="F5" s="53">
        <v>1.5</v>
      </c>
      <c r="G5" s="55" t="s">
        <v>63</v>
      </c>
      <c r="H5" s="9"/>
      <c r="I5" s="5" t="s">
        <v>113</v>
      </c>
    </row>
    <row r="6" spans="1:10" hidden="1" x14ac:dyDescent="0.25">
      <c r="A6" s="59"/>
      <c r="B6" s="5" t="s">
        <v>2</v>
      </c>
      <c r="C6" s="54"/>
      <c r="D6" s="52"/>
      <c r="E6" s="53"/>
      <c r="F6" s="53"/>
      <c r="G6" s="55"/>
      <c r="H6" s="9"/>
    </row>
    <row r="7" spans="1:10" x14ac:dyDescent="0.25">
      <c r="A7" s="6"/>
    </row>
    <row r="8" spans="1:10" s="9" customFormat="1" x14ac:dyDescent="0.25">
      <c r="A8" s="58" t="s">
        <v>49</v>
      </c>
      <c r="B8" s="9" t="s">
        <v>3</v>
      </c>
      <c r="C8" s="52" t="s">
        <v>64</v>
      </c>
      <c r="D8" s="52">
        <v>1</v>
      </c>
      <c r="E8" s="52" t="s">
        <v>65</v>
      </c>
      <c r="F8" s="52">
        <v>15</v>
      </c>
      <c r="G8" s="52" t="s">
        <v>66</v>
      </c>
      <c r="I8" s="9" t="s">
        <v>114</v>
      </c>
    </row>
    <row r="9" spans="1:10" ht="30" x14ac:dyDescent="0.25">
      <c r="A9" s="58"/>
      <c r="B9" s="5" t="s">
        <v>4</v>
      </c>
      <c r="C9" s="52"/>
      <c r="D9" s="52"/>
      <c r="E9" s="52"/>
      <c r="F9" s="52"/>
      <c r="G9" s="52"/>
      <c r="H9" s="9"/>
    </row>
    <row r="10" spans="1:10" x14ac:dyDescent="0.25">
      <c r="A10" s="6"/>
      <c r="G10" s="11"/>
    </row>
    <row r="11" spans="1:10" x14ac:dyDescent="0.25">
      <c r="A11" s="59" t="s">
        <v>50</v>
      </c>
      <c r="B11" s="5" t="s">
        <v>5</v>
      </c>
      <c r="C11" s="53" t="s">
        <v>67</v>
      </c>
      <c r="D11" s="53">
        <v>1</v>
      </c>
      <c r="E11" s="53" t="s">
        <v>68</v>
      </c>
      <c r="F11" s="53">
        <v>2</v>
      </c>
      <c r="G11" s="53">
        <v>2</v>
      </c>
      <c r="H11" s="9"/>
    </row>
    <row r="12" spans="1:10" x14ac:dyDescent="0.25">
      <c r="A12" s="59"/>
      <c r="B12" s="5" t="s">
        <v>6</v>
      </c>
      <c r="C12" s="53"/>
      <c r="D12" s="53"/>
      <c r="E12" s="53"/>
      <c r="F12" s="53"/>
      <c r="G12" s="53"/>
    </row>
    <row r="13" spans="1:10" x14ac:dyDescent="0.25">
      <c r="A13" s="6"/>
      <c r="G13" s="11"/>
    </row>
    <row r="14" spans="1:10" s="9" customFormat="1" ht="90" hidden="1" x14ac:dyDescent="0.25">
      <c r="A14" s="58" t="s">
        <v>51</v>
      </c>
      <c r="B14" s="9" t="s">
        <v>126</v>
      </c>
      <c r="C14" s="41" t="s">
        <v>117</v>
      </c>
      <c r="D14" s="47"/>
      <c r="E14" s="12" t="s">
        <v>78</v>
      </c>
      <c r="F14" s="12">
        <v>0.8</v>
      </c>
      <c r="G14" s="12">
        <v>42</v>
      </c>
      <c r="I14" s="9" t="s">
        <v>118</v>
      </c>
      <c r="J14" s="9" t="s">
        <v>115</v>
      </c>
    </row>
    <row r="15" spans="1:10" x14ac:dyDescent="0.25">
      <c r="A15" s="58"/>
      <c r="B15" s="5" t="s">
        <v>8</v>
      </c>
      <c r="C15" s="11" t="s">
        <v>69</v>
      </c>
      <c r="D15" s="45">
        <v>1</v>
      </c>
      <c r="E15" s="11" t="s">
        <v>70</v>
      </c>
      <c r="F15" s="11">
        <v>1.5</v>
      </c>
      <c r="G15" s="11">
        <v>1</v>
      </c>
      <c r="H15" s="9"/>
      <c r="I15" s="56" t="s">
        <v>158</v>
      </c>
    </row>
    <row r="16" spans="1:10" x14ac:dyDescent="0.25">
      <c r="A16" s="58"/>
      <c r="B16" s="5" t="s">
        <v>9</v>
      </c>
      <c r="C16" s="11" t="s">
        <v>71</v>
      </c>
      <c r="D16" s="45">
        <v>1</v>
      </c>
      <c r="E16" s="11" t="s">
        <v>70</v>
      </c>
      <c r="F16" s="11">
        <v>1.5</v>
      </c>
      <c r="G16" s="11">
        <v>1</v>
      </c>
      <c r="H16" s="9"/>
      <c r="I16" s="56"/>
    </row>
    <row r="17" spans="1:9" s="9" customFormat="1" x14ac:dyDescent="0.25">
      <c r="A17" s="58"/>
      <c r="B17" s="9" t="s">
        <v>10</v>
      </c>
      <c r="C17" s="12" t="s">
        <v>72</v>
      </c>
      <c r="D17" s="46">
        <v>1</v>
      </c>
      <c r="E17" s="12" t="s">
        <v>70</v>
      </c>
      <c r="F17" s="12">
        <v>4.5</v>
      </c>
      <c r="G17" s="12">
        <v>3</v>
      </c>
      <c r="I17" s="56"/>
    </row>
    <row r="18" spans="1:9" x14ac:dyDescent="0.25">
      <c r="A18" s="58"/>
      <c r="B18" s="5" t="s">
        <v>11</v>
      </c>
      <c r="C18" s="11" t="s">
        <v>73</v>
      </c>
      <c r="D18" s="45">
        <v>1</v>
      </c>
      <c r="E18" s="11" t="s">
        <v>70</v>
      </c>
      <c r="F18" s="11">
        <v>1.5</v>
      </c>
      <c r="G18" s="11">
        <v>1</v>
      </c>
      <c r="H18" s="9"/>
      <c r="I18" s="56"/>
    </row>
    <row r="19" spans="1:9" x14ac:dyDescent="0.25">
      <c r="A19" s="58"/>
      <c r="B19" s="5" t="s">
        <v>12</v>
      </c>
      <c r="C19" s="11" t="s">
        <v>74</v>
      </c>
      <c r="D19" s="45">
        <v>1</v>
      </c>
      <c r="E19" s="11" t="s">
        <v>70</v>
      </c>
      <c r="F19" s="11">
        <v>3.6</v>
      </c>
      <c r="G19" s="11">
        <v>3</v>
      </c>
      <c r="H19" s="9"/>
      <c r="I19" s="56"/>
    </row>
    <row r="20" spans="1:9" x14ac:dyDescent="0.25">
      <c r="A20" s="58"/>
      <c r="B20" s="5" t="s">
        <v>13</v>
      </c>
      <c r="C20" s="11" t="s">
        <v>75</v>
      </c>
      <c r="D20" s="45">
        <v>1</v>
      </c>
      <c r="E20" s="11" t="s">
        <v>70</v>
      </c>
      <c r="F20" s="11">
        <v>2.6</v>
      </c>
      <c r="G20" s="11">
        <v>2</v>
      </c>
      <c r="H20" s="9"/>
      <c r="I20" s="56"/>
    </row>
    <row r="21" spans="1:9" x14ac:dyDescent="0.25">
      <c r="A21" s="58"/>
      <c r="B21" s="5" t="s">
        <v>14</v>
      </c>
      <c r="C21" s="11" t="s">
        <v>76</v>
      </c>
      <c r="D21" s="45">
        <v>1</v>
      </c>
      <c r="E21" s="11" t="s">
        <v>70</v>
      </c>
      <c r="F21" s="11">
        <v>1.5</v>
      </c>
      <c r="G21" s="11">
        <v>1</v>
      </c>
      <c r="H21" s="9"/>
      <c r="I21" s="56"/>
    </row>
    <row r="22" spans="1:9" x14ac:dyDescent="0.25">
      <c r="A22" s="58"/>
      <c r="B22" s="5" t="s">
        <v>15</v>
      </c>
      <c r="C22" s="11" t="s">
        <v>77</v>
      </c>
      <c r="D22" s="45">
        <v>1</v>
      </c>
      <c r="E22" s="11" t="s">
        <v>70</v>
      </c>
      <c r="F22" s="11">
        <v>1.5</v>
      </c>
      <c r="G22" s="11">
        <v>1</v>
      </c>
      <c r="H22" s="9"/>
      <c r="I22" s="56"/>
    </row>
    <row r="23" spans="1:9" x14ac:dyDescent="0.25">
      <c r="A23" s="6"/>
      <c r="G23" s="11"/>
    </row>
    <row r="24" spans="1:9" ht="30" x14ac:dyDescent="0.25">
      <c r="A24" s="59" t="s">
        <v>184</v>
      </c>
      <c r="B24" s="5" t="s">
        <v>16</v>
      </c>
      <c r="C24" s="11" t="s">
        <v>79</v>
      </c>
      <c r="D24" s="45">
        <v>1</v>
      </c>
      <c r="E24" s="11" t="s">
        <v>70</v>
      </c>
      <c r="F24" s="11">
        <v>1.5</v>
      </c>
      <c r="G24" s="11">
        <v>1</v>
      </c>
      <c r="H24" s="9"/>
      <c r="I24" s="5" t="s">
        <v>159</v>
      </c>
    </row>
    <row r="25" spans="1:9" s="9" customFormat="1" x14ac:dyDescent="0.25">
      <c r="A25" s="59"/>
      <c r="B25" s="9" t="s">
        <v>17</v>
      </c>
      <c r="C25" s="54" t="s">
        <v>85</v>
      </c>
      <c r="D25" s="53" t="s">
        <v>169</v>
      </c>
      <c r="E25" s="53" t="s">
        <v>70</v>
      </c>
      <c r="F25" s="52">
        <v>6</v>
      </c>
      <c r="G25" s="52">
        <v>4</v>
      </c>
      <c r="I25" s="57" t="s">
        <v>189</v>
      </c>
    </row>
    <row r="26" spans="1:9" s="9" customFormat="1" ht="99.75" customHeight="1" x14ac:dyDescent="0.25">
      <c r="A26" s="59"/>
      <c r="B26" s="9" t="s">
        <v>18</v>
      </c>
      <c r="C26" s="54"/>
      <c r="D26" s="53"/>
      <c r="E26" s="53"/>
      <c r="F26" s="52"/>
      <c r="G26" s="52"/>
      <c r="I26" s="57"/>
    </row>
    <row r="27" spans="1:9" s="9" customFormat="1" x14ac:dyDescent="0.25">
      <c r="A27" s="59"/>
      <c r="B27" s="9" t="s">
        <v>19</v>
      </c>
      <c r="C27" s="52" t="s">
        <v>80</v>
      </c>
      <c r="D27" s="52" t="s">
        <v>165</v>
      </c>
      <c r="E27" s="52" t="s">
        <v>70</v>
      </c>
      <c r="F27" s="52">
        <v>6</v>
      </c>
      <c r="G27" s="52">
        <v>25</v>
      </c>
      <c r="H27" s="13"/>
    </row>
    <row r="28" spans="1:9" x14ac:dyDescent="0.25">
      <c r="A28" s="59"/>
      <c r="B28" s="5" t="s">
        <v>20</v>
      </c>
      <c r="C28" s="52"/>
      <c r="D28" s="52"/>
      <c r="E28" s="52"/>
      <c r="F28" s="52"/>
      <c r="G28" s="52"/>
      <c r="H28" s="14"/>
    </row>
    <row r="29" spans="1:9" x14ac:dyDescent="0.25">
      <c r="A29" s="59"/>
      <c r="B29" s="5" t="s">
        <v>21</v>
      </c>
      <c r="C29" s="52"/>
      <c r="D29" s="52"/>
      <c r="E29" s="52"/>
      <c r="F29" s="52"/>
      <c r="G29" s="52"/>
      <c r="H29" s="14"/>
    </row>
    <row r="30" spans="1:9" x14ac:dyDescent="0.25">
      <c r="A30" s="59"/>
      <c r="B30" s="5" t="s">
        <v>22</v>
      </c>
      <c r="C30" s="52"/>
      <c r="D30" s="52"/>
      <c r="E30" s="52"/>
      <c r="F30" s="52"/>
      <c r="G30" s="52"/>
      <c r="H30" s="14"/>
    </row>
    <row r="31" spans="1:9" x14ac:dyDescent="0.25">
      <c r="A31" s="6"/>
      <c r="G31" s="11"/>
    </row>
    <row r="32" spans="1:9" s="9" customFormat="1" ht="110.25" customHeight="1" x14ac:dyDescent="0.25">
      <c r="A32" s="58" t="s">
        <v>53</v>
      </c>
      <c r="B32" s="9" t="s">
        <v>23</v>
      </c>
      <c r="C32" s="12" t="s">
        <v>167</v>
      </c>
      <c r="D32" s="46" t="s">
        <v>168</v>
      </c>
      <c r="E32" s="12" t="s">
        <v>182</v>
      </c>
      <c r="F32" s="12">
        <v>10</v>
      </c>
      <c r="G32" s="12">
        <v>1</v>
      </c>
      <c r="I32" s="9" t="s">
        <v>183</v>
      </c>
    </row>
    <row r="33" spans="1:9" ht="27.75" customHeight="1" x14ac:dyDescent="0.25">
      <c r="A33" s="58"/>
      <c r="B33" s="5" t="s">
        <v>24</v>
      </c>
      <c r="C33" s="52" t="s">
        <v>83</v>
      </c>
      <c r="D33" s="52">
        <v>3</v>
      </c>
      <c r="E33" s="52" t="s">
        <v>82</v>
      </c>
      <c r="F33" s="52">
        <v>1</v>
      </c>
      <c r="G33" s="52">
        <v>12</v>
      </c>
      <c r="H33" s="9"/>
      <c r="I33" s="55" t="s">
        <v>185</v>
      </c>
    </row>
    <row r="34" spans="1:9" s="9" customFormat="1" x14ac:dyDescent="0.25">
      <c r="A34" s="58"/>
      <c r="B34" s="9" t="s">
        <v>25</v>
      </c>
      <c r="C34" s="52"/>
      <c r="D34" s="52"/>
      <c r="E34" s="52"/>
      <c r="F34" s="52"/>
      <c r="G34" s="52"/>
      <c r="I34" s="55"/>
    </row>
    <row r="35" spans="1:9" ht="36.75" customHeight="1" x14ac:dyDescent="0.25">
      <c r="A35" s="58"/>
      <c r="B35" s="5" t="s">
        <v>26</v>
      </c>
      <c r="C35" s="52"/>
      <c r="D35" s="52"/>
      <c r="E35" s="52"/>
      <c r="F35" s="52"/>
      <c r="G35" s="52"/>
      <c r="H35" s="9"/>
      <c r="I35" s="55"/>
    </row>
  </sheetData>
  <mergeCells count="45">
    <mergeCell ref="I33:I35"/>
    <mergeCell ref="I15:I22"/>
    <mergeCell ref="I25:I26"/>
    <mergeCell ref="A32:A35"/>
    <mergeCell ref="A2:A3"/>
    <mergeCell ref="A5:A6"/>
    <mergeCell ref="A8:A9"/>
    <mergeCell ref="A11:A12"/>
    <mergeCell ref="A14:A22"/>
    <mergeCell ref="A24:A30"/>
    <mergeCell ref="C2:C3"/>
    <mergeCell ref="F2:F3"/>
    <mergeCell ref="G2:G3"/>
    <mergeCell ref="C5:C6"/>
    <mergeCell ref="F5:F6"/>
    <mergeCell ref="E2:E3"/>
    <mergeCell ref="E5:E6"/>
    <mergeCell ref="G5:G6"/>
    <mergeCell ref="C8:C9"/>
    <mergeCell ref="E8:E9"/>
    <mergeCell ref="F8:F9"/>
    <mergeCell ref="G8:G9"/>
    <mergeCell ref="F11:F12"/>
    <mergeCell ref="C11:C12"/>
    <mergeCell ref="E11:E12"/>
    <mergeCell ref="G11:G12"/>
    <mergeCell ref="C33:C35"/>
    <mergeCell ref="E33:E35"/>
    <mergeCell ref="F33:F35"/>
    <mergeCell ref="G33:G35"/>
    <mergeCell ref="C25:C26"/>
    <mergeCell ref="E25:E26"/>
    <mergeCell ref="F25:F26"/>
    <mergeCell ref="G25:G26"/>
    <mergeCell ref="C27:C30"/>
    <mergeCell ref="E27:E30"/>
    <mergeCell ref="F27:F30"/>
    <mergeCell ref="G27:G30"/>
    <mergeCell ref="D27:D30"/>
    <mergeCell ref="D33:D35"/>
    <mergeCell ref="D2:D3"/>
    <mergeCell ref="D5:D6"/>
    <mergeCell ref="D8:D9"/>
    <mergeCell ref="D11:D12"/>
    <mergeCell ref="D25:D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FBDA-A474-4125-8F57-A00FC632DBAE}">
  <dimension ref="A1:CW67"/>
  <sheetViews>
    <sheetView zoomScale="115" zoomScaleNormal="115" workbookViewId="0">
      <selection activeCell="BQ11" sqref="BQ11"/>
    </sheetView>
  </sheetViews>
  <sheetFormatPr defaultRowHeight="15" x14ac:dyDescent="0.25"/>
  <cols>
    <col min="1" max="1" width="49.5703125" customWidth="1"/>
    <col min="2" max="2" width="13.42578125" style="85" bestFit="1" customWidth="1"/>
    <col min="3" max="21" width="9.140625" hidden="1" customWidth="1"/>
    <col min="23" max="23" width="13.7109375" style="85" bestFit="1" customWidth="1"/>
    <col min="24" max="24" width="9.28515625" style="85" customWidth="1"/>
    <col min="25" max="25" width="13.42578125" style="85" bestFit="1" customWidth="1"/>
    <col min="26" max="44" width="9.140625" hidden="1" customWidth="1"/>
    <col min="45" max="45" width="9.140625" style="48"/>
    <col min="46" max="46" width="13.7109375" style="85" bestFit="1" customWidth="1"/>
    <col min="48" max="48" width="13.42578125" style="85" bestFit="1" customWidth="1"/>
    <col min="49" max="67" width="9.140625" hidden="1" customWidth="1"/>
    <col min="68" max="68" width="9.140625" style="48"/>
    <col min="69" max="69" width="13.7109375" style="85" bestFit="1" customWidth="1"/>
    <col min="71" max="71" width="6.42578125" customWidth="1"/>
    <col min="72" max="72" width="10.85546875" customWidth="1"/>
    <col min="73" max="73" width="12.7109375" hidden="1" customWidth="1"/>
    <col min="74" max="74" width="4.85546875" customWidth="1"/>
    <col min="75" max="75" width="11.85546875" customWidth="1"/>
    <col min="76" max="76" width="13.42578125" hidden="1" customWidth="1"/>
    <col min="77" max="77" width="5.140625" customWidth="1"/>
    <col min="78" max="78" width="12.42578125" customWidth="1"/>
    <col min="79" max="79" width="11.140625" style="49" hidden="1" customWidth="1"/>
  </cols>
  <sheetData>
    <row r="1" spans="1:79" x14ac:dyDescent="0.25">
      <c r="B1" s="76" t="s">
        <v>96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8"/>
      <c r="X1" s="92"/>
      <c r="Y1" s="76" t="s">
        <v>171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8"/>
      <c r="AV1" s="76" t="s">
        <v>0</v>
      </c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8"/>
      <c r="BT1" s="55" t="s">
        <v>178</v>
      </c>
      <c r="BU1" s="55" t="s">
        <v>147</v>
      </c>
      <c r="BW1" s="55" t="s">
        <v>179</v>
      </c>
      <c r="BX1" s="55" t="s">
        <v>147</v>
      </c>
      <c r="BZ1" s="60" t="s">
        <v>173</v>
      </c>
      <c r="CA1" s="55" t="s">
        <v>147</v>
      </c>
    </row>
    <row r="2" spans="1:79" x14ac:dyDescent="0.25">
      <c r="B2" s="8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162</v>
      </c>
      <c r="W2" s="88" t="s">
        <v>170</v>
      </c>
      <c r="X2" s="86"/>
      <c r="Y2" s="8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162</v>
      </c>
      <c r="AT2" s="88" t="s">
        <v>170</v>
      </c>
      <c r="AV2" s="82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162</v>
      </c>
      <c r="BQ2" s="88" t="s">
        <v>170</v>
      </c>
      <c r="BT2" s="55"/>
      <c r="BU2" s="55"/>
      <c r="BW2" s="55"/>
      <c r="BX2" s="55"/>
      <c r="BZ2" s="60"/>
      <c r="CA2" s="55"/>
    </row>
    <row r="3" spans="1:79" x14ac:dyDescent="0.25">
      <c r="A3" t="s">
        <v>86</v>
      </c>
      <c r="B3" s="82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88">
        <f>MEDIAN(B3:U3)</f>
        <v>5136.09</v>
      </c>
      <c r="X3" s="86"/>
      <c r="Y3" s="82">
        <v>5095.01</v>
      </c>
      <c r="Z3" s="21">
        <v>5201.2</v>
      </c>
      <c r="AA3" s="21">
        <v>4725.42</v>
      </c>
      <c r="AB3" s="21">
        <v>4725.18</v>
      </c>
      <c r="AC3" s="21">
        <v>4723.62</v>
      </c>
      <c r="AD3" s="21">
        <v>4725.16</v>
      </c>
      <c r="AE3" s="21">
        <v>4723.29</v>
      </c>
      <c r="AF3" s="21">
        <v>4726.1499999999996</v>
      </c>
      <c r="AG3" s="21">
        <v>4723.1400000000003</v>
      </c>
      <c r="AH3" s="21">
        <v>5176.3</v>
      </c>
      <c r="AI3" s="21">
        <v>5074.8900000000003</v>
      </c>
      <c r="AJ3" s="21">
        <v>5091.1099999999997</v>
      </c>
      <c r="AK3" s="21">
        <v>5185.99</v>
      </c>
      <c r="AL3" s="21">
        <v>5080.0200000000004</v>
      </c>
      <c r="AM3" s="21">
        <v>5212.03</v>
      </c>
      <c r="AN3" s="21">
        <v>5177.7</v>
      </c>
      <c r="AO3" s="21">
        <v>5215.79</v>
      </c>
      <c r="AP3" s="21">
        <v>5199.03</v>
      </c>
      <c r="AQ3" s="21">
        <v>5133.07</v>
      </c>
      <c r="AR3" s="21">
        <v>5184.3999999999996</v>
      </c>
      <c r="AS3" s="21">
        <f>STDEV(Y3:AR3)/AVERAGE(Y3:AR3)</f>
        <v>4.3011823152145051E-2</v>
      </c>
      <c r="AT3" s="88">
        <f>MEDIAN(Y3:AR3)</f>
        <v>5093.0599999999995</v>
      </c>
      <c r="AV3" s="82">
        <v>5183.4799999999996</v>
      </c>
      <c r="AW3" s="21">
        <v>5305.98</v>
      </c>
      <c r="AX3" s="21">
        <v>5275.86</v>
      </c>
      <c r="AY3" s="21">
        <v>5371.02</v>
      </c>
      <c r="AZ3" s="21">
        <v>5300.29</v>
      </c>
      <c r="BA3" s="21">
        <v>5304.04</v>
      </c>
      <c r="BB3" s="21">
        <v>5337.33</v>
      </c>
      <c r="BC3" s="21">
        <v>5254.31</v>
      </c>
      <c r="BD3" s="21">
        <v>5309.79</v>
      </c>
      <c r="BE3" s="21">
        <v>5297.55</v>
      </c>
      <c r="BF3" s="21">
        <v>5408.93</v>
      </c>
      <c r="BG3" s="21">
        <v>5186.91</v>
      </c>
      <c r="BH3" s="21">
        <v>5218.79</v>
      </c>
      <c r="BI3" s="21">
        <v>4829.42</v>
      </c>
      <c r="BJ3" s="21">
        <v>5309.65</v>
      </c>
      <c r="BK3" s="21">
        <v>5255.5</v>
      </c>
      <c r="BL3" s="21">
        <v>5196.8599999999997</v>
      </c>
      <c r="BM3" s="21">
        <v>5312.96</v>
      </c>
      <c r="BN3" s="21">
        <v>5190.34</v>
      </c>
      <c r="BO3" s="21">
        <v>5197.51</v>
      </c>
      <c r="BP3" s="21">
        <f>STDEV(AV3:BO3)/AVERAGE(AV3:BO3)</f>
        <v>2.2505724410331662E-2</v>
      </c>
      <c r="BQ3" s="88">
        <f>MEDIAN(AV3:BO3)</f>
        <v>5286.7049999999999</v>
      </c>
      <c r="BT3">
        <f>AT3/W3</f>
        <v>0.9916220315453973</v>
      </c>
      <c r="BU3">
        <f>1-1/BT3</f>
        <v>-8.4487518309228626E-3</v>
      </c>
      <c r="BW3">
        <f>BQ3/AT3</f>
        <v>1.038021346695307</v>
      </c>
      <c r="BX3">
        <f>1-1/BW3</f>
        <v>3.6628675138862477E-2</v>
      </c>
      <c r="BZ3">
        <f>BQ3/W3</f>
        <v>1.0293248365974894</v>
      </c>
      <c r="CA3" s="49">
        <f>1-1/BZ3</f>
        <v>2.8489389894083228E-2</v>
      </c>
    </row>
    <row r="4" spans="1:79" ht="14.25" customHeight="1" x14ac:dyDescent="0.25">
      <c r="A4" t="s">
        <v>87</v>
      </c>
      <c r="B4" s="82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29" si="0">STDEV(B4:U4)/AVERAGE(B4:U4)</f>
        <v>2.9281108169882698E-4</v>
      </c>
      <c r="W4" s="88">
        <f t="shared" ref="W4:W29" si="1">MEDIAN(B4:U4)</f>
        <v>3977.7049999999999</v>
      </c>
      <c r="X4" s="86"/>
      <c r="Y4" s="82">
        <v>3986.38</v>
      </c>
      <c r="Z4" s="21">
        <v>3996.08</v>
      </c>
      <c r="AA4" s="21">
        <v>3717.79</v>
      </c>
      <c r="AB4" s="21">
        <v>3718.21</v>
      </c>
      <c r="AC4" s="21">
        <v>3793.4</v>
      </c>
      <c r="AD4" s="21">
        <v>3717.18</v>
      </c>
      <c r="AE4" s="21">
        <v>3716.91</v>
      </c>
      <c r="AF4" s="21">
        <v>3725.76</v>
      </c>
      <c r="AG4" s="21">
        <v>3944.34</v>
      </c>
      <c r="AH4" s="21">
        <v>3991.3</v>
      </c>
      <c r="AI4" s="21">
        <v>3990.86</v>
      </c>
      <c r="AJ4" s="21">
        <v>3989.27</v>
      </c>
      <c r="AK4" s="21">
        <v>3989.77</v>
      </c>
      <c r="AL4" s="21">
        <v>3991.82</v>
      </c>
      <c r="AM4" s="21">
        <v>3990.27</v>
      </c>
      <c r="AN4" s="21">
        <v>3992.03</v>
      </c>
      <c r="AO4" s="21">
        <v>3991.46</v>
      </c>
      <c r="AP4" s="21">
        <v>3991.73</v>
      </c>
      <c r="AQ4" s="21">
        <v>3995.29</v>
      </c>
      <c r="AR4" s="21">
        <v>3991.88</v>
      </c>
      <c r="AS4" s="21">
        <f t="shared" ref="AS4:AS29" si="2">STDEV(Y4:AR4)/AVERAGE(Y4:AR4)</f>
        <v>3.1209400403495565E-2</v>
      </c>
      <c r="AT4" s="88">
        <f t="shared" ref="AT4:AT29" si="3">MEDIAN(Y4:AR4)</f>
        <v>3990.02</v>
      </c>
      <c r="AV4" s="82">
        <v>4078.97</v>
      </c>
      <c r="AW4" s="21">
        <v>4079.38</v>
      </c>
      <c r="AX4" s="21">
        <v>4084.62</v>
      </c>
      <c r="AY4" s="21">
        <v>4081.36</v>
      </c>
      <c r="AZ4" s="21">
        <v>4077.26</v>
      </c>
      <c r="BA4" s="21">
        <v>4083.73</v>
      </c>
      <c r="BB4" s="21">
        <v>4079.35</v>
      </c>
      <c r="BC4" s="21">
        <v>4082.77</v>
      </c>
      <c r="BD4" s="21">
        <v>4078.99</v>
      </c>
      <c r="BE4" s="21">
        <v>4082.58</v>
      </c>
      <c r="BF4" s="21">
        <v>4079.91</v>
      </c>
      <c r="BG4" s="21">
        <v>4079.54</v>
      </c>
      <c r="BH4" s="21">
        <v>4077.35</v>
      </c>
      <c r="BI4" s="21">
        <v>3803.74</v>
      </c>
      <c r="BJ4" s="21">
        <v>4080.89</v>
      </c>
      <c r="BK4" s="21">
        <v>4081.18</v>
      </c>
      <c r="BL4" s="21">
        <v>4080.62</v>
      </c>
      <c r="BM4" s="21">
        <v>4082.67</v>
      </c>
      <c r="BN4" s="21">
        <v>4083.86</v>
      </c>
      <c r="BO4" s="21">
        <v>4077.21</v>
      </c>
      <c r="BP4" s="21">
        <f t="shared" ref="BP4:BP29" si="4">STDEV(AV4:BO4)/AVERAGE(AV4:BO4)</f>
        <v>1.5234935284563263E-2</v>
      </c>
      <c r="BQ4" s="88">
        <f t="shared" ref="BQ4:BQ29" si="5">MEDIAN(AV4:BO4)</f>
        <v>4080.2649999999999</v>
      </c>
      <c r="BT4" s="51">
        <f>AT4/W4</f>
        <v>1.0030960063654797</v>
      </c>
      <c r="BU4" s="51">
        <f t="shared" ref="BU4:BU29" si="6">1-1/BT4</f>
        <v>3.0864506944828785E-3</v>
      </c>
      <c r="BW4" s="48">
        <f>BQ4/AT4</f>
        <v>1.0226176811143803</v>
      </c>
      <c r="BX4" s="48">
        <f>1-1/BW4</f>
        <v>2.2117435999867596E-2</v>
      </c>
      <c r="BZ4" s="48">
        <f>BQ4/W4</f>
        <v>1.0257837119645625</v>
      </c>
      <c r="CA4" s="49">
        <f t="shared" ref="CA4:CA29" si="7">1-1/BZ4</f>
        <v>2.5135622318648521E-2</v>
      </c>
    </row>
    <row r="5" spans="1:79" s="79" customFormat="1" hidden="1" x14ac:dyDescent="0.25">
      <c r="A5" s="79" t="s">
        <v>1</v>
      </c>
      <c r="B5" s="83">
        <v>16.003699999999998</v>
      </c>
      <c r="C5" s="80">
        <v>15.090299999999999</v>
      </c>
      <c r="D5" s="80">
        <v>14.640599999999999</v>
      </c>
      <c r="E5" s="80">
        <v>14.716100000000001</v>
      </c>
      <c r="F5" s="80">
        <v>14.656700000000001</v>
      </c>
      <c r="G5" s="80">
        <v>15.087899999999999</v>
      </c>
      <c r="H5" s="80">
        <v>15.203900000000001</v>
      </c>
      <c r="I5" s="80">
        <v>15.0886</v>
      </c>
      <c r="J5" s="80">
        <v>20.891100000000002</v>
      </c>
      <c r="K5" s="80">
        <v>15.087899999999999</v>
      </c>
      <c r="L5" s="80">
        <v>15.088900000000001</v>
      </c>
      <c r="M5" s="80">
        <v>16.002700000000001</v>
      </c>
      <c r="N5" s="80">
        <v>15.5242</v>
      </c>
      <c r="O5" s="80">
        <v>15.0886</v>
      </c>
      <c r="P5" s="80">
        <v>15.55</v>
      </c>
      <c r="Q5" s="80">
        <v>15.087400000000001</v>
      </c>
      <c r="R5" s="80">
        <v>15.091799999999999</v>
      </c>
      <c r="S5" s="80">
        <v>14.7256</v>
      </c>
      <c r="T5" s="80">
        <v>15.2957</v>
      </c>
      <c r="U5" s="80">
        <v>14.728300000000001</v>
      </c>
      <c r="V5" s="80">
        <f t="shared" si="0"/>
        <v>8.6965378625785336E-2</v>
      </c>
      <c r="W5" s="89">
        <f t="shared" si="1"/>
        <v>15.088750000000001</v>
      </c>
      <c r="X5" s="87"/>
      <c r="Y5" s="83">
        <v>14.7585</v>
      </c>
      <c r="Z5" s="80">
        <v>20.968</v>
      </c>
      <c r="AA5" s="80">
        <v>15.079599999999999</v>
      </c>
      <c r="AB5" s="80">
        <v>15.087899999999999</v>
      </c>
      <c r="AC5" s="80">
        <v>14.7456</v>
      </c>
      <c r="AD5" s="80">
        <v>14.6465</v>
      </c>
      <c r="AE5" s="80">
        <v>14.769</v>
      </c>
      <c r="AF5" s="80">
        <v>14.763199999999999</v>
      </c>
      <c r="AG5" s="80">
        <v>20.134499999999999</v>
      </c>
      <c r="AH5" s="80">
        <v>14.6204</v>
      </c>
      <c r="AI5" s="80">
        <v>34.285899999999998</v>
      </c>
      <c r="AJ5" s="80">
        <v>15.092499999999999</v>
      </c>
      <c r="AK5" s="80">
        <v>15.0886</v>
      </c>
      <c r="AL5" s="80">
        <v>15.5627</v>
      </c>
      <c r="AM5" s="80">
        <v>20.177499999999998</v>
      </c>
      <c r="AN5" s="80">
        <v>15.2659</v>
      </c>
      <c r="AO5" s="80">
        <v>14.9521</v>
      </c>
      <c r="AP5" s="80">
        <v>20.171900000000001</v>
      </c>
      <c r="AQ5" s="80">
        <v>14.7051</v>
      </c>
      <c r="AR5" s="80">
        <v>14.726100000000001</v>
      </c>
      <c r="AS5" s="80">
        <f t="shared" si="2"/>
        <v>0.27362474560355227</v>
      </c>
      <c r="AT5" s="89">
        <f t="shared" si="3"/>
        <v>15.083749999999998</v>
      </c>
      <c r="AV5" s="83">
        <v>14.7188</v>
      </c>
      <c r="AW5" s="80">
        <v>18.613</v>
      </c>
      <c r="AX5" s="80">
        <v>15.3406</v>
      </c>
      <c r="AY5" s="80">
        <v>15.607900000000001</v>
      </c>
      <c r="AZ5" s="80">
        <v>17.2639</v>
      </c>
      <c r="BA5" s="80">
        <v>15.2424</v>
      </c>
      <c r="BB5" s="80">
        <v>17.612100000000002</v>
      </c>
      <c r="BC5" s="80">
        <v>15.0952</v>
      </c>
      <c r="BD5" s="80">
        <v>14.762499999999999</v>
      </c>
      <c r="BE5" s="80">
        <v>15.0718</v>
      </c>
      <c r="BF5" s="80">
        <v>20.173100000000002</v>
      </c>
      <c r="BG5" s="80">
        <v>14.6714</v>
      </c>
      <c r="BH5" s="80">
        <v>15.215299999999999</v>
      </c>
      <c r="BI5" s="80">
        <v>15.1838</v>
      </c>
      <c r="BJ5" s="80">
        <v>14.6965</v>
      </c>
      <c r="BK5" s="80">
        <v>15.7659</v>
      </c>
      <c r="BL5" s="80">
        <v>15.093999999999999</v>
      </c>
      <c r="BM5" s="80">
        <v>14.731199999999999</v>
      </c>
      <c r="BN5" s="80">
        <v>15.5671</v>
      </c>
      <c r="BO5" s="80">
        <v>14.712899999999999</v>
      </c>
      <c r="BP5" s="80">
        <f t="shared" si="4"/>
        <v>9.4748356669059966E-2</v>
      </c>
      <c r="BQ5" s="89">
        <f t="shared" si="5"/>
        <v>15.199549999999999</v>
      </c>
      <c r="BT5" s="79">
        <f>AT5/W5</f>
        <v>0.99966862728854267</v>
      </c>
      <c r="BU5" s="51">
        <f t="shared" si="6"/>
        <v>-3.3148255573056673E-4</v>
      </c>
      <c r="BW5" s="79">
        <f>BQ5/AT5</f>
        <v>1.0076771359907184</v>
      </c>
      <c r="BX5" s="79">
        <f>1-1/BW5</f>
        <v>7.6186466046691548E-3</v>
      </c>
      <c r="BZ5" s="79">
        <f>BQ5/W5</f>
        <v>1.0073432192858915</v>
      </c>
      <c r="CA5" s="79">
        <f t="shared" si="7"/>
        <v>7.2896894973861759E-3</v>
      </c>
    </row>
    <row r="6" spans="1:79" s="79" customFormat="1" hidden="1" x14ac:dyDescent="0.25">
      <c r="A6" s="79" t="s">
        <v>2</v>
      </c>
      <c r="B6" s="83">
        <v>12.653600000000001</v>
      </c>
      <c r="C6" s="80">
        <v>12.648899999999999</v>
      </c>
      <c r="D6" s="80">
        <v>12.661099999999999</v>
      </c>
      <c r="E6" s="80">
        <v>12.6396</v>
      </c>
      <c r="F6" s="80">
        <v>12.657500000000001</v>
      </c>
      <c r="G6" s="80">
        <v>12.657500000000001</v>
      </c>
      <c r="H6" s="80">
        <v>12.833</v>
      </c>
      <c r="I6" s="80">
        <v>12.666700000000001</v>
      </c>
      <c r="J6" s="80">
        <v>13.3711</v>
      </c>
      <c r="K6" s="80">
        <v>12.668699999999999</v>
      </c>
      <c r="L6" s="80">
        <v>13.204800000000001</v>
      </c>
      <c r="M6" s="80">
        <v>12.658899999999999</v>
      </c>
      <c r="N6" s="80">
        <v>12.643800000000001</v>
      </c>
      <c r="O6" s="80">
        <v>13.359400000000001</v>
      </c>
      <c r="P6" s="80">
        <v>12.6462</v>
      </c>
      <c r="Q6" s="80">
        <v>12.637700000000001</v>
      </c>
      <c r="R6" s="80">
        <v>12.6465</v>
      </c>
      <c r="S6" s="80">
        <v>12.640599999999999</v>
      </c>
      <c r="T6" s="80">
        <v>12.664999999999999</v>
      </c>
      <c r="U6" s="80">
        <v>12.656000000000001</v>
      </c>
      <c r="V6" s="80">
        <f t="shared" si="0"/>
        <v>1.9030427676494495E-2</v>
      </c>
      <c r="W6" s="89">
        <f t="shared" si="1"/>
        <v>12.657500000000001</v>
      </c>
      <c r="X6" s="87"/>
      <c r="Y6" s="83">
        <v>12.6572</v>
      </c>
      <c r="Z6" s="80">
        <v>12.999000000000001</v>
      </c>
      <c r="AA6" s="80">
        <v>12.676500000000001</v>
      </c>
      <c r="AB6" s="80">
        <v>13.360099999999999</v>
      </c>
      <c r="AC6" s="80">
        <v>12.792999999999999</v>
      </c>
      <c r="AD6" s="80">
        <v>12.6602</v>
      </c>
      <c r="AE6" s="80">
        <v>12.6777</v>
      </c>
      <c r="AF6" s="80">
        <v>12.671099999999999</v>
      </c>
      <c r="AG6" s="80">
        <v>13.015599999999999</v>
      </c>
      <c r="AH6" s="80">
        <v>12.796099999999999</v>
      </c>
      <c r="AI6" s="80">
        <v>86.510499999999993</v>
      </c>
      <c r="AJ6" s="80">
        <v>12.6953</v>
      </c>
      <c r="AK6" s="80">
        <v>13.2561</v>
      </c>
      <c r="AL6" s="80">
        <v>13.285600000000001</v>
      </c>
      <c r="AM6" s="80">
        <v>12.6655</v>
      </c>
      <c r="AN6" s="80">
        <v>12.6777</v>
      </c>
      <c r="AO6" s="80">
        <v>12.830299999999999</v>
      </c>
      <c r="AP6" s="80">
        <v>12.7568</v>
      </c>
      <c r="AQ6" s="80">
        <v>13.374499999999999</v>
      </c>
      <c r="AR6" s="80">
        <v>13.3643</v>
      </c>
      <c r="AS6" s="80">
        <f t="shared" si="2"/>
        <v>0.99243865836061784</v>
      </c>
      <c r="AT6" s="89">
        <f t="shared" si="3"/>
        <v>12.794549999999999</v>
      </c>
      <c r="AV6" s="83">
        <v>15.004899999999999</v>
      </c>
      <c r="AW6" s="80">
        <v>13.367900000000001</v>
      </c>
      <c r="AX6" s="80">
        <v>12.6587</v>
      </c>
      <c r="AY6" s="80">
        <v>16.857199999999999</v>
      </c>
      <c r="AZ6" s="80">
        <v>12.677</v>
      </c>
      <c r="BA6" s="80">
        <v>12.6379</v>
      </c>
      <c r="BB6" s="80">
        <v>13.0784</v>
      </c>
      <c r="BC6" s="80">
        <v>12.8088</v>
      </c>
      <c r="BD6" s="80">
        <v>12.656700000000001</v>
      </c>
      <c r="BE6" s="80">
        <v>12.666700000000001</v>
      </c>
      <c r="BF6" s="80">
        <v>12.7629</v>
      </c>
      <c r="BG6" s="80">
        <v>13.3757</v>
      </c>
      <c r="BH6" s="80">
        <v>12.9961</v>
      </c>
      <c r="BI6" s="80">
        <v>12.6455</v>
      </c>
      <c r="BJ6" s="80">
        <v>16.290299999999998</v>
      </c>
      <c r="BK6" s="80">
        <v>13.037800000000001</v>
      </c>
      <c r="BL6" s="80">
        <v>12.7563</v>
      </c>
      <c r="BM6" s="80">
        <v>12.6599</v>
      </c>
      <c r="BN6" s="80">
        <v>13.3704</v>
      </c>
      <c r="BO6" s="80">
        <v>12.644</v>
      </c>
      <c r="BP6" s="80">
        <f t="shared" si="4"/>
        <v>9.2285099962830783E-2</v>
      </c>
      <c r="BQ6" s="89">
        <f t="shared" si="5"/>
        <v>12.78585</v>
      </c>
      <c r="BT6" s="79">
        <f>AT6/W6</f>
        <v>1.0108275725854234</v>
      </c>
      <c r="BU6" s="51">
        <f t="shared" si="6"/>
        <v>1.0711592045050233E-2</v>
      </c>
      <c r="BW6" s="79">
        <f>BQ6/AT6</f>
        <v>0.99932002297853384</v>
      </c>
      <c r="BX6" s="79">
        <f>1-1/BW6</f>
        <v>-6.804397048298938E-4</v>
      </c>
      <c r="BZ6" s="79">
        <f>BQ6/W6</f>
        <v>1.0101402330634011</v>
      </c>
      <c r="CA6" s="79">
        <f t="shared" si="7"/>
        <v>1.0038440932749748E-2</v>
      </c>
    </row>
    <row r="7" spans="1:79" x14ac:dyDescent="0.25">
      <c r="A7" t="s">
        <v>3</v>
      </c>
      <c r="B7" s="82">
        <v>3497750</v>
      </c>
      <c r="C7" s="21">
        <v>3366780</v>
      </c>
      <c r="D7" s="21">
        <v>3346640</v>
      </c>
      <c r="E7" s="21">
        <v>3377990</v>
      </c>
      <c r="F7" s="21">
        <v>3318480</v>
      </c>
      <c r="G7" s="21">
        <v>3358710</v>
      </c>
      <c r="H7" s="21">
        <v>3347750</v>
      </c>
      <c r="I7" s="21">
        <v>3363500</v>
      </c>
      <c r="J7" s="21">
        <v>3328670</v>
      </c>
      <c r="K7" s="21">
        <v>3345070</v>
      </c>
      <c r="L7" s="21">
        <v>3345190</v>
      </c>
      <c r="M7" s="21">
        <v>3357390</v>
      </c>
      <c r="N7" s="21">
        <v>3325030</v>
      </c>
      <c r="O7" s="21">
        <v>3303680</v>
      </c>
      <c r="P7" s="21">
        <v>3316120</v>
      </c>
      <c r="Q7" s="21">
        <v>3325690</v>
      </c>
      <c r="R7" s="21">
        <v>3343150</v>
      </c>
      <c r="S7" s="21">
        <v>3301080</v>
      </c>
      <c r="T7" s="21">
        <v>3305890</v>
      </c>
      <c r="U7" s="21">
        <v>3294410</v>
      </c>
      <c r="V7" s="21">
        <f t="shared" si="0"/>
        <v>1.2991104051302497E-2</v>
      </c>
      <c r="W7" s="88">
        <f t="shared" si="1"/>
        <v>3344110</v>
      </c>
      <c r="X7" s="86"/>
      <c r="Y7" s="82">
        <v>3348320</v>
      </c>
      <c r="Z7" s="21">
        <v>3293380</v>
      </c>
      <c r="AA7" s="21">
        <v>3272240</v>
      </c>
      <c r="AB7" s="21">
        <v>3301660</v>
      </c>
      <c r="AC7" s="21">
        <v>3257900</v>
      </c>
      <c r="AD7" s="21">
        <v>3276770</v>
      </c>
      <c r="AE7" s="21">
        <v>3285300</v>
      </c>
      <c r="AF7" s="21">
        <v>3279190</v>
      </c>
      <c r="AG7" s="21">
        <v>3259390</v>
      </c>
      <c r="AH7" s="21">
        <v>3341230</v>
      </c>
      <c r="AI7" s="21">
        <v>3327600</v>
      </c>
      <c r="AJ7" s="21">
        <v>3340670</v>
      </c>
      <c r="AK7" s="21">
        <v>3341150</v>
      </c>
      <c r="AL7" s="21">
        <v>3310010</v>
      </c>
      <c r="AM7" s="21">
        <v>3330230</v>
      </c>
      <c r="AN7" s="21">
        <v>3300680</v>
      </c>
      <c r="AO7" s="21">
        <v>3340080</v>
      </c>
      <c r="AP7" s="21">
        <v>3345400</v>
      </c>
      <c r="AQ7" s="21">
        <v>3324390</v>
      </c>
      <c r="AR7" s="21">
        <v>3337860</v>
      </c>
      <c r="AS7" s="21">
        <f t="shared" si="2"/>
        <v>9.2979675910022062E-3</v>
      </c>
      <c r="AT7" s="88">
        <f t="shared" si="3"/>
        <v>3317200</v>
      </c>
      <c r="AV7" s="82">
        <v>3386930</v>
      </c>
      <c r="AW7" s="21">
        <v>3423770</v>
      </c>
      <c r="AX7" s="21">
        <v>3359210</v>
      </c>
      <c r="AY7" s="21">
        <v>3363780</v>
      </c>
      <c r="AZ7" s="21">
        <v>3371630</v>
      </c>
      <c r="BA7" s="21">
        <v>3402760</v>
      </c>
      <c r="BB7" s="21">
        <v>3391260</v>
      </c>
      <c r="BC7" s="21">
        <v>3401460</v>
      </c>
      <c r="BD7" s="21">
        <v>3417290</v>
      </c>
      <c r="BE7" s="21">
        <v>3366200</v>
      </c>
      <c r="BF7" s="21">
        <v>3366240</v>
      </c>
      <c r="BG7" s="21">
        <v>3343810</v>
      </c>
      <c r="BH7" s="21">
        <v>3399090</v>
      </c>
      <c r="BI7" s="21">
        <v>3464060</v>
      </c>
      <c r="BJ7" s="21">
        <v>3416140</v>
      </c>
      <c r="BK7" s="21">
        <v>3396280</v>
      </c>
      <c r="BL7" s="21">
        <v>3395400</v>
      </c>
      <c r="BM7" s="21">
        <v>3383080</v>
      </c>
      <c r="BN7" s="21">
        <v>3398430</v>
      </c>
      <c r="BO7" s="21">
        <v>3441390</v>
      </c>
      <c r="BP7" s="21">
        <f t="shared" si="4"/>
        <v>8.5805424807517995E-3</v>
      </c>
      <c r="BQ7" s="88">
        <f t="shared" si="5"/>
        <v>3395840</v>
      </c>
      <c r="BT7" s="51">
        <f>AT7/W7</f>
        <v>0.99195301589959661</v>
      </c>
      <c r="BU7" s="51">
        <f t="shared" si="6"/>
        <v>-8.1122633546364398E-3</v>
      </c>
      <c r="BW7" s="48">
        <f>BQ7/AT7</f>
        <v>1.0237067406246232</v>
      </c>
      <c r="BX7" s="48">
        <f>1-1/BW7</f>
        <v>2.3157745947983477E-2</v>
      </c>
      <c r="BZ7" s="48">
        <f>BQ7/W7</f>
        <v>1.0154689887593411</v>
      </c>
      <c r="CA7" s="49">
        <f t="shared" si="7"/>
        <v>1.5233344327176823E-2</v>
      </c>
    </row>
    <row r="8" spans="1:79" x14ac:dyDescent="0.25">
      <c r="A8" t="s">
        <v>4</v>
      </c>
      <c r="B8" s="82">
        <v>3056450</v>
      </c>
      <c r="C8" s="21">
        <v>3061740</v>
      </c>
      <c r="D8" s="21">
        <v>3058760</v>
      </c>
      <c r="E8" s="21">
        <v>3060160</v>
      </c>
      <c r="F8" s="21">
        <v>3056640</v>
      </c>
      <c r="G8" s="21">
        <v>3059940</v>
      </c>
      <c r="H8" s="21">
        <v>3058540</v>
      </c>
      <c r="I8" s="21">
        <v>3062140</v>
      </c>
      <c r="J8" s="21">
        <v>3058670</v>
      </c>
      <c r="K8" s="21">
        <v>3057310</v>
      </c>
      <c r="L8" s="21">
        <v>3061820</v>
      </c>
      <c r="M8" s="21">
        <v>3058370</v>
      </c>
      <c r="N8" s="21">
        <v>3057890</v>
      </c>
      <c r="O8" s="21">
        <v>3058460</v>
      </c>
      <c r="P8" s="21">
        <v>3061180</v>
      </c>
      <c r="Q8" s="21">
        <v>3058490</v>
      </c>
      <c r="R8" s="21">
        <v>3054980</v>
      </c>
      <c r="S8" s="21">
        <v>3059280</v>
      </c>
      <c r="T8" s="21">
        <v>3060770</v>
      </c>
      <c r="U8" s="21">
        <v>3057590</v>
      </c>
      <c r="V8" s="21">
        <f t="shared" si="0"/>
        <v>6.3245300076405022E-4</v>
      </c>
      <c r="W8" s="88">
        <f t="shared" si="1"/>
        <v>3058605</v>
      </c>
      <c r="X8" s="86"/>
      <c r="Y8" s="82">
        <v>2897400</v>
      </c>
      <c r="Z8" s="21">
        <v>2896130</v>
      </c>
      <c r="AA8" s="21">
        <v>2895950</v>
      </c>
      <c r="AB8" s="21">
        <v>2897090</v>
      </c>
      <c r="AC8" s="21">
        <v>2895870</v>
      </c>
      <c r="AD8" s="21">
        <v>2897880</v>
      </c>
      <c r="AE8" s="21">
        <v>2896170</v>
      </c>
      <c r="AF8" s="21">
        <v>2900600</v>
      </c>
      <c r="AG8" s="21">
        <v>2898110</v>
      </c>
      <c r="AH8" s="21">
        <v>2893980</v>
      </c>
      <c r="AI8" s="21">
        <v>2894840</v>
      </c>
      <c r="AJ8" s="21">
        <v>2899010</v>
      </c>
      <c r="AK8" s="21">
        <v>2900440</v>
      </c>
      <c r="AL8" s="21">
        <v>2894980</v>
      </c>
      <c r="AM8" s="21">
        <v>2897010</v>
      </c>
      <c r="AN8" s="21">
        <v>2894920</v>
      </c>
      <c r="AO8" s="21">
        <v>2896930</v>
      </c>
      <c r="AP8" s="21">
        <v>2893340</v>
      </c>
      <c r="AQ8" s="21">
        <v>2895350</v>
      </c>
      <c r="AR8" s="21">
        <v>2898640</v>
      </c>
      <c r="AS8" s="21">
        <f t="shared" si="2"/>
        <v>6.8313841094744113E-4</v>
      </c>
      <c r="AT8" s="88">
        <f t="shared" si="3"/>
        <v>2896550</v>
      </c>
      <c r="AV8" s="82">
        <v>3018040</v>
      </c>
      <c r="AW8" s="21">
        <v>3020020</v>
      </c>
      <c r="AX8" s="21">
        <v>3024680</v>
      </c>
      <c r="AY8" s="21">
        <v>3018320</v>
      </c>
      <c r="AZ8" s="21">
        <v>3017440</v>
      </c>
      <c r="BA8" s="21">
        <v>3016460</v>
      </c>
      <c r="BB8" s="21">
        <v>3014980</v>
      </c>
      <c r="BC8" s="21">
        <v>3021330</v>
      </c>
      <c r="BD8" s="21">
        <v>3020230</v>
      </c>
      <c r="BE8" s="21">
        <v>3018540</v>
      </c>
      <c r="BF8" s="21">
        <v>3013470</v>
      </c>
      <c r="BG8" s="21">
        <v>3016510</v>
      </c>
      <c r="BH8" s="21">
        <v>3017390</v>
      </c>
      <c r="BI8" s="21">
        <v>3018920</v>
      </c>
      <c r="BJ8" s="21">
        <v>3016530</v>
      </c>
      <c r="BK8" s="21">
        <v>3019860</v>
      </c>
      <c r="BL8" s="21">
        <v>3020560</v>
      </c>
      <c r="BM8" s="21">
        <v>3016530</v>
      </c>
      <c r="BN8" s="21">
        <v>3033030</v>
      </c>
      <c r="BO8" s="21">
        <v>3022490</v>
      </c>
      <c r="BP8" s="21">
        <f t="shared" si="4"/>
        <v>1.3787280507985603E-3</v>
      </c>
      <c r="BQ8" s="88">
        <f t="shared" si="5"/>
        <v>3018430</v>
      </c>
      <c r="BT8" s="51">
        <f>AT8/W8</f>
        <v>0.94701669551968948</v>
      </c>
      <c r="BU8" s="51">
        <f t="shared" si="6"/>
        <v>-5.5947592825948078E-2</v>
      </c>
      <c r="BW8" s="48">
        <f>BQ8/AT8</f>
        <v>1.0420776440938357</v>
      </c>
      <c r="BX8" s="48">
        <f>1-1/BW8</f>
        <v>4.0378607421739043E-2</v>
      </c>
      <c r="BZ8" s="48">
        <f>BQ8/W8</f>
        <v>0.98686492698468742</v>
      </c>
      <c r="CA8" s="49">
        <f t="shared" si="7"/>
        <v>-1.3309899517298884E-2</v>
      </c>
    </row>
    <row r="9" spans="1:79" x14ac:dyDescent="0.25">
      <c r="A9" t="s">
        <v>5</v>
      </c>
      <c r="B9" s="82">
        <v>593.95000000000005</v>
      </c>
      <c r="C9" s="21">
        <v>596.31299999999999</v>
      </c>
      <c r="D9" s="21">
        <v>591.95399999999995</v>
      </c>
      <c r="E9" s="21">
        <v>590.702</v>
      </c>
      <c r="F9" s="21">
        <v>596.14300000000003</v>
      </c>
      <c r="G9" s="21">
        <v>591.53099999999995</v>
      </c>
      <c r="H9" s="21">
        <v>596.09100000000001</v>
      </c>
      <c r="I9" s="21">
        <v>593.21799999999996</v>
      </c>
      <c r="J9" s="21">
        <v>592.28899999999999</v>
      </c>
      <c r="K9" s="21">
        <v>591.95899999999995</v>
      </c>
      <c r="L9" s="21">
        <v>593.221</v>
      </c>
      <c r="M9" s="21">
        <v>593.28200000000004</v>
      </c>
      <c r="N9" s="21">
        <v>590.57399999999996</v>
      </c>
      <c r="O9" s="21">
        <v>595.19399999999996</v>
      </c>
      <c r="P9" s="21">
        <v>591.36800000000005</v>
      </c>
      <c r="Q9" s="21">
        <v>592.52099999999996</v>
      </c>
      <c r="R9" s="21">
        <v>591.87699999999995</v>
      </c>
      <c r="S9" s="21">
        <v>592.53800000000001</v>
      </c>
      <c r="T9" s="21">
        <v>595.654</v>
      </c>
      <c r="U9" s="21">
        <v>596.49800000000005</v>
      </c>
      <c r="V9" s="21">
        <f t="shared" si="0"/>
        <v>3.3168701560635952E-3</v>
      </c>
      <c r="W9" s="88">
        <f t="shared" si="1"/>
        <v>592.87799999999993</v>
      </c>
      <c r="X9" s="86"/>
      <c r="Y9" s="82">
        <v>603.76300000000003</v>
      </c>
      <c r="Z9" s="21">
        <v>604.16800000000001</v>
      </c>
      <c r="AA9" s="21">
        <v>604.19299999999998</v>
      </c>
      <c r="AB9" s="21">
        <v>601.85400000000004</v>
      </c>
      <c r="AC9" s="21">
        <v>603.06799999999998</v>
      </c>
      <c r="AD9" s="21">
        <v>603.39599999999996</v>
      </c>
      <c r="AE9" s="21">
        <v>603.01099999999997</v>
      </c>
      <c r="AF9" s="21">
        <v>625.18700000000001</v>
      </c>
      <c r="AG9" s="21">
        <v>603.07299999999998</v>
      </c>
      <c r="AH9" s="21">
        <v>603.73699999999997</v>
      </c>
      <c r="AI9" s="21">
        <v>604.57100000000003</v>
      </c>
      <c r="AJ9" s="21">
        <v>630.42499999999995</v>
      </c>
      <c r="AK9" s="21">
        <v>601.80499999999995</v>
      </c>
      <c r="AL9" s="21">
        <v>603.85799999999995</v>
      </c>
      <c r="AM9" s="21">
        <v>602.69100000000003</v>
      </c>
      <c r="AN9" s="21">
        <v>604.58299999999997</v>
      </c>
      <c r="AO9" s="21">
        <v>602.18399999999997</v>
      </c>
      <c r="AP9" s="21">
        <v>601.37900000000002</v>
      </c>
      <c r="AQ9" s="21">
        <v>604.09299999999996</v>
      </c>
      <c r="AR9" s="21">
        <v>604.13400000000001</v>
      </c>
      <c r="AS9" s="21">
        <f t="shared" si="2"/>
        <v>1.2621201833452785E-2</v>
      </c>
      <c r="AT9" s="88">
        <f t="shared" si="3"/>
        <v>603.75</v>
      </c>
      <c r="AV9" s="82">
        <v>624.84799999999996</v>
      </c>
      <c r="AW9" s="21">
        <v>629.19399999999996</v>
      </c>
      <c r="AX9" s="21">
        <v>629.89499999999998</v>
      </c>
      <c r="AY9" s="21">
        <v>629.30399999999997</v>
      </c>
      <c r="AZ9" s="21">
        <v>631.28300000000002</v>
      </c>
      <c r="BA9" s="21">
        <v>627.28899999999999</v>
      </c>
      <c r="BB9" s="21">
        <v>625.91899999999998</v>
      </c>
      <c r="BC9" s="21">
        <v>627.74199999999996</v>
      </c>
      <c r="BD9" s="21">
        <v>628.17700000000002</v>
      </c>
      <c r="BE9" s="21">
        <v>628.53300000000002</v>
      </c>
      <c r="BF9" s="21">
        <v>627.60299999999995</v>
      </c>
      <c r="BG9" s="21">
        <v>644.33900000000006</v>
      </c>
      <c r="BH9" s="21">
        <v>633.16200000000003</v>
      </c>
      <c r="BI9" s="21">
        <v>628.44500000000005</v>
      </c>
      <c r="BJ9" s="21">
        <v>621.33699999999999</v>
      </c>
      <c r="BK9" s="21">
        <v>624.96400000000006</v>
      </c>
      <c r="BL9" s="21">
        <v>626.91700000000003</v>
      </c>
      <c r="BM9" s="21">
        <v>624.20500000000004</v>
      </c>
      <c r="BN9" s="21">
        <v>625.27599999999995</v>
      </c>
      <c r="BO9" s="21">
        <v>626.64099999999996</v>
      </c>
      <c r="BP9" s="21">
        <f t="shared" si="4"/>
        <v>7.3377215573447955E-3</v>
      </c>
      <c r="BQ9" s="88">
        <f t="shared" si="5"/>
        <v>627.6724999999999</v>
      </c>
      <c r="BT9" s="51">
        <f>AT9/W9</f>
        <v>1.0183376681205916</v>
      </c>
      <c r="BU9" s="51">
        <f t="shared" si="6"/>
        <v>1.8007453416149177E-2</v>
      </c>
      <c r="BW9" s="48">
        <f>BQ9/AT9</f>
        <v>1.0396231884057969</v>
      </c>
      <c r="BX9" s="48">
        <f>1-1/BW9</f>
        <v>3.8113028689324313E-2</v>
      </c>
      <c r="BZ9" s="48">
        <f>BQ9/W9</f>
        <v>1.0586874534052537</v>
      </c>
      <c r="CA9" s="49">
        <f t="shared" si="7"/>
        <v>5.5434163516802193E-2</v>
      </c>
    </row>
    <row r="10" spans="1:79" s="79" customFormat="1" hidden="1" x14ac:dyDescent="0.25">
      <c r="A10" s="79" t="s">
        <v>6</v>
      </c>
      <c r="B10" s="83">
        <v>391.78899999999999</v>
      </c>
      <c r="C10" s="80">
        <v>392.29</v>
      </c>
      <c r="D10" s="80">
        <v>392.36700000000002</v>
      </c>
      <c r="E10" s="80">
        <v>391.94499999999999</v>
      </c>
      <c r="F10" s="80">
        <v>388.91199999999998</v>
      </c>
      <c r="G10" s="80">
        <v>392.00599999999997</v>
      </c>
      <c r="H10" s="80">
        <v>392.03899999999999</v>
      </c>
      <c r="I10" s="80">
        <v>389.10199999999998</v>
      </c>
      <c r="J10" s="80">
        <v>389.22800000000001</v>
      </c>
      <c r="K10" s="80">
        <v>392.4</v>
      </c>
      <c r="L10" s="80">
        <v>391.42700000000002</v>
      </c>
      <c r="M10" s="80">
        <v>392.37200000000001</v>
      </c>
      <c r="N10" s="80">
        <v>392.12200000000001</v>
      </c>
      <c r="O10" s="80">
        <v>392.39400000000001</v>
      </c>
      <c r="P10" s="80">
        <v>389.32100000000003</v>
      </c>
      <c r="Q10" s="80">
        <v>389.07100000000003</v>
      </c>
      <c r="R10" s="80">
        <v>390.47300000000001</v>
      </c>
      <c r="S10" s="80">
        <v>388.96300000000002</v>
      </c>
      <c r="T10" s="80">
        <v>389.21</v>
      </c>
      <c r="U10" s="80">
        <v>392.9</v>
      </c>
      <c r="V10" s="80">
        <f t="shared" si="0"/>
        <v>3.8582849434721555E-3</v>
      </c>
      <c r="W10" s="89">
        <f t="shared" si="1"/>
        <v>391.86699999999996</v>
      </c>
      <c r="X10" s="87"/>
      <c r="Y10" s="83">
        <v>396.84899999999999</v>
      </c>
      <c r="Z10" s="80">
        <v>401.50900000000001</v>
      </c>
      <c r="AA10" s="80">
        <v>398.56700000000001</v>
      </c>
      <c r="AB10" s="80">
        <v>399.50200000000001</v>
      </c>
      <c r="AC10" s="80">
        <v>398.48200000000003</v>
      </c>
      <c r="AD10" s="80">
        <v>398.72</v>
      </c>
      <c r="AE10" s="80">
        <v>397.80700000000002</v>
      </c>
      <c r="AF10" s="80">
        <v>399.63299999999998</v>
      </c>
      <c r="AG10" s="80">
        <v>398.15600000000001</v>
      </c>
      <c r="AH10" s="80">
        <v>398.00900000000001</v>
      </c>
      <c r="AI10" s="80">
        <v>399.52100000000002</v>
      </c>
      <c r="AJ10" s="80">
        <v>400.34500000000003</v>
      </c>
      <c r="AK10" s="80">
        <v>397.94</v>
      </c>
      <c r="AL10" s="80">
        <v>399.755</v>
      </c>
      <c r="AM10" s="80">
        <v>398.98099999999999</v>
      </c>
      <c r="AN10" s="80">
        <v>399.65600000000001</v>
      </c>
      <c r="AO10" s="80">
        <v>399.23599999999999</v>
      </c>
      <c r="AP10" s="80">
        <v>399.32100000000003</v>
      </c>
      <c r="AQ10" s="80">
        <v>399.18099999999998</v>
      </c>
      <c r="AR10" s="80">
        <v>398.86099999999999</v>
      </c>
      <c r="AS10" s="80">
        <f t="shared" si="2"/>
        <v>2.5482475377721272E-3</v>
      </c>
      <c r="AT10" s="89">
        <f t="shared" si="3"/>
        <v>399.08100000000002</v>
      </c>
      <c r="AV10" s="83">
        <v>410.30799999999999</v>
      </c>
      <c r="AW10" s="80">
        <v>412.94799999999998</v>
      </c>
      <c r="AX10" s="80">
        <v>410.07</v>
      </c>
      <c r="AY10" s="80">
        <v>407.77600000000001</v>
      </c>
      <c r="AZ10" s="80">
        <v>411.32900000000001</v>
      </c>
      <c r="BA10" s="80">
        <v>409.387</v>
      </c>
      <c r="BB10" s="80">
        <v>410.99</v>
      </c>
      <c r="BC10" s="80">
        <v>409.23200000000003</v>
      </c>
      <c r="BD10" s="80">
        <v>414.35300000000001</v>
      </c>
      <c r="BE10" s="80">
        <v>411.21899999999999</v>
      </c>
      <c r="BF10" s="80">
        <v>409.57400000000001</v>
      </c>
      <c r="BG10" s="80">
        <v>408.86599999999999</v>
      </c>
      <c r="BH10" s="80">
        <v>411.87299999999999</v>
      </c>
      <c r="BI10" s="80">
        <v>411.899</v>
      </c>
      <c r="BJ10" s="80">
        <v>408.33100000000002</v>
      </c>
      <c r="BK10" s="80">
        <v>409.41699999999997</v>
      </c>
      <c r="BL10" s="80">
        <v>410.11399999999998</v>
      </c>
      <c r="BM10" s="80">
        <v>412.02499999999998</v>
      </c>
      <c r="BN10" s="80">
        <v>411.31200000000001</v>
      </c>
      <c r="BO10" s="80">
        <v>411.82900000000001</v>
      </c>
      <c r="BP10" s="80">
        <f t="shared" si="4"/>
        <v>3.9705980536451435E-3</v>
      </c>
      <c r="BQ10" s="89">
        <f t="shared" si="5"/>
        <v>410.649</v>
      </c>
      <c r="BT10" s="79">
        <f>AT10/W10</f>
        <v>1.0184093072394462</v>
      </c>
      <c r="BU10" s="51">
        <f t="shared" si="6"/>
        <v>1.8076530829581161E-2</v>
      </c>
      <c r="BW10" s="79">
        <f>BQ10/AT10</f>
        <v>1.0289865967059317</v>
      </c>
      <c r="BX10" s="79">
        <f>1-1/BW10</f>
        <v>2.8170043029448366E-2</v>
      </c>
      <c r="BZ10" s="79">
        <f>BQ10/W10</f>
        <v>1.0479295271099633</v>
      </c>
      <c r="CA10" s="79">
        <f t="shared" si="7"/>
        <v>4.5737357207737084E-2</v>
      </c>
    </row>
    <row r="11" spans="1:79" x14ac:dyDescent="0.25">
      <c r="A11" t="s">
        <v>8</v>
      </c>
      <c r="B11" s="82">
        <v>8.7857500000000002</v>
      </c>
      <c r="C11" s="21">
        <v>8.7662300000000002</v>
      </c>
      <c r="D11" s="21">
        <v>8.7996099999999995</v>
      </c>
      <c r="E11" s="21">
        <v>8.7532700000000006</v>
      </c>
      <c r="F11" s="21">
        <v>8.7549299999999999</v>
      </c>
      <c r="G11" s="21">
        <v>8.7735199999999995</v>
      </c>
      <c r="H11" s="21">
        <v>8.7405200000000001</v>
      </c>
      <c r="I11" s="21">
        <v>8.7426100000000009</v>
      </c>
      <c r="J11" s="21">
        <v>8.7734100000000002</v>
      </c>
      <c r="K11" s="21">
        <v>8.7509099999999993</v>
      </c>
      <c r="L11" s="21">
        <v>8.7338100000000001</v>
      </c>
      <c r="M11" s="21">
        <v>8.7553300000000007</v>
      </c>
      <c r="N11" s="21">
        <v>8.7439499999999999</v>
      </c>
      <c r="O11" s="21">
        <v>8.7880599999999998</v>
      </c>
      <c r="P11" s="21">
        <v>8.7349300000000003</v>
      </c>
      <c r="Q11" s="21">
        <v>8.79176</v>
      </c>
      <c r="R11" s="21">
        <v>8.7606699999999993</v>
      </c>
      <c r="S11" s="21">
        <v>8.7668300000000006</v>
      </c>
      <c r="T11" s="21">
        <v>8.8004599999999993</v>
      </c>
      <c r="U11" s="21">
        <v>8.8286800000000003</v>
      </c>
      <c r="V11" s="21">
        <f t="shared" si="0"/>
        <v>2.8908867327673616E-3</v>
      </c>
      <c r="W11" s="88">
        <f t="shared" si="1"/>
        <v>8.7634499999999989</v>
      </c>
      <c r="X11" s="86"/>
      <c r="Y11" s="82">
        <v>8.84361</v>
      </c>
      <c r="Z11" s="21">
        <v>8.8247499999999999</v>
      </c>
      <c r="AA11" s="21">
        <v>8.8363600000000009</v>
      </c>
      <c r="AB11" s="21">
        <v>8.8374299999999995</v>
      </c>
      <c r="AC11" s="21">
        <v>8.8244500000000006</v>
      </c>
      <c r="AD11" s="21">
        <v>8.8302999999999994</v>
      </c>
      <c r="AE11" s="21">
        <v>8.8260799999999993</v>
      </c>
      <c r="AF11" s="21">
        <v>8.8147099999999998</v>
      </c>
      <c r="AG11" s="21">
        <v>8.8551800000000007</v>
      </c>
      <c r="AH11" s="21">
        <v>8.8200099999999999</v>
      </c>
      <c r="AI11" s="21">
        <v>8.8596000000000004</v>
      </c>
      <c r="AJ11" s="21">
        <v>8.8293499999999998</v>
      </c>
      <c r="AK11" s="21">
        <v>8.8738799999999998</v>
      </c>
      <c r="AL11" s="21">
        <v>8.82226</v>
      </c>
      <c r="AM11" s="21">
        <v>8.9199300000000008</v>
      </c>
      <c r="AN11" s="21">
        <v>8.8200900000000004</v>
      </c>
      <c r="AO11" s="21">
        <v>8.8764299999999992</v>
      </c>
      <c r="AP11" s="21">
        <v>8.8228100000000005</v>
      </c>
      <c r="AQ11" s="21">
        <v>8.82836</v>
      </c>
      <c r="AR11" s="21">
        <v>8.8294899999999998</v>
      </c>
      <c r="AS11" s="21">
        <f t="shared" si="2"/>
        <v>2.9221276735178058E-3</v>
      </c>
      <c r="AT11" s="88">
        <f t="shared" si="3"/>
        <v>8.8294199999999989</v>
      </c>
      <c r="AV11" s="82">
        <v>9.0645299999999995</v>
      </c>
      <c r="AW11" s="21">
        <v>9.0362399999999994</v>
      </c>
      <c r="AX11" s="21">
        <v>9.0154499999999995</v>
      </c>
      <c r="AY11" s="21">
        <v>9.0646000000000004</v>
      </c>
      <c r="AZ11" s="21">
        <v>9.0694400000000002</v>
      </c>
      <c r="BA11" s="21">
        <v>9.0612700000000004</v>
      </c>
      <c r="BB11" s="21">
        <v>9.0150600000000001</v>
      </c>
      <c r="BC11" s="21">
        <v>9.0232799999999997</v>
      </c>
      <c r="BD11" s="21">
        <v>9.0112699999999997</v>
      </c>
      <c r="BE11" s="21">
        <v>9.0632300000000008</v>
      </c>
      <c r="BF11" s="21">
        <v>9.0643700000000003</v>
      </c>
      <c r="BG11" s="21">
        <v>9.0467200000000005</v>
      </c>
      <c r="BH11" s="21">
        <v>9.0292499999999993</v>
      </c>
      <c r="BI11" s="21">
        <v>9.0494000000000003</v>
      </c>
      <c r="BJ11" s="21">
        <v>9.0142500000000005</v>
      </c>
      <c r="BK11" s="21">
        <v>9.0253099999999993</v>
      </c>
      <c r="BL11" s="21">
        <v>9.0577500000000004</v>
      </c>
      <c r="BM11" s="21">
        <v>9.0475399999999997</v>
      </c>
      <c r="BN11" s="21">
        <v>9.0619899999999998</v>
      </c>
      <c r="BO11" s="21">
        <v>9.0145</v>
      </c>
      <c r="BP11" s="21">
        <f t="shared" si="4"/>
        <v>2.3494485657236095E-3</v>
      </c>
      <c r="BQ11" s="88">
        <f t="shared" si="5"/>
        <v>9.0471299999999992</v>
      </c>
      <c r="BT11" s="51">
        <f>AT11/W11</f>
        <v>1.0075278571795354</v>
      </c>
      <c r="BU11" s="51">
        <f t="shared" si="6"/>
        <v>7.471611951860857E-3</v>
      </c>
      <c r="BW11" s="48">
        <f>BQ11/AT11</f>
        <v>1.0246573387606435</v>
      </c>
      <c r="BX11" s="48">
        <f>1-1/BW11</f>
        <v>2.4063984932238269E-2</v>
      </c>
      <c r="BZ11" s="48">
        <f>BQ11/W11</f>
        <v>1.0323708128647964</v>
      </c>
      <c r="CA11" s="49">
        <f t="shared" si="7"/>
        <v>3.1355800126669942E-2</v>
      </c>
    </row>
    <row r="12" spans="1:79" x14ac:dyDescent="0.25">
      <c r="A12" t="s">
        <v>9</v>
      </c>
      <c r="B12" s="82">
        <v>10.912000000000001</v>
      </c>
      <c r="C12" s="21">
        <v>10.9094</v>
      </c>
      <c r="D12" s="21">
        <v>10.9215</v>
      </c>
      <c r="E12" s="21">
        <v>10.9198</v>
      </c>
      <c r="F12" s="21">
        <v>10.9053</v>
      </c>
      <c r="G12" s="21">
        <v>10.9207</v>
      </c>
      <c r="H12" s="21">
        <v>10.917</v>
      </c>
      <c r="I12" s="21">
        <v>10.912699999999999</v>
      </c>
      <c r="J12" s="21">
        <v>10.91</v>
      </c>
      <c r="K12" s="21">
        <v>10.915800000000001</v>
      </c>
      <c r="L12" s="21">
        <v>10.918900000000001</v>
      </c>
      <c r="M12" s="21">
        <v>10.904</v>
      </c>
      <c r="N12" s="21">
        <v>10.9198</v>
      </c>
      <c r="O12" s="21">
        <v>10.917899999999999</v>
      </c>
      <c r="P12" s="21">
        <v>10.9085</v>
      </c>
      <c r="Q12" s="21">
        <v>10.910600000000001</v>
      </c>
      <c r="R12" s="21">
        <v>10.920400000000001</v>
      </c>
      <c r="S12" s="21">
        <v>10.915800000000001</v>
      </c>
      <c r="T12" s="21">
        <v>10.904999999999999</v>
      </c>
      <c r="U12" s="21">
        <v>10.9278</v>
      </c>
      <c r="V12" s="21">
        <f t="shared" si="0"/>
        <v>5.8986484648788429E-4</v>
      </c>
      <c r="W12" s="88">
        <f t="shared" si="1"/>
        <v>10.915800000000001</v>
      </c>
      <c r="X12" s="86"/>
      <c r="Y12" s="82">
        <v>11.0382</v>
      </c>
      <c r="Z12" s="21">
        <v>11.036199999999999</v>
      </c>
      <c r="AA12" s="21">
        <v>11.020200000000001</v>
      </c>
      <c r="AB12" s="21">
        <v>11.0367</v>
      </c>
      <c r="AC12" s="21">
        <v>11.0404</v>
      </c>
      <c r="AD12" s="21">
        <v>11.034599999999999</v>
      </c>
      <c r="AE12" s="21">
        <v>11.0341</v>
      </c>
      <c r="AF12" s="21">
        <v>11.037699999999999</v>
      </c>
      <c r="AG12" s="21">
        <v>11.042</v>
      </c>
      <c r="AH12" s="21">
        <v>11.038</v>
      </c>
      <c r="AI12" s="21">
        <v>11.0418</v>
      </c>
      <c r="AJ12" s="21">
        <v>11.0374</v>
      </c>
      <c r="AK12" s="21">
        <v>11.0335</v>
      </c>
      <c r="AL12" s="21">
        <v>11.0504</v>
      </c>
      <c r="AM12" s="21">
        <v>11.0443</v>
      </c>
      <c r="AN12" s="21">
        <v>11.0311</v>
      </c>
      <c r="AO12" s="21">
        <v>11.036799999999999</v>
      </c>
      <c r="AP12" s="21">
        <v>11.041499999999999</v>
      </c>
      <c r="AQ12" s="21">
        <v>11.038500000000001</v>
      </c>
      <c r="AR12" s="21">
        <v>11.0364</v>
      </c>
      <c r="AS12" s="21">
        <f t="shared" si="2"/>
        <v>5.3310450783018747E-4</v>
      </c>
      <c r="AT12" s="88">
        <f t="shared" si="3"/>
        <v>11.03755</v>
      </c>
      <c r="AV12" s="82">
        <v>11.3009</v>
      </c>
      <c r="AW12" s="21">
        <v>11.2996</v>
      </c>
      <c r="AX12" s="21">
        <v>11.291399999999999</v>
      </c>
      <c r="AY12" s="21">
        <v>11.2979</v>
      </c>
      <c r="AZ12" s="21">
        <v>11.3073</v>
      </c>
      <c r="BA12" s="21">
        <v>11.3001</v>
      </c>
      <c r="BB12" s="21">
        <v>11.278</v>
      </c>
      <c r="BC12" s="21">
        <v>11.3018</v>
      </c>
      <c r="BD12" s="21">
        <v>11.2958</v>
      </c>
      <c r="BE12" s="21">
        <v>11.2887</v>
      </c>
      <c r="BF12" s="21">
        <v>11.2904</v>
      </c>
      <c r="BG12" s="21">
        <v>11.300599999999999</v>
      </c>
      <c r="BH12" s="21">
        <v>11.307</v>
      </c>
      <c r="BI12" s="21">
        <v>11.272600000000001</v>
      </c>
      <c r="BJ12" s="21">
        <v>11.3019</v>
      </c>
      <c r="BK12" s="21">
        <v>11.293100000000001</v>
      </c>
      <c r="BL12" s="21">
        <v>11.2804</v>
      </c>
      <c r="BM12" s="21">
        <v>11.293699999999999</v>
      </c>
      <c r="BN12" s="21">
        <v>11.305400000000001</v>
      </c>
      <c r="BO12" s="21">
        <v>11.295199999999999</v>
      </c>
      <c r="BP12" s="21">
        <f t="shared" si="4"/>
        <v>8.3808788591018598E-4</v>
      </c>
      <c r="BQ12" s="88">
        <f t="shared" si="5"/>
        <v>11.296849999999999</v>
      </c>
      <c r="BT12" s="51">
        <f>AT12/W12</f>
        <v>1.0111535572289707</v>
      </c>
      <c r="BU12" s="51">
        <f t="shared" si="6"/>
        <v>1.1030527608028806E-2</v>
      </c>
      <c r="BW12" s="48">
        <f>BQ12/AT12</f>
        <v>1.0234925323101594</v>
      </c>
      <c r="BX12" s="48">
        <f>1-1/BW12</f>
        <v>2.2953301141468541E-2</v>
      </c>
      <c r="BZ12" s="48">
        <f>BQ12/W12</f>
        <v>1.0349081148427048</v>
      </c>
      <c r="CA12" s="49">
        <f t="shared" si="7"/>
        <v>3.3730641727561017E-2</v>
      </c>
    </row>
    <row r="13" spans="1:79" x14ac:dyDescent="0.25">
      <c r="A13" t="s">
        <v>10</v>
      </c>
      <c r="B13" s="82">
        <v>8.2575199999999995</v>
      </c>
      <c r="C13" s="21">
        <v>8.5182099999999998</v>
      </c>
      <c r="D13" s="21">
        <v>8.2196999999999996</v>
      </c>
      <c r="E13" s="21">
        <v>8.7598299999999991</v>
      </c>
      <c r="F13" s="21">
        <v>8.3635800000000007</v>
      </c>
      <c r="G13" s="21">
        <v>8.5149799999999995</v>
      </c>
      <c r="H13" s="21">
        <v>8.5419199999999993</v>
      </c>
      <c r="I13" s="21">
        <v>8.5728299999999997</v>
      </c>
      <c r="J13" s="21">
        <v>8.5088500000000007</v>
      </c>
      <c r="K13" s="21">
        <v>8.6523699999999995</v>
      </c>
      <c r="L13" s="21">
        <v>8.50671</v>
      </c>
      <c r="M13" s="21">
        <v>8.2268299999999996</v>
      </c>
      <c r="N13" s="21">
        <v>8.5515600000000003</v>
      </c>
      <c r="O13" s="21">
        <v>8.5703899999999997</v>
      </c>
      <c r="P13" s="21">
        <v>8.5617800000000006</v>
      </c>
      <c r="Q13" s="21">
        <v>8.5328400000000002</v>
      </c>
      <c r="R13" s="21">
        <v>8.5861800000000006</v>
      </c>
      <c r="S13" s="21">
        <v>8.5436899999999998</v>
      </c>
      <c r="T13" s="21">
        <v>8.2115500000000008</v>
      </c>
      <c r="U13" s="21">
        <v>8.5566600000000008</v>
      </c>
      <c r="V13" s="21">
        <f t="shared" si="0"/>
        <v>1.7814168477346907E-2</v>
      </c>
      <c r="W13" s="88">
        <f t="shared" si="1"/>
        <v>8.5373799999999989</v>
      </c>
      <c r="X13" s="86"/>
      <c r="Y13" s="82">
        <v>8.3226600000000008</v>
      </c>
      <c r="Z13" s="21">
        <v>8.3178699999999992</v>
      </c>
      <c r="AA13" s="21">
        <v>8.4182000000000006</v>
      </c>
      <c r="AB13" s="21">
        <v>8.3265399999999996</v>
      </c>
      <c r="AC13" s="21">
        <v>8.3326799999999999</v>
      </c>
      <c r="AD13" s="21">
        <v>8.3874999999999993</v>
      </c>
      <c r="AE13" s="21">
        <v>9.0592000000000006</v>
      </c>
      <c r="AF13" s="21">
        <v>8.3326499999999992</v>
      </c>
      <c r="AG13" s="21">
        <v>8.3976699999999997</v>
      </c>
      <c r="AH13" s="21">
        <v>8.3735900000000001</v>
      </c>
      <c r="AI13" s="21">
        <v>8.3258200000000002</v>
      </c>
      <c r="AJ13" s="21">
        <v>8.2978299999999994</v>
      </c>
      <c r="AK13" s="21">
        <v>8.34253</v>
      </c>
      <c r="AL13" s="21">
        <v>8.3740000000000006</v>
      </c>
      <c r="AM13" s="21">
        <v>8.3242600000000007</v>
      </c>
      <c r="AN13" s="21">
        <v>8.4128100000000003</v>
      </c>
      <c r="AO13" s="21">
        <v>8.3026800000000005</v>
      </c>
      <c r="AP13" s="21">
        <v>8.8981100000000009</v>
      </c>
      <c r="AQ13" s="21">
        <v>8.3467900000000004</v>
      </c>
      <c r="AR13" s="21">
        <v>8.3572399999999991</v>
      </c>
      <c r="AS13" s="21">
        <f t="shared" si="2"/>
        <v>2.3583267013689877E-2</v>
      </c>
      <c r="AT13" s="88">
        <f t="shared" si="3"/>
        <v>8.3446600000000011</v>
      </c>
      <c r="AV13" s="82">
        <v>8.6208100000000005</v>
      </c>
      <c r="AW13" s="21">
        <v>8.6728199999999998</v>
      </c>
      <c r="AX13" s="21">
        <v>8.60351</v>
      </c>
      <c r="AY13" s="21">
        <v>8.5901399999999999</v>
      </c>
      <c r="AZ13" s="21">
        <v>8.5963399999999996</v>
      </c>
      <c r="BA13" s="21">
        <v>8.5878700000000006</v>
      </c>
      <c r="BB13" s="21">
        <v>8.5922199999999993</v>
      </c>
      <c r="BC13" s="21">
        <v>8.6174099999999996</v>
      </c>
      <c r="BD13" s="21">
        <v>8.5661699999999996</v>
      </c>
      <c r="BE13" s="21">
        <v>8.5758899999999993</v>
      </c>
      <c r="BF13" s="21">
        <v>8.7193100000000001</v>
      </c>
      <c r="BG13" s="21">
        <v>9.1644799999999993</v>
      </c>
      <c r="BH13" s="21">
        <v>8.6370299999999993</v>
      </c>
      <c r="BI13" s="21">
        <v>8.6184999999999992</v>
      </c>
      <c r="BJ13" s="21">
        <v>8.6331399999999991</v>
      </c>
      <c r="BK13" s="21">
        <v>8.6354500000000005</v>
      </c>
      <c r="BL13" s="21">
        <v>8.5981400000000008</v>
      </c>
      <c r="BM13" s="21">
        <v>8.6113499999999998</v>
      </c>
      <c r="BN13" s="21">
        <v>8.6397700000000004</v>
      </c>
      <c r="BO13" s="21">
        <v>8.6304700000000008</v>
      </c>
      <c r="BP13" s="21">
        <f t="shared" si="4"/>
        <v>1.4683611333027584E-2</v>
      </c>
      <c r="BQ13" s="88">
        <f t="shared" si="5"/>
        <v>8.6179549999999985</v>
      </c>
      <c r="BT13" s="51">
        <f>AT13/W13</f>
        <v>0.97742632985763811</v>
      </c>
      <c r="BU13" s="51">
        <f t="shared" si="6"/>
        <v>-2.3095009263408794E-2</v>
      </c>
      <c r="BW13" s="48">
        <f>BQ13/AT13</f>
        <v>1.0327508849971117</v>
      </c>
      <c r="BX13" s="48">
        <f>1-1/BW13</f>
        <v>3.1712279769388174E-2</v>
      </c>
      <c r="BZ13" s="48">
        <f>BQ13/W13</f>
        <v>1.0094379071799544</v>
      </c>
      <c r="CA13" s="49">
        <f t="shared" si="7"/>
        <v>9.3496659010170458E-3</v>
      </c>
    </row>
    <row r="14" spans="1:79" x14ac:dyDescent="0.25">
      <c r="A14" t="s">
        <v>11</v>
      </c>
      <c r="B14" s="82">
        <v>8.8038100000000004</v>
      </c>
      <c r="C14" s="21">
        <v>8.8324499999999997</v>
      </c>
      <c r="D14" s="21">
        <v>8.8069500000000005</v>
      </c>
      <c r="E14" s="21">
        <v>8.7921499999999995</v>
      </c>
      <c r="F14" s="21">
        <v>8.7995199999999993</v>
      </c>
      <c r="G14" s="21">
        <v>8.8043600000000009</v>
      </c>
      <c r="H14" s="21">
        <v>8.8079800000000006</v>
      </c>
      <c r="I14" s="21">
        <v>8.7792200000000005</v>
      </c>
      <c r="J14" s="21">
        <v>8.7995300000000007</v>
      </c>
      <c r="K14" s="21">
        <v>8.8107100000000003</v>
      </c>
      <c r="L14" s="21">
        <v>8.7983700000000002</v>
      </c>
      <c r="M14" s="21">
        <v>8.7705500000000001</v>
      </c>
      <c r="N14" s="21">
        <v>8.7650299999999994</v>
      </c>
      <c r="O14" s="21">
        <v>8.8275400000000008</v>
      </c>
      <c r="P14" s="21">
        <v>8.7918400000000005</v>
      </c>
      <c r="Q14" s="21">
        <v>8.7873000000000001</v>
      </c>
      <c r="R14" s="21">
        <v>8.7920700000000007</v>
      </c>
      <c r="S14" s="21">
        <v>8.7773900000000005</v>
      </c>
      <c r="T14" s="21">
        <v>8.80945</v>
      </c>
      <c r="U14" s="21">
        <v>8.8070799999999991</v>
      </c>
      <c r="V14" s="21">
        <f t="shared" si="0"/>
        <v>1.9395031338850725E-3</v>
      </c>
      <c r="W14" s="88">
        <f t="shared" si="1"/>
        <v>8.7995249999999992</v>
      </c>
      <c r="X14" s="86"/>
      <c r="Y14" s="82">
        <v>8.79359</v>
      </c>
      <c r="Z14" s="21">
        <v>8.7907899999999994</v>
      </c>
      <c r="AA14" s="21">
        <v>8.7982099999999992</v>
      </c>
      <c r="AB14" s="21">
        <v>8.8250399999999996</v>
      </c>
      <c r="AC14" s="21">
        <v>8.8439999999999994</v>
      </c>
      <c r="AD14" s="21">
        <v>8.8010000000000002</v>
      </c>
      <c r="AE14" s="21">
        <v>8.7813700000000008</v>
      </c>
      <c r="AF14" s="21">
        <v>8.7919800000000006</v>
      </c>
      <c r="AG14" s="21">
        <v>8.8188300000000002</v>
      </c>
      <c r="AH14" s="21">
        <v>8.8284099999999999</v>
      </c>
      <c r="AI14" s="21">
        <v>8.8257499999999993</v>
      </c>
      <c r="AJ14" s="21">
        <v>8.8301300000000005</v>
      </c>
      <c r="AK14" s="21">
        <v>8.7817900000000009</v>
      </c>
      <c r="AL14" s="21">
        <v>8.8544400000000003</v>
      </c>
      <c r="AM14" s="21">
        <v>8.8309300000000004</v>
      </c>
      <c r="AN14" s="21">
        <v>8.7998999999999992</v>
      </c>
      <c r="AO14" s="21">
        <v>8.8054199999999998</v>
      </c>
      <c r="AP14" s="21">
        <v>8.8197700000000001</v>
      </c>
      <c r="AQ14" s="21">
        <v>8.78186</v>
      </c>
      <c r="AR14" s="21">
        <v>8.8165999999999993</v>
      </c>
      <c r="AS14" s="21">
        <f t="shared" si="2"/>
        <v>2.4283481244159293E-3</v>
      </c>
      <c r="AT14" s="88">
        <f t="shared" si="3"/>
        <v>8.8110099999999996</v>
      </c>
      <c r="AV14" s="82">
        <v>9.0026499999999992</v>
      </c>
      <c r="AW14" s="21">
        <v>9.0752299999999995</v>
      </c>
      <c r="AX14" s="21">
        <v>9.0023800000000005</v>
      </c>
      <c r="AY14" s="21">
        <v>9.0364900000000006</v>
      </c>
      <c r="AZ14" s="21">
        <v>9.0023900000000001</v>
      </c>
      <c r="BA14" s="21">
        <v>9.0454899999999991</v>
      </c>
      <c r="BB14" s="21">
        <v>8.9921900000000008</v>
      </c>
      <c r="BC14" s="21">
        <v>9.0776500000000002</v>
      </c>
      <c r="BD14" s="21">
        <v>9.0291700000000006</v>
      </c>
      <c r="BE14" s="21">
        <v>9.0434900000000003</v>
      </c>
      <c r="BF14" s="21">
        <v>9.0332399999999993</v>
      </c>
      <c r="BG14" s="21">
        <v>9.0097799999999992</v>
      </c>
      <c r="BH14" s="21">
        <v>9.0336200000000009</v>
      </c>
      <c r="BI14" s="21">
        <v>9.1837199999999992</v>
      </c>
      <c r="BJ14" s="21">
        <v>9.0333199999999998</v>
      </c>
      <c r="BK14" s="21">
        <v>8.9943399999999993</v>
      </c>
      <c r="BL14" s="21">
        <v>8.9983799999999992</v>
      </c>
      <c r="BM14" s="21">
        <v>9.0211299999999994</v>
      </c>
      <c r="BN14" s="21">
        <v>9.0007800000000007</v>
      </c>
      <c r="BO14" s="21">
        <v>8.9901499999999999</v>
      </c>
      <c r="BP14" s="21">
        <f t="shared" si="4"/>
        <v>4.909676414125594E-3</v>
      </c>
      <c r="BQ14" s="88">
        <f t="shared" si="5"/>
        <v>9.02515</v>
      </c>
      <c r="BT14" s="51">
        <f>AT14/W14</f>
        <v>1.0013051840866412</v>
      </c>
      <c r="BU14" s="51">
        <f t="shared" si="6"/>
        <v>1.3034828016312838E-3</v>
      </c>
      <c r="BW14" s="48">
        <f>BQ14/AT14</f>
        <v>1.0243036836866604</v>
      </c>
      <c r="BX14" s="48">
        <f>1-1/BW14</f>
        <v>2.372702946765437E-2</v>
      </c>
      <c r="BZ14" s="48">
        <f>BQ14/W14</f>
        <v>1.0256405885544959</v>
      </c>
      <c r="CA14" s="49">
        <f t="shared" si="7"/>
        <v>2.4999584494440619E-2</v>
      </c>
    </row>
    <row r="15" spans="1:79" s="79" customFormat="1" hidden="1" x14ac:dyDescent="0.25">
      <c r="A15" s="79" t="s">
        <v>12</v>
      </c>
      <c r="B15" s="83">
        <v>23.856400000000001</v>
      </c>
      <c r="C15" s="80">
        <v>23.863800000000001</v>
      </c>
      <c r="D15" s="80">
        <v>23.8688</v>
      </c>
      <c r="E15" s="80">
        <v>23.838000000000001</v>
      </c>
      <c r="F15" s="80">
        <v>23.843</v>
      </c>
      <c r="G15" s="80">
        <v>23.864899999999999</v>
      </c>
      <c r="H15" s="80">
        <v>23.870799999999999</v>
      </c>
      <c r="I15" s="80">
        <v>23.860299999999999</v>
      </c>
      <c r="J15" s="80">
        <v>23.844000000000001</v>
      </c>
      <c r="K15" s="80">
        <v>23.863099999999999</v>
      </c>
      <c r="L15" s="80">
        <v>23.869399999999999</v>
      </c>
      <c r="M15" s="80">
        <v>23.8691</v>
      </c>
      <c r="N15" s="80">
        <v>23.836200000000002</v>
      </c>
      <c r="O15" s="80">
        <v>23.909600000000001</v>
      </c>
      <c r="P15" s="80">
        <v>23.859300000000001</v>
      </c>
      <c r="Q15" s="80">
        <v>23.862200000000001</v>
      </c>
      <c r="R15" s="80">
        <v>23.8401</v>
      </c>
      <c r="S15" s="80">
        <v>23.8445</v>
      </c>
      <c r="T15" s="80">
        <v>23.9404</v>
      </c>
      <c r="U15" s="80">
        <v>23.8703</v>
      </c>
      <c r="V15" s="80">
        <f t="shared" si="0"/>
        <v>1.0272830142112463E-3</v>
      </c>
      <c r="W15" s="89">
        <f t="shared" si="1"/>
        <v>23.862650000000002</v>
      </c>
      <c r="X15" s="87"/>
      <c r="Y15" s="83">
        <v>24.0428</v>
      </c>
      <c r="Z15" s="80">
        <v>24.035399999999999</v>
      </c>
      <c r="AA15" s="80">
        <v>24.0289</v>
      </c>
      <c r="AB15" s="80">
        <v>24.039100000000001</v>
      </c>
      <c r="AC15" s="80">
        <v>24.033999999999999</v>
      </c>
      <c r="AD15" s="80">
        <v>24.023099999999999</v>
      </c>
      <c r="AE15" s="80">
        <v>24.020600000000002</v>
      </c>
      <c r="AF15" s="80">
        <v>24.031400000000001</v>
      </c>
      <c r="AG15" s="80">
        <v>24.0093</v>
      </c>
      <c r="AH15" s="80">
        <v>24.029599999999999</v>
      </c>
      <c r="AI15" s="80">
        <v>24.032599999999999</v>
      </c>
      <c r="AJ15" s="80">
        <v>24.0243</v>
      </c>
      <c r="AK15" s="80">
        <v>24.026499999999999</v>
      </c>
      <c r="AL15" s="80">
        <v>24.062000000000001</v>
      </c>
      <c r="AM15" s="80">
        <v>24.009499999999999</v>
      </c>
      <c r="AN15" s="80">
        <v>24.0215</v>
      </c>
      <c r="AO15" s="80">
        <v>24.042000000000002</v>
      </c>
      <c r="AP15" s="80">
        <v>24.0243</v>
      </c>
      <c r="AQ15" s="80">
        <v>24.023</v>
      </c>
      <c r="AR15" s="80">
        <v>24.026499999999999</v>
      </c>
      <c r="AS15" s="80">
        <f t="shared" si="2"/>
        <v>4.9204324663164052E-4</v>
      </c>
      <c r="AT15" s="89">
        <f t="shared" si="3"/>
        <v>24.027699999999999</v>
      </c>
      <c r="AV15" s="83">
        <v>24.543199999999999</v>
      </c>
      <c r="AW15" s="80">
        <v>24.5288</v>
      </c>
      <c r="AX15" s="80">
        <v>24.559100000000001</v>
      </c>
      <c r="AY15" s="80">
        <v>24.564</v>
      </c>
      <c r="AZ15" s="80">
        <v>24.6005</v>
      </c>
      <c r="BA15" s="80">
        <v>24.546700000000001</v>
      </c>
      <c r="BB15" s="80">
        <v>24.563700000000001</v>
      </c>
      <c r="BC15" s="80">
        <v>24.5761</v>
      </c>
      <c r="BD15" s="80">
        <v>24.5656</v>
      </c>
      <c r="BE15" s="80">
        <v>24.748000000000001</v>
      </c>
      <c r="BF15" s="80">
        <v>24.554099999999998</v>
      </c>
      <c r="BG15" s="80">
        <v>24.555800000000001</v>
      </c>
      <c r="BH15" s="80">
        <v>24.572900000000001</v>
      </c>
      <c r="BI15" s="80">
        <v>24.5807</v>
      </c>
      <c r="BJ15" s="80">
        <v>24.549199999999999</v>
      </c>
      <c r="BK15" s="80">
        <v>24.5748</v>
      </c>
      <c r="BL15" s="80">
        <v>24.5671</v>
      </c>
      <c r="BM15" s="80">
        <v>24.601400000000002</v>
      </c>
      <c r="BN15" s="80">
        <v>24.551300000000001</v>
      </c>
      <c r="BO15" s="80">
        <v>24.627300000000002</v>
      </c>
      <c r="BP15" s="80">
        <f t="shared" si="4"/>
        <v>1.8817199341333308E-3</v>
      </c>
      <c r="BQ15" s="89">
        <f t="shared" si="5"/>
        <v>24.564799999999998</v>
      </c>
      <c r="BT15" s="79">
        <f>AT15/W15</f>
        <v>1.006916666841277</v>
      </c>
      <c r="BU15" s="51">
        <f t="shared" si="6"/>
        <v>6.8691551833924835E-3</v>
      </c>
      <c r="BW15" s="79">
        <f>BQ15/AT15</f>
        <v>1.0223533671554081</v>
      </c>
      <c r="BX15" s="79">
        <f>1-1/BW15</f>
        <v>2.1864619292646381E-2</v>
      </c>
      <c r="BZ15" s="79">
        <f>BQ15/W15</f>
        <v>1.0294246447900797</v>
      </c>
      <c r="CA15" s="79">
        <f t="shared" si="7"/>
        <v>2.8583583013091718E-2</v>
      </c>
    </row>
    <row r="16" spans="1:79" s="79" customFormat="1" hidden="1" x14ac:dyDescent="0.25">
      <c r="A16" s="79" t="s">
        <v>13</v>
      </c>
      <c r="B16" s="83">
        <v>33.8108</v>
      </c>
      <c r="C16" s="80">
        <v>33.826500000000003</v>
      </c>
      <c r="D16" s="80">
        <v>33.815899999999999</v>
      </c>
      <c r="E16" s="80">
        <v>33.821100000000001</v>
      </c>
      <c r="F16" s="80">
        <v>33.835500000000003</v>
      </c>
      <c r="G16" s="80">
        <v>33.826000000000001</v>
      </c>
      <c r="H16" s="80">
        <v>33.963700000000003</v>
      </c>
      <c r="I16" s="80">
        <v>33.801099999999998</v>
      </c>
      <c r="J16" s="80">
        <v>33.8339</v>
      </c>
      <c r="K16" s="80">
        <v>33.7836</v>
      </c>
      <c r="L16" s="80">
        <v>33.823599999999999</v>
      </c>
      <c r="M16" s="80">
        <v>33.787599999999998</v>
      </c>
      <c r="N16" s="80">
        <v>33.829500000000003</v>
      </c>
      <c r="O16" s="80">
        <v>33.799599999999998</v>
      </c>
      <c r="P16" s="80">
        <v>33.818600000000004</v>
      </c>
      <c r="Q16" s="80">
        <v>33.798499999999997</v>
      </c>
      <c r="R16" s="80">
        <v>33.8354</v>
      </c>
      <c r="S16" s="80">
        <v>33.827100000000002</v>
      </c>
      <c r="T16" s="80">
        <v>33.821899999999999</v>
      </c>
      <c r="U16" s="80">
        <v>33.825499999999998</v>
      </c>
      <c r="V16" s="80">
        <f t="shared" si="0"/>
        <v>1.0710534389097477E-3</v>
      </c>
      <c r="W16" s="89">
        <f t="shared" si="1"/>
        <v>33.822749999999999</v>
      </c>
      <c r="X16" s="87"/>
      <c r="Y16" s="83">
        <v>34.016300000000001</v>
      </c>
      <c r="Z16" s="80">
        <v>34.024099999999997</v>
      </c>
      <c r="AA16" s="80">
        <v>34.037199999999999</v>
      </c>
      <c r="AB16" s="80">
        <v>34.015599999999999</v>
      </c>
      <c r="AC16" s="80">
        <v>34.087600000000002</v>
      </c>
      <c r="AD16" s="80">
        <v>34.026400000000002</v>
      </c>
      <c r="AE16" s="80">
        <v>34.0276</v>
      </c>
      <c r="AF16" s="80">
        <v>34.047600000000003</v>
      </c>
      <c r="AG16" s="80">
        <v>34.024299999999997</v>
      </c>
      <c r="AH16" s="80">
        <v>34.031100000000002</v>
      </c>
      <c r="AI16" s="80">
        <v>34.007800000000003</v>
      </c>
      <c r="AJ16" s="80">
        <v>34.045299999999997</v>
      </c>
      <c r="AK16" s="80">
        <v>34.025599999999997</v>
      </c>
      <c r="AL16" s="80">
        <v>34.0458</v>
      </c>
      <c r="AM16" s="80">
        <v>34.037700000000001</v>
      </c>
      <c r="AN16" s="80">
        <v>34.012300000000003</v>
      </c>
      <c r="AO16" s="80">
        <v>34.031999999999996</v>
      </c>
      <c r="AP16" s="80">
        <v>34.067100000000003</v>
      </c>
      <c r="AQ16" s="80">
        <v>34.026600000000002</v>
      </c>
      <c r="AR16" s="80">
        <v>34.022599999999997</v>
      </c>
      <c r="AS16" s="80">
        <f t="shared" si="2"/>
        <v>5.5559939643422295E-4</v>
      </c>
      <c r="AT16" s="89">
        <f t="shared" si="3"/>
        <v>34.027100000000004</v>
      </c>
      <c r="AV16" s="83">
        <v>34.7898</v>
      </c>
      <c r="AW16" s="80">
        <v>34.754199999999997</v>
      </c>
      <c r="AX16" s="80">
        <v>34.797199999999997</v>
      </c>
      <c r="AY16" s="80">
        <v>34.752699999999997</v>
      </c>
      <c r="AZ16" s="80">
        <v>34.788200000000003</v>
      </c>
      <c r="BA16" s="80">
        <v>34.761899999999997</v>
      </c>
      <c r="BB16" s="80">
        <v>34.786799999999999</v>
      </c>
      <c r="BC16" s="80">
        <v>34.767899999999997</v>
      </c>
      <c r="BD16" s="80">
        <v>34.773600000000002</v>
      </c>
      <c r="BE16" s="80">
        <v>34.7789</v>
      </c>
      <c r="BF16" s="80">
        <v>34.927199999999999</v>
      </c>
      <c r="BG16" s="80">
        <v>34.791800000000002</v>
      </c>
      <c r="BH16" s="80">
        <v>34.793599999999998</v>
      </c>
      <c r="BI16" s="80">
        <v>34.7864</v>
      </c>
      <c r="BJ16" s="80">
        <v>34.7654</v>
      </c>
      <c r="BK16" s="80">
        <v>34.786000000000001</v>
      </c>
      <c r="BL16" s="80">
        <v>34.785899999999998</v>
      </c>
      <c r="BM16" s="80">
        <v>34.7941</v>
      </c>
      <c r="BN16" s="80">
        <v>34.791400000000003</v>
      </c>
      <c r="BO16" s="80">
        <v>34.771099999999997</v>
      </c>
      <c r="BP16" s="80">
        <f t="shared" si="4"/>
        <v>1.0242005810703683E-3</v>
      </c>
      <c r="BQ16" s="89">
        <f t="shared" si="5"/>
        <v>34.786200000000001</v>
      </c>
      <c r="BT16" s="79">
        <f>AT16/W16</f>
        <v>1.0060417913978019</v>
      </c>
      <c r="BU16" s="51">
        <f t="shared" si="6"/>
        <v>6.0055073750041599E-3</v>
      </c>
      <c r="BW16" s="79">
        <f>BQ16/AT16</f>
        <v>1.0223086892506266</v>
      </c>
      <c r="BX16" s="79">
        <f>1-1/BW16</f>
        <v>2.1821871891727018E-2</v>
      </c>
      <c r="BZ16" s="79">
        <f>BQ16/W16</f>
        <v>1.0284852650952392</v>
      </c>
      <c r="CA16" s="79">
        <f t="shared" si="7"/>
        <v>2.7696327854149105E-2</v>
      </c>
    </row>
    <row r="17" spans="1:79" x14ac:dyDescent="0.25">
      <c r="A17" t="s">
        <v>14</v>
      </c>
      <c r="B17" s="82">
        <v>2.7732999999999999</v>
      </c>
      <c r="C17" s="21">
        <v>2.7738</v>
      </c>
      <c r="D17" s="21">
        <v>2.7769599999999999</v>
      </c>
      <c r="E17" s="21">
        <v>2.7743199999999999</v>
      </c>
      <c r="F17" s="21">
        <v>2.7736399999999999</v>
      </c>
      <c r="G17" s="21">
        <v>2.7757900000000002</v>
      </c>
      <c r="H17" s="21">
        <v>2.7759399999999999</v>
      </c>
      <c r="I17" s="21">
        <v>2.7747000000000002</v>
      </c>
      <c r="J17" s="21">
        <v>2.7740499999999999</v>
      </c>
      <c r="K17" s="21">
        <v>2.7746599999999999</v>
      </c>
      <c r="L17" s="21">
        <v>2.7759999999999998</v>
      </c>
      <c r="M17" s="21">
        <v>2.7732700000000001</v>
      </c>
      <c r="N17" s="21">
        <v>2.7753199999999998</v>
      </c>
      <c r="O17" s="21">
        <v>2.7745899999999999</v>
      </c>
      <c r="P17" s="21">
        <v>2.7749799999999998</v>
      </c>
      <c r="Q17" s="21">
        <v>2.7741500000000001</v>
      </c>
      <c r="R17" s="21">
        <v>2.7760199999999999</v>
      </c>
      <c r="S17" s="21">
        <v>2.7762799999999999</v>
      </c>
      <c r="T17" s="21">
        <v>2.77251</v>
      </c>
      <c r="U17" s="21">
        <v>2.7759200000000002</v>
      </c>
      <c r="V17" s="21">
        <f t="shared" si="0"/>
        <v>4.3031495055176198E-4</v>
      </c>
      <c r="W17" s="88">
        <f t="shared" si="1"/>
        <v>2.77468</v>
      </c>
      <c r="X17" s="86"/>
      <c r="Y17" s="82">
        <v>2.8079299999999998</v>
      </c>
      <c r="Z17" s="21">
        <v>2.8064499999999999</v>
      </c>
      <c r="AA17" s="21">
        <v>2.8071199999999998</v>
      </c>
      <c r="AB17" s="21">
        <v>2.8068900000000001</v>
      </c>
      <c r="AC17" s="21">
        <v>2.8077000000000001</v>
      </c>
      <c r="AD17" s="21">
        <v>2.80748</v>
      </c>
      <c r="AE17" s="21">
        <v>2.8039900000000002</v>
      </c>
      <c r="AF17" s="21">
        <v>2.8058399999999999</v>
      </c>
      <c r="AG17" s="21">
        <v>2.8072900000000001</v>
      </c>
      <c r="AH17" s="21">
        <v>2.80783</v>
      </c>
      <c r="AI17" s="21">
        <v>2.8070400000000002</v>
      </c>
      <c r="AJ17" s="21">
        <v>2.8074499999999998</v>
      </c>
      <c r="AK17" s="21">
        <v>2.8048799999999998</v>
      </c>
      <c r="AL17" s="21">
        <v>2.8054199999999998</v>
      </c>
      <c r="AM17" s="21">
        <v>2.80735</v>
      </c>
      <c r="AN17" s="21">
        <v>2.80829</v>
      </c>
      <c r="AO17" s="21">
        <v>2.80301</v>
      </c>
      <c r="AP17" s="21">
        <v>2.8069899999999999</v>
      </c>
      <c r="AQ17" s="21">
        <v>2.80714</v>
      </c>
      <c r="AR17" s="21">
        <v>2.80586</v>
      </c>
      <c r="AS17" s="21">
        <f t="shared" si="2"/>
        <v>4.9095180558551236E-4</v>
      </c>
      <c r="AT17" s="88">
        <f t="shared" si="3"/>
        <v>2.80708</v>
      </c>
      <c r="AV17" s="82">
        <v>2.8670200000000001</v>
      </c>
      <c r="AW17" s="21">
        <v>2.8669099999999998</v>
      </c>
      <c r="AX17" s="21">
        <v>2.8700800000000002</v>
      </c>
      <c r="AY17" s="21">
        <v>2.8687100000000001</v>
      </c>
      <c r="AZ17" s="21">
        <v>2.86687</v>
      </c>
      <c r="BA17" s="21">
        <v>2.8719100000000002</v>
      </c>
      <c r="BB17" s="21">
        <v>2.8694299999999999</v>
      </c>
      <c r="BC17" s="21">
        <v>2.8672</v>
      </c>
      <c r="BD17" s="21">
        <v>2.8670599999999999</v>
      </c>
      <c r="BE17" s="21">
        <v>2.8753899999999999</v>
      </c>
      <c r="BF17" s="21">
        <v>2.8691200000000001</v>
      </c>
      <c r="BG17" s="21">
        <v>2.8641999999999999</v>
      </c>
      <c r="BH17" s="21">
        <v>2.8710800000000001</v>
      </c>
      <c r="BI17" s="21">
        <v>2.87025</v>
      </c>
      <c r="BJ17" s="21">
        <v>2.86652</v>
      </c>
      <c r="BK17" s="21">
        <v>2.8692500000000001</v>
      </c>
      <c r="BL17" s="21">
        <v>2.871</v>
      </c>
      <c r="BM17" s="21">
        <v>2.8686799999999999</v>
      </c>
      <c r="BN17" s="21">
        <v>2.8674400000000002</v>
      </c>
      <c r="BO17" s="21">
        <v>2.8679199999999998</v>
      </c>
      <c r="BP17" s="21">
        <f t="shared" si="4"/>
        <v>8.4872549646721905E-4</v>
      </c>
      <c r="BQ17" s="88">
        <f t="shared" si="5"/>
        <v>2.8686949999999998</v>
      </c>
      <c r="BT17" s="51">
        <f>AT17/W17</f>
        <v>1.0116770222151743</v>
      </c>
      <c r="BU17" s="51">
        <f t="shared" si="6"/>
        <v>1.1542243185089118E-2</v>
      </c>
      <c r="BW17" s="48">
        <f>BQ17/AT17</f>
        <v>1.021949855365718</v>
      </c>
      <c r="BX17" s="48">
        <f>1-1/BW17</f>
        <v>2.1478407429161961E-2</v>
      </c>
      <c r="BZ17" s="48">
        <f>BQ17/W17</f>
        <v>1.0338831865296176</v>
      </c>
      <c r="CA17" s="49">
        <f t="shared" si="7"/>
        <v>3.2772741612475231E-2</v>
      </c>
    </row>
    <row r="18" spans="1:79" s="79" customFormat="1" hidden="1" x14ac:dyDescent="0.25">
      <c r="A18" s="79" t="s">
        <v>15</v>
      </c>
      <c r="B18" s="83">
        <v>13.275700000000001</v>
      </c>
      <c r="C18" s="80">
        <v>13.2674</v>
      </c>
      <c r="D18" s="80">
        <v>13.276899999999999</v>
      </c>
      <c r="E18" s="80">
        <v>13.270899999999999</v>
      </c>
      <c r="F18" s="80">
        <v>13.662699999999999</v>
      </c>
      <c r="G18" s="80">
        <v>13.2834</v>
      </c>
      <c r="H18" s="80">
        <v>13.282500000000001</v>
      </c>
      <c r="I18" s="80">
        <v>13.2636</v>
      </c>
      <c r="J18" s="80">
        <v>13.278700000000001</v>
      </c>
      <c r="K18" s="80">
        <v>13.787100000000001</v>
      </c>
      <c r="L18" s="80">
        <v>13.2796</v>
      </c>
      <c r="M18" s="80">
        <v>13.883900000000001</v>
      </c>
      <c r="N18" s="80">
        <v>13.299799999999999</v>
      </c>
      <c r="O18" s="80">
        <v>13.2658</v>
      </c>
      <c r="P18" s="80">
        <v>13.4194</v>
      </c>
      <c r="Q18" s="80">
        <v>13.2568</v>
      </c>
      <c r="R18" s="80">
        <v>13.266400000000001</v>
      </c>
      <c r="S18" s="80">
        <v>13.317600000000001</v>
      </c>
      <c r="T18" s="80">
        <v>13.2811</v>
      </c>
      <c r="U18" s="80">
        <v>13.8043</v>
      </c>
      <c r="V18" s="80">
        <f t="shared" si="0"/>
        <v>1.5711525666564828E-2</v>
      </c>
      <c r="W18" s="89">
        <f t="shared" si="1"/>
        <v>13.28035</v>
      </c>
      <c r="X18" s="87"/>
      <c r="Y18" s="83">
        <v>13.467000000000001</v>
      </c>
      <c r="Z18" s="80">
        <v>13.5802</v>
      </c>
      <c r="AA18" s="80">
        <v>13.4129</v>
      </c>
      <c r="AB18" s="80">
        <v>13.423500000000001</v>
      </c>
      <c r="AC18" s="80">
        <v>13.412000000000001</v>
      </c>
      <c r="AD18" s="80">
        <v>14.048500000000001</v>
      </c>
      <c r="AE18" s="80">
        <v>13.440899999999999</v>
      </c>
      <c r="AF18" s="80">
        <v>13.417899999999999</v>
      </c>
      <c r="AG18" s="80">
        <v>13.4237</v>
      </c>
      <c r="AH18" s="80">
        <v>14.05</v>
      </c>
      <c r="AI18" s="80">
        <v>13.4033</v>
      </c>
      <c r="AJ18" s="80">
        <v>13.4617</v>
      </c>
      <c r="AK18" s="80">
        <v>13.4718</v>
      </c>
      <c r="AL18" s="80">
        <v>13.4315</v>
      </c>
      <c r="AM18" s="80">
        <v>13.4267</v>
      </c>
      <c r="AN18" s="80">
        <v>13.4422</v>
      </c>
      <c r="AO18" s="80">
        <v>14.0548</v>
      </c>
      <c r="AP18" s="80">
        <v>13.4169</v>
      </c>
      <c r="AQ18" s="80">
        <v>13.4102</v>
      </c>
      <c r="AR18" s="80">
        <v>13.4411</v>
      </c>
      <c r="AS18" s="80">
        <f t="shared" si="2"/>
        <v>1.6775636003009253E-2</v>
      </c>
      <c r="AT18" s="89">
        <f t="shared" si="3"/>
        <v>13.436199999999999</v>
      </c>
      <c r="AV18" s="83">
        <v>13.783099999999999</v>
      </c>
      <c r="AW18" s="80">
        <v>13.767799999999999</v>
      </c>
      <c r="AX18" s="80">
        <v>13.7607</v>
      </c>
      <c r="AY18" s="80">
        <v>13.7659</v>
      </c>
      <c r="AZ18" s="80">
        <v>13.7613</v>
      </c>
      <c r="BA18" s="80">
        <v>13.7437</v>
      </c>
      <c r="BB18" s="80">
        <v>14.388400000000001</v>
      </c>
      <c r="BC18" s="80">
        <v>13.730399999999999</v>
      </c>
      <c r="BD18" s="80">
        <v>13.7339</v>
      </c>
      <c r="BE18" s="80">
        <v>13.7845</v>
      </c>
      <c r="BF18" s="80">
        <v>13.9588</v>
      </c>
      <c r="BG18" s="80">
        <v>13.7982</v>
      </c>
      <c r="BH18" s="80">
        <v>13.7377</v>
      </c>
      <c r="BI18" s="80">
        <v>13.779400000000001</v>
      </c>
      <c r="BJ18" s="80">
        <v>13.7536</v>
      </c>
      <c r="BK18" s="80">
        <v>13.7371</v>
      </c>
      <c r="BL18" s="80">
        <v>13.744999999999999</v>
      </c>
      <c r="BM18" s="80">
        <v>13.7742</v>
      </c>
      <c r="BN18" s="80">
        <v>13.735200000000001</v>
      </c>
      <c r="BO18" s="80">
        <v>13.7224</v>
      </c>
      <c r="BP18" s="80">
        <f t="shared" si="4"/>
        <v>1.069596488137345E-2</v>
      </c>
      <c r="BQ18" s="89">
        <f t="shared" si="5"/>
        <v>13.760999999999999</v>
      </c>
      <c r="BT18" s="79">
        <f>AT18/W18</f>
        <v>1.0117353834801039</v>
      </c>
      <c r="BU18" s="51">
        <f t="shared" si="6"/>
        <v>1.1599261696015106E-2</v>
      </c>
      <c r="BW18" s="79">
        <f>BQ18/AT18</f>
        <v>1.0241735014364179</v>
      </c>
      <c r="BX18" s="79">
        <f>1-1/BW18</f>
        <v>2.3602935833151539E-2</v>
      </c>
      <c r="BZ18" s="79">
        <f>BQ18/W18</f>
        <v>1.0361925702259351</v>
      </c>
      <c r="CA18" s="79">
        <f t="shared" si="7"/>
        <v>3.4928420899643764E-2</v>
      </c>
    </row>
    <row r="19" spans="1:79" s="79" customFormat="1" hidden="1" x14ac:dyDescent="0.25">
      <c r="A19" s="79" t="s">
        <v>16</v>
      </c>
      <c r="B19" s="83">
        <v>2.7936999999999999</v>
      </c>
      <c r="C19" s="80">
        <v>2.88104</v>
      </c>
      <c r="D19" s="80">
        <v>2.8754200000000001</v>
      </c>
      <c r="E19" s="80">
        <v>2.8285399999999998</v>
      </c>
      <c r="F19" s="80">
        <v>2.8521200000000002</v>
      </c>
      <c r="G19" s="80">
        <v>2.8437899999999998</v>
      </c>
      <c r="H19" s="80">
        <v>2.8441999999999998</v>
      </c>
      <c r="I19" s="80">
        <v>2.7851599999999999</v>
      </c>
      <c r="J19" s="80">
        <v>2.84863</v>
      </c>
      <c r="K19" s="80">
        <v>2.8316400000000002</v>
      </c>
      <c r="L19" s="80">
        <v>2.8271899999999999</v>
      </c>
      <c r="M19" s="80">
        <v>2.8315199999999998</v>
      </c>
      <c r="N19" s="80">
        <v>2.7991899999999998</v>
      </c>
      <c r="O19" s="80">
        <v>2.8306399999999998</v>
      </c>
      <c r="P19" s="80">
        <v>2.8412999999999999</v>
      </c>
      <c r="Q19" s="80">
        <v>2.89751</v>
      </c>
      <c r="R19" s="80">
        <v>2.8035199999999998</v>
      </c>
      <c r="S19" s="80">
        <v>2.83291</v>
      </c>
      <c r="T19" s="80">
        <v>2.9258700000000002</v>
      </c>
      <c r="U19" s="80">
        <v>2.8161399999999999</v>
      </c>
      <c r="V19" s="80">
        <f t="shared" si="0"/>
        <v>1.2296090171019175E-2</v>
      </c>
      <c r="W19" s="89">
        <f t="shared" si="1"/>
        <v>2.8322750000000001</v>
      </c>
      <c r="X19" s="87"/>
      <c r="Y19" s="83">
        <v>2.77095</v>
      </c>
      <c r="Z19" s="80">
        <v>2.77014</v>
      </c>
      <c r="AA19" s="80">
        <v>2.7714300000000001</v>
      </c>
      <c r="AB19" s="80">
        <v>2.7714500000000002</v>
      </c>
      <c r="AC19" s="80">
        <v>2.7719200000000002</v>
      </c>
      <c r="AD19" s="80">
        <v>2.93771</v>
      </c>
      <c r="AE19" s="80">
        <v>2.7710499999999998</v>
      </c>
      <c r="AF19" s="80">
        <v>2.7729699999999999</v>
      </c>
      <c r="AG19" s="80">
        <v>2.7719399999999998</v>
      </c>
      <c r="AH19" s="80">
        <v>2.7711999999999999</v>
      </c>
      <c r="AI19" s="80">
        <v>2.7712699999999999</v>
      </c>
      <c r="AJ19" s="80">
        <v>2.7703799999999998</v>
      </c>
      <c r="AK19" s="80">
        <v>2.77074</v>
      </c>
      <c r="AL19" s="80">
        <v>2.7709700000000002</v>
      </c>
      <c r="AM19" s="80">
        <v>2.7704399999999998</v>
      </c>
      <c r="AN19" s="80">
        <v>2.9749500000000002</v>
      </c>
      <c r="AO19" s="80">
        <v>2.7717900000000002</v>
      </c>
      <c r="AP19" s="80">
        <v>2.7706599999999999</v>
      </c>
      <c r="AQ19" s="80">
        <v>2.7719</v>
      </c>
      <c r="AR19" s="80">
        <v>2.7698700000000001</v>
      </c>
      <c r="AS19" s="80">
        <f t="shared" si="2"/>
        <v>2.0545219695790859E-2</v>
      </c>
      <c r="AT19" s="89">
        <f t="shared" si="3"/>
        <v>2.7712349999999999</v>
      </c>
      <c r="AV19" s="83">
        <v>2.83291</v>
      </c>
      <c r="AW19" s="80">
        <v>2.8301699999999999</v>
      </c>
      <c r="AX19" s="80">
        <v>2.9446099999999999</v>
      </c>
      <c r="AY19" s="80">
        <v>2.8295400000000002</v>
      </c>
      <c r="AZ19" s="80">
        <v>2.8431099999999998</v>
      </c>
      <c r="BA19" s="80">
        <v>2.83005</v>
      </c>
      <c r="BB19" s="80">
        <v>2.8287200000000001</v>
      </c>
      <c r="BC19" s="80">
        <v>2.83345</v>
      </c>
      <c r="BD19" s="80">
        <v>2.8425799999999999</v>
      </c>
      <c r="BE19" s="80">
        <v>2.8309299999999999</v>
      </c>
      <c r="BF19" s="80">
        <v>2.8319399999999999</v>
      </c>
      <c r="BG19" s="80">
        <v>2.8289399999999998</v>
      </c>
      <c r="BH19" s="80">
        <v>2.8291300000000001</v>
      </c>
      <c r="BI19" s="80">
        <v>2.8300200000000002</v>
      </c>
      <c r="BJ19" s="80">
        <v>2.83039</v>
      </c>
      <c r="BK19" s="80">
        <v>2.8290899999999999</v>
      </c>
      <c r="BL19" s="80">
        <v>2.82829</v>
      </c>
      <c r="BM19" s="80">
        <v>2.8304</v>
      </c>
      <c r="BN19" s="80">
        <v>2.8308300000000002</v>
      </c>
      <c r="BO19" s="80">
        <v>2.93615</v>
      </c>
      <c r="BP19" s="80">
        <f t="shared" si="4"/>
        <v>1.1864419249275429E-2</v>
      </c>
      <c r="BQ19" s="89">
        <f t="shared" si="5"/>
        <v>2.8303950000000002</v>
      </c>
      <c r="BT19" s="79">
        <f>AT19/W19</f>
        <v>0.97844842043939939</v>
      </c>
      <c r="BU19" s="51">
        <f t="shared" si="6"/>
        <v>-2.2026280701564538E-2</v>
      </c>
      <c r="BW19" s="79">
        <f>BQ19/AT19</f>
        <v>1.0213478828031546</v>
      </c>
      <c r="BX19" s="79">
        <f>1-1/BW19</f>
        <v>2.0901676267800151E-2</v>
      </c>
      <c r="BZ19" s="79">
        <f>BQ19/W19</f>
        <v>0.99933622264787147</v>
      </c>
      <c r="CA19" s="79">
        <f t="shared" si="7"/>
        <v>-6.6421824515661143E-4</v>
      </c>
    </row>
    <row r="20" spans="1:79" x14ac:dyDescent="0.25">
      <c r="A20" t="s">
        <v>23</v>
      </c>
      <c r="B20" s="82">
        <v>23.5626</v>
      </c>
      <c r="C20" s="21">
        <v>23.674900000000001</v>
      </c>
      <c r="D20" s="21">
        <v>23.570499999999999</v>
      </c>
      <c r="E20" s="21">
        <v>23.326000000000001</v>
      </c>
      <c r="F20" s="21">
        <v>23.704899999999999</v>
      </c>
      <c r="G20" s="21">
        <v>23.715299999999999</v>
      </c>
      <c r="H20" s="21">
        <v>23.719200000000001</v>
      </c>
      <c r="I20" s="21">
        <v>23.781400000000001</v>
      </c>
      <c r="J20" s="21">
        <v>23.950600000000001</v>
      </c>
      <c r="K20" s="21">
        <v>23.764800000000001</v>
      </c>
      <c r="L20" s="21">
        <v>23.642900000000001</v>
      </c>
      <c r="M20" s="21">
        <v>23.4756</v>
      </c>
      <c r="N20" s="21">
        <v>23.737100000000002</v>
      </c>
      <c r="O20" s="21">
        <v>23.9465</v>
      </c>
      <c r="P20" s="21">
        <v>23.785299999999999</v>
      </c>
      <c r="Q20" s="21">
        <v>23.612200000000001</v>
      </c>
      <c r="R20" s="21">
        <v>23.809799999999999</v>
      </c>
      <c r="S20" s="21">
        <v>23.7882</v>
      </c>
      <c r="T20" s="21">
        <v>23.749400000000001</v>
      </c>
      <c r="U20" s="21">
        <v>23.426100000000002</v>
      </c>
      <c r="V20" s="21">
        <f t="shared" si="0"/>
        <v>6.6761307653941801E-3</v>
      </c>
      <c r="W20" s="88">
        <f t="shared" si="1"/>
        <v>23.71725</v>
      </c>
      <c r="X20" s="86"/>
      <c r="Y20" s="82">
        <v>23.246700000000001</v>
      </c>
      <c r="Z20" s="21">
        <v>23.4254</v>
      </c>
      <c r="AA20" s="21">
        <v>23.0733</v>
      </c>
      <c r="AB20" s="21">
        <v>23.524899999999999</v>
      </c>
      <c r="AC20" s="21">
        <v>23.453299999999999</v>
      </c>
      <c r="AD20" s="21">
        <v>23.404</v>
      </c>
      <c r="AE20" s="21">
        <v>23.276900000000001</v>
      </c>
      <c r="AF20" s="21">
        <v>23.3581</v>
      </c>
      <c r="AG20" s="21">
        <v>23.511199999999999</v>
      </c>
      <c r="AH20" s="21">
        <v>23.242699999999999</v>
      </c>
      <c r="AI20" s="21">
        <v>23.294499999999999</v>
      </c>
      <c r="AJ20" s="21">
        <v>23.331299999999999</v>
      </c>
      <c r="AK20" s="21">
        <v>23.7944</v>
      </c>
      <c r="AL20" s="21">
        <v>23.5275</v>
      </c>
      <c r="AM20" s="21">
        <v>23.666799999999999</v>
      </c>
      <c r="AN20" s="21">
        <v>23.284800000000001</v>
      </c>
      <c r="AO20" s="21">
        <v>23.7744</v>
      </c>
      <c r="AP20" s="21">
        <v>23.1631</v>
      </c>
      <c r="AQ20" s="21">
        <v>23.343</v>
      </c>
      <c r="AR20" s="21">
        <v>23.436499999999999</v>
      </c>
      <c r="AS20" s="21">
        <f t="shared" si="2"/>
        <v>8.055347471006483E-3</v>
      </c>
      <c r="AT20" s="88">
        <f t="shared" si="3"/>
        <v>23.381050000000002</v>
      </c>
      <c r="AV20" s="82">
        <v>24.0261</v>
      </c>
      <c r="AW20" s="21">
        <v>24.002700000000001</v>
      </c>
      <c r="AX20" s="21">
        <v>24.0259</v>
      </c>
      <c r="AY20" s="21">
        <v>23.701799999999999</v>
      </c>
      <c r="AZ20" s="21">
        <v>23.903300000000002</v>
      </c>
      <c r="BA20" s="21">
        <v>23.638400000000001</v>
      </c>
      <c r="BB20" s="21">
        <v>25.042100000000001</v>
      </c>
      <c r="BC20" s="21">
        <v>24.16</v>
      </c>
      <c r="BD20" s="21">
        <v>23.657900000000001</v>
      </c>
      <c r="BE20" s="21">
        <v>23.9557</v>
      </c>
      <c r="BF20" s="21">
        <v>24.0823</v>
      </c>
      <c r="BG20" s="21">
        <v>23.901800000000001</v>
      </c>
      <c r="BH20" s="21">
        <v>24.074100000000001</v>
      </c>
      <c r="BI20" s="21">
        <v>23.916399999999999</v>
      </c>
      <c r="BJ20" s="21">
        <v>23.861000000000001</v>
      </c>
      <c r="BK20" s="21">
        <v>24.157</v>
      </c>
      <c r="BL20" s="21">
        <v>23.9056</v>
      </c>
      <c r="BM20" s="21">
        <v>24.162600000000001</v>
      </c>
      <c r="BN20" s="21">
        <v>24.005299999999998</v>
      </c>
      <c r="BO20" s="21">
        <v>23.6676</v>
      </c>
      <c r="BP20" s="21">
        <f t="shared" si="4"/>
        <v>1.2388370948910201E-2</v>
      </c>
      <c r="BQ20" s="88">
        <f t="shared" si="5"/>
        <v>23.979199999999999</v>
      </c>
      <c r="BT20" s="51">
        <f>AT20/W20</f>
        <v>0.98582466348332976</v>
      </c>
      <c r="BU20" s="51">
        <f t="shared" si="6"/>
        <v>-1.4379166034031776E-2</v>
      </c>
      <c r="BW20" s="48">
        <f>BQ20/AT20</f>
        <v>1.0255826834124215</v>
      </c>
      <c r="BX20" s="48">
        <f>1-1/BW20</f>
        <v>2.4944535263895284E-2</v>
      </c>
      <c r="BZ20" s="48">
        <f>BQ20/W20</f>
        <v>1.0110447037493806</v>
      </c>
      <c r="CA20" s="49">
        <f t="shared" si="7"/>
        <v>1.0924050844064781E-2</v>
      </c>
    </row>
    <row r="21" spans="1:79" x14ac:dyDescent="0.25">
      <c r="A21" t="s">
        <v>17</v>
      </c>
      <c r="B21" s="82">
        <v>1008080</v>
      </c>
      <c r="C21" s="21">
        <v>971951</v>
      </c>
      <c r="D21" s="21">
        <v>1003410</v>
      </c>
      <c r="E21" s="21">
        <v>1002090</v>
      </c>
      <c r="F21" s="21">
        <v>1000220</v>
      </c>
      <c r="G21" s="21">
        <v>998700</v>
      </c>
      <c r="H21" s="21">
        <v>1002340</v>
      </c>
      <c r="I21" s="21">
        <v>997992</v>
      </c>
      <c r="J21" s="21">
        <v>1010220</v>
      </c>
      <c r="K21" s="21">
        <v>993141</v>
      </c>
      <c r="L21" s="21">
        <v>1007570</v>
      </c>
      <c r="M21" s="21">
        <v>976222</v>
      </c>
      <c r="N21" s="21">
        <v>1012380</v>
      </c>
      <c r="O21" s="21">
        <v>1415710</v>
      </c>
      <c r="P21" s="21">
        <v>988446</v>
      </c>
      <c r="Q21" s="21">
        <v>964078</v>
      </c>
      <c r="R21" s="21">
        <v>991309</v>
      </c>
      <c r="S21" s="21">
        <v>983285</v>
      </c>
      <c r="T21" s="21">
        <v>1007030</v>
      </c>
      <c r="U21" s="21">
        <v>1017860</v>
      </c>
      <c r="V21" s="21">
        <f t="shared" si="0"/>
        <v>9.3110721366119004E-2</v>
      </c>
      <c r="W21" s="88">
        <f t="shared" si="1"/>
        <v>1001155</v>
      </c>
      <c r="X21" s="86"/>
      <c r="Y21" s="82">
        <v>866484</v>
      </c>
      <c r="Z21" s="21">
        <v>881203</v>
      </c>
      <c r="AA21" s="21">
        <v>858282</v>
      </c>
      <c r="AB21" s="21">
        <v>860427</v>
      </c>
      <c r="AC21" s="21">
        <v>850940</v>
      </c>
      <c r="AD21" s="21">
        <v>859817</v>
      </c>
      <c r="AE21" s="21">
        <v>855571</v>
      </c>
      <c r="AF21" s="21">
        <v>858931</v>
      </c>
      <c r="AG21" s="21">
        <v>1194720</v>
      </c>
      <c r="AH21" s="21">
        <v>1221170</v>
      </c>
      <c r="AI21" s="21">
        <v>1222620</v>
      </c>
      <c r="AJ21" s="21">
        <v>874657</v>
      </c>
      <c r="AK21" s="21">
        <v>866300</v>
      </c>
      <c r="AL21" s="21">
        <v>862118</v>
      </c>
      <c r="AM21" s="21">
        <v>863174</v>
      </c>
      <c r="AN21" s="21">
        <v>1105910</v>
      </c>
      <c r="AO21" s="21">
        <v>854615</v>
      </c>
      <c r="AP21" s="21">
        <v>854619</v>
      </c>
      <c r="AQ21" s="21">
        <v>871295</v>
      </c>
      <c r="AR21" s="21">
        <v>860815</v>
      </c>
      <c r="AS21" s="21">
        <f t="shared" si="2"/>
        <v>0.14538175112666626</v>
      </c>
      <c r="AT21" s="88">
        <f t="shared" si="3"/>
        <v>862646</v>
      </c>
      <c r="AV21" s="82">
        <v>1699400</v>
      </c>
      <c r="AW21" s="21">
        <v>1603090</v>
      </c>
      <c r="AX21" s="21">
        <v>1645430</v>
      </c>
      <c r="AY21" s="21">
        <v>1611990</v>
      </c>
      <c r="AZ21" s="21">
        <v>1647520</v>
      </c>
      <c r="BA21" s="21">
        <v>1613400</v>
      </c>
      <c r="BB21" s="21">
        <v>1640410</v>
      </c>
      <c r="BC21" s="21">
        <v>1604840</v>
      </c>
      <c r="BD21" s="21">
        <v>1617260</v>
      </c>
      <c r="BE21" s="21">
        <v>1606450</v>
      </c>
      <c r="BF21" s="21">
        <v>1583710</v>
      </c>
      <c r="BG21" s="21">
        <v>1539700</v>
      </c>
      <c r="BH21" s="21">
        <v>1554440</v>
      </c>
      <c r="BI21" s="21">
        <v>1616920</v>
      </c>
      <c r="BJ21" s="21">
        <v>1609320</v>
      </c>
      <c r="BK21" s="21">
        <v>2101300</v>
      </c>
      <c r="BL21" s="21">
        <v>1580580</v>
      </c>
      <c r="BM21" s="21">
        <v>1619480</v>
      </c>
      <c r="BN21" s="21">
        <v>1730700</v>
      </c>
      <c r="BO21" s="21">
        <v>1643110</v>
      </c>
      <c r="BP21" s="21">
        <f t="shared" si="4"/>
        <v>7.0645806710751255E-2</v>
      </c>
      <c r="BQ21" s="88">
        <f t="shared" si="5"/>
        <v>1615160</v>
      </c>
      <c r="BT21" s="51">
        <f>AT21/W21</f>
        <v>0.86165079333369954</v>
      </c>
      <c r="BU21" s="51">
        <f t="shared" si="6"/>
        <v>-0.1605629655733638</v>
      </c>
      <c r="BW21" s="48">
        <f>BQ21/AT21</f>
        <v>1.8723323356278241</v>
      </c>
      <c r="BX21" s="48">
        <f>1-1/BW21</f>
        <v>0.46590678322890611</v>
      </c>
      <c r="BZ21" s="48">
        <f>BQ21/W21</f>
        <v>1.6132966423780533</v>
      </c>
      <c r="CA21" s="49">
        <f t="shared" si="7"/>
        <v>0.38015119245152185</v>
      </c>
    </row>
    <row r="22" spans="1:79" s="79" customFormat="1" hidden="1" x14ac:dyDescent="0.25">
      <c r="A22" s="79" t="s">
        <v>18</v>
      </c>
      <c r="B22" s="83">
        <v>992658</v>
      </c>
      <c r="C22" s="80">
        <v>991530</v>
      </c>
      <c r="D22" s="80">
        <v>995700</v>
      </c>
      <c r="E22" s="80">
        <v>1005760</v>
      </c>
      <c r="F22" s="80">
        <v>1099700</v>
      </c>
      <c r="G22" s="80">
        <v>1005440</v>
      </c>
      <c r="H22" s="80">
        <v>1026170</v>
      </c>
      <c r="I22" s="80">
        <v>986847</v>
      </c>
      <c r="J22" s="80">
        <v>1011650</v>
      </c>
      <c r="K22" s="80">
        <v>1000220</v>
      </c>
      <c r="L22" s="80">
        <v>987453</v>
      </c>
      <c r="M22" s="80">
        <v>995832</v>
      </c>
      <c r="N22" s="80">
        <v>1016510</v>
      </c>
      <c r="O22" s="80">
        <v>1424670</v>
      </c>
      <c r="P22" s="80">
        <v>1007160</v>
      </c>
      <c r="Q22" s="80">
        <v>965243</v>
      </c>
      <c r="R22" s="80">
        <v>993820</v>
      </c>
      <c r="S22" s="80">
        <v>995997</v>
      </c>
      <c r="T22" s="80">
        <v>1008190</v>
      </c>
      <c r="U22" s="80">
        <v>993524</v>
      </c>
      <c r="V22" s="80">
        <f t="shared" si="0"/>
        <v>9.5111447217882894E-2</v>
      </c>
      <c r="W22" s="89">
        <f t="shared" si="1"/>
        <v>998108.5</v>
      </c>
      <c r="X22" s="87"/>
      <c r="Y22" s="83">
        <v>867477</v>
      </c>
      <c r="Z22" s="80">
        <v>861162</v>
      </c>
      <c r="AA22" s="80">
        <v>1046210</v>
      </c>
      <c r="AB22" s="80">
        <v>863961</v>
      </c>
      <c r="AC22" s="80">
        <v>855587</v>
      </c>
      <c r="AD22" s="80">
        <v>859624</v>
      </c>
      <c r="AE22" s="80">
        <v>863985</v>
      </c>
      <c r="AF22" s="80">
        <v>855182</v>
      </c>
      <c r="AG22" s="80">
        <v>1148630</v>
      </c>
      <c r="AH22" s="80">
        <v>1052160</v>
      </c>
      <c r="AI22" s="80">
        <v>1061620</v>
      </c>
      <c r="AJ22" s="80">
        <v>882768</v>
      </c>
      <c r="AK22" s="80">
        <v>866914</v>
      </c>
      <c r="AL22" s="80">
        <v>856935</v>
      </c>
      <c r="AM22" s="80">
        <v>864555</v>
      </c>
      <c r="AN22" s="80">
        <v>1199280</v>
      </c>
      <c r="AO22" s="80">
        <v>820737</v>
      </c>
      <c r="AP22" s="80">
        <v>851536</v>
      </c>
      <c r="AQ22" s="80">
        <v>871491</v>
      </c>
      <c r="AR22" s="80">
        <v>859261</v>
      </c>
      <c r="AS22" s="80">
        <f t="shared" si="2"/>
        <v>0.12211564060251801</v>
      </c>
      <c r="AT22" s="89">
        <f t="shared" si="3"/>
        <v>864270</v>
      </c>
      <c r="AV22" s="83">
        <v>1964370</v>
      </c>
      <c r="AW22" s="80">
        <v>1573690</v>
      </c>
      <c r="AX22" s="80">
        <v>1577220</v>
      </c>
      <c r="AY22" s="80">
        <v>1620390</v>
      </c>
      <c r="AZ22" s="80">
        <v>1623200</v>
      </c>
      <c r="BA22" s="80">
        <v>1661550</v>
      </c>
      <c r="BB22" s="80">
        <v>1639720</v>
      </c>
      <c r="BC22" s="80">
        <v>1605170</v>
      </c>
      <c r="BD22" s="80">
        <v>1602500</v>
      </c>
      <c r="BE22" s="80">
        <v>1574870</v>
      </c>
      <c r="BF22" s="80">
        <v>1578810</v>
      </c>
      <c r="BG22" s="80">
        <v>1609830</v>
      </c>
      <c r="BH22" s="80">
        <v>1616360</v>
      </c>
      <c r="BI22" s="80">
        <v>1651580</v>
      </c>
      <c r="BJ22" s="80">
        <v>1646980</v>
      </c>
      <c r="BK22" s="80">
        <v>1876960</v>
      </c>
      <c r="BL22" s="80">
        <v>1607550</v>
      </c>
      <c r="BM22" s="80">
        <v>1633370</v>
      </c>
      <c r="BN22" s="80">
        <v>2018050</v>
      </c>
      <c r="BO22" s="80">
        <v>1609120</v>
      </c>
      <c r="BP22" s="80">
        <f t="shared" si="4"/>
        <v>7.7475440715652683E-2</v>
      </c>
      <c r="BQ22" s="89">
        <f t="shared" si="5"/>
        <v>1618375</v>
      </c>
      <c r="BT22" s="79">
        <f>AT22/W22</f>
        <v>0.86590786472612946</v>
      </c>
      <c r="BU22" s="51">
        <f t="shared" si="6"/>
        <v>-0.15485727839679742</v>
      </c>
      <c r="BW22" s="79">
        <f>BQ22/AT22</f>
        <v>1.8725340460735649</v>
      </c>
      <c r="BX22" s="79">
        <f>1-1/BW22</f>
        <v>0.465964316057774</v>
      </c>
      <c r="BZ22" s="79">
        <f>BQ22/W22</f>
        <v>1.6214419574625405</v>
      </c>
      <c r="CA22" s="79">
        <f t="shared" si="7"/>
        <v>0.38326500347570869</v>
      </c>
    </row>
    <row r="23" spans="1:79" s="79" customFormat="1" hidden="1" x14ac:dyDescent="0.25">
      <c r="A23" s="79" t="s">
        <v>19</v>
      </c>
      <c r="B23" s="83">
        <v>6.4240199999999996</v>
      </c>
      <c r="C23" s="80">
        <v>6.3654099999999998</v>
      </c>
      <c r="D23" s="80">
        <v>6.4268299999999998</v>
      </c>
      <c r="E23" s="80">
        <v>6.3518699999999999</v>
      </c>
      <c r="F23" s="80">
        <v>6.4603099999999998</v>
      </c>
      <c r="G23" s="80">
        <v>6.4849500000000004</v>
      </c>
      <c r="H23" s="80">
        <v>6.3427300000000004</v>
      </c>
      <c r="I23" s="80">
        <v>6.3839199999999998</v>
      </c>
      <c r="J23" s="80">
        <v>6.37758</v>
      </c>
      <c r="K23" s="80">
        <v>6.39811</v>
      </c>
      <c r="L23" s="80">
        <v>6.49594</v>
      </c>
      <c r="M23" s="80">
        <v>6.5227700000000004</v>
      </c>
      <c r="N23" s="80">
        <v>6.3741899999999996</v>
      </c>
      <c r="O23" s="80">
        <v>6.4549099999999999</v>
      </c>
      <c r="P23" s="80">
        <v>6.4894999999999996</v>
      </c>
      <c r="Q23" s="80">
        <v>6.4579599999999999</v>
      </c>
      <c r="R23" s="80">
        <v>6.3545800000000003</v>
      </c>
      <c r="S23" s="80">
        <v>6.3637600000000001</v>
      </c>
      <c r="T23" s="80">
        <v>6.4467499999999998</v>
      </c>
      <c r="U23" s="80">
        <v>6.4220300000000003</v>
      </c>
      <c r="V23" s="80">
        <f t="shared" si="0"/>
        <v>8.5434657379386859E-3</v>
      </c>
      <c r="W23" s="89">
        <f t="shared" si="1"/>
        <v>6.423025</v>
      </c>
      <c r="X23" s="87"/>
      <c r="Y23" s="83">
        <v>6.4465000000000003</v>
      </c>
      <c r="Z23" s="80">
        <v>6.4928800000000004</v>
      </c>
      <c r="AA23" s="80">
        <v>6.5652600000000003</v>
      </c>
      <c r="AB23" s="80">
        <v>6.4616899999999999</v>
      </c>
      <c r="AC23" s="80">
        <v>6.4820799999999998</v>
      </c>
      <c r="AD23" s="80">
        <v>6.4738100000000003</v>
      </c>
      <c r="AE23" s="80">
        <v>6.5724</v>
      </c>
      <c r="AF23" s="80">
        <v>6.4643199999999998</v>
      </c>
      <c r="AG23" s="80">
        <v>6.5820600000000002</v>
      </c>
      <c r="AH23" s="80">
        <v>6.3730500000000001</v>
      </c>
      <c r="AI23" s="80">
        <v>6.4646600000000003</v>
      </c>
      <c r="AJ23" s="80">
        <v>6.55335</v>
      </c>
      <c r="AK23" s="80">
        <v>6.5123499999999996</v>
      </c>
      <c r="AL23" s="80">
        <v>6.5228599999999997</v>
      </c>
      <c r="AM23" s="80">
        <v>6.4210200000000004</v>
      </c>
      <c r="AN23" s="80">
        <v>6.5147899999999996</v>
      </c>
      <c r="AO23" s="80">
        <v>6.4980000000000002</v>
      </c>
      <c r="AP23" s="80">
        <v>6.5350900000000003</v>
      </c>
      <c r="AQ23" s="80">
        <v>6.5211300000000003</v>
      </c>
      <c r="AR23" s="80">
        <v>6.4957399999999996</v>
      </c>
      <c r="AS23" s="80">
        <f t="shared" si="2"/>
        <v>8.0380160530974121E-3</v>
      </c>
      <c r="AT23" s="89">
        <f t="shared" si="3"/>
        <v>6.4968699999999995</v>
      </c>
      <c r="AV23" s="83">
        <v>6.8946800000000001</v>
      </c>
      <c r="AW23" s="80">
        <v>6.9327899999999998</v>
      </c>
      <c r="AX23" s="80">
        <v>6.7402699999999998</v>
      </c>
      <c r="AY23" s="80">
        <v>6.7231500000000004</v>
      </c>
      <c r="AZ23" s="80">
        <v>6.8005500000000003</v>
      </c>
      <c r="BA23" s="80">
        <v>6.7971000000000004</v>
      </c>
      <c r="BB23" s="80">
        <v>6.8638399999999997</v>
      </c>
      <c r="BC23" s="80">
        <v>6.8221100000000003</v>
      </c>
      <c r="BD23" s="80">
        <v>6.9065899999999996</v>
      </c>
      <c r="BE23" s="80">
        <v>6.6897099999999998</v>
      </c>
      <c r="BF23" s="80">
        <v>6.7677199999999997</v>
      </c>
      <c r="BG23" s="80">
        <v>6.7296300000000002</v>
      </c>
      <c r="BH23" s="80">
        <v>6.92401</v>
      </c>
      <c r="BI23" s="80">
        <v>6.8087900000000001</v>
      </c>
      <c r="BJ23" s="80">
        <v>6.9004799999999999</v>
      </c>
      <c r="BK23" s="80">
        <v>6.7466100000000004</v>
      </c>
      <c r="BL23" s="80">
        <v>6.8128299999999999</v>
      </c>
      <c r="BM23" s="80">
        <v>6.72994</v>
      </c>
      <c r="BN23" s="80">
        <v>6.8668300000000002</v>
      </c>
      <c r="BO23" s="80">
        <v>6.8010900000000003</v>
      </c>
      <c r="BP23" s="80">
        <f t="shared" si="4"/>
        <v>1.0898976356025396E-2</v>
      </c>
      <c r="BQ23" s="89">
        <f t="shared" si="5"/>
        <v>6.8049400000000002</v>
      </c>
      <c r="BT23" s="79">
        <f>AT23/W23</f>
        <v>1.0114969192864731</v>
      </c>
      <c r="BU23" s="51">
        <f t="shared" si="6"/>
        <v>1.1366242513702551E-2</v>
      </c>
      <c r="BW23" s="79">
        <f>BQ23/AT23</f>
        <v>1.0474182183112792</v>
      </c>
      <c r="BX23" s="79">
        <f>1-1/BW23</f>
        <v>4.5271523334518893E-2</v>
      </c>
      <c r="BZ23" s="79">
        <f>BQ23/W23</f>
        <v>1.0594603010263857</v>
      </c>
      <c r="CA23" s="79">
        <f t="shared" si="7"/>
        <v>5.6123198735036683E-2</v>
      </c>
    </row>
    <row r="24" spans="1:79" s="79" customFormat="1" hidden="1" x14ac:dyDescent="0.25">
      <c r="A24" s="79" t="s">
        <v>20</v>
      </c>
      <c r="B24" s="83">
        <v>30.621700000000001</v>
      </c>
      <c r="C24" s="80">
        <v>30.870699999999999</v>
      </c>
      <c r="D24" s="80">
        <v>31.171299999999999</v>
      </c>
      <c r="E24" s="80">
        <v>31.0791</v>
      </c>
      <c r="F24" s="80">
        <v>30.9834</v>
      </c>
      <c r="G24" s="80">
        <v>31.4636</v>
      </c>
      <c r="H24" s="80">
        <v>31.122199999999999</v>
      </c>
      <c r="I24" s="80">
        <v>31.133700000000001</v>
      </c>
      <c r="J24" s="80">
        <v>31.059200000000001</v>
      </c>
      <c r="K24" s="80">
        <v>31.04</v>
      </c>
      <c r="L24" s="80">
        <v>30.9512</v>
      </c>
      <c r="M24" s="80">
        <v>31.125599999999999</v>
      </c>
      <c r="N24" s="80">
        <v>30.971800000000002</v>
      </c>
      <c r="O24" s="80">
        <v>30.9727</v>
      </c>
      <c r="P24" s="80">
        <v>30.9908</v>
      </c>
      <c r="Q24" s="80">
        <v>31.636500000000002</v>
      </c>
      <c r="R24" s="80">
        <v>30.831900000000001</v>
      </c>
      <c r="S24" s="80">
        <v>30.923200000000001</v>
      </c>
      <c r="T24" s="80">
        <v>31.073399999999999</v>
      </c>
      <c r="U24" s="80">
        <v>31.2636</v>
      </c>
      <c r="V24" s="80">
        <f t="shared" si="0"/>
        <v>7.0056177182702727E-3</v>
      </c>
      <c r="W24" s="89">
        <f t="shared" si="1"/>
        <v>31.049599999999998</v>
      </c>
      <c r="X24" s="87"/>
      <c r="Y24" s="83">
        <v>31.153600000000001</v>
      </c>
      <c r="Z24" s="80">
        <v>32.486199999999997</v>
      </c>
      <c r="AA24" s="80">
        <v>33.017899999999997</v>
      </c>
      <c r="AB24" s="80">
        <v>33.4221</v>
      </c>
      <c r="AC24" s="80">
        <v>31.610900000000001</v>
      </c>
      <c r="AD24" s="80">
        <v>32.424399999999999</v>
      </c>
      <c r="AE24" s="80">
        <v>32.804499999999997</v>
      </c>
      <c r="AF24" s="80">
        <v>32.237200000000001</v>
      </c>
      <c r="AG24" s="80">
        <v>31.671600000000002</v>
      </c>
      <c r="AH24" s="80">
        <v>33.504199999999997</v>
      </c>
      <c r="AI24" s="80">
        <v>31.3752</v>
      </c>
      <c r="AJ24" s="80">
        <v>33.467199999999998</v>
      </c>
      <c r="AK24" s="80">
        <v>32.795999999999999</v>
      </c>
      <c r="AL24" s="80">
        <v>31.752400000000002</v>
      </c>
      <c r="AM24" s="80">
        <v>32.977499999999999</v>
      </c>
      <c r="AN24" s="80">
        <v>33.4191</v>
      </c>
      <c r="AO24" s="80">
        <v>32.530200000000001</v>
      </c>
      <c r="AP24" s="80">
        <v>32.244199999999999</v>
      </c>
      <c r="AQ24" s="80">
        <v>32.7012</v>
      </c>
      <c r="AR24" s="80">
        <v>32.112099999999998</v>
      </c>
      <c r="AS24" s="80">
        <f t="shared" si="2"/>
        <v>2.2059471990546E-2</v>
      </c>
      <c r="AT24" s="89">
        <f t="shared" si="3"/>
        <v>32.508200000000002</v>
      </c>
      <c r="AV24" s="83">
        <v>35.370199999999997</v>
      </c>
      <c r="AW24" s="80">
        <v>35.362400000000001</v>
      </c>
      <c r="AX24" s="80">
        <v>34.808399999999999</v>
      </c>
      <c r="AY24" s="80">
        <v>35.365299999999998</v>
      </c>
      <c r="AZ24" s="80">
        <v>35.5122</v>
      </c>
      <c r="BA24" s="80">
        <v>35.453499999999998</v>
      </c>
      <c r="BB24" s="80">
        <v>35.363300000000002</v>
      </c>
      <c r="BC24" s="80">
        <v>35.129600000000003</v>
      </c>
      <c r="BD24" s="80">
        <v>35.213500000000003</v>
      </c>
      <c r="BE24" s="80">
        <v>35.508699999999997</v>
      </c>
      <c r="BF24" s="80">
        <v>35.295299999999997</v>
      </c>
      <c r="BG24" s="80">
        <v>35.332799999999999</v>
      </c>
      <c r="BH24" s="80">
        <v>35.076300000000003</v>
      </c>
      <c r="BI24" s="80">
        <v>34.523800000000001</v>
      </c>
      <c r="BJ24" s="80">
        <v>35.481000000000002</v>
      </c>
      <c r="BK24" s="80">
        <v>35.488300000000002</v>
      </c>
      <c r="BL24" s="80">
        <v>35.099400000000003</v>
      </c>
      <c r="BM24" s="80">
        <v>34.864699999999999</v>
      </c>
      <c r="BN24" s="80">
        <v>35.303800000000003</v>
      </c>
      <c r="BO24" s="80">
        <v>35.2102</v>
      </c>
      <c r="BP24" s="80">
        <f t="shared" si="4"/>
        <v>7.3959615955727833E-3</v>
      </c>
      <c r="BQ24" s="89">
        <f t="shared" si="5"/>
        <v>35.318300000000001</v>
      </c>
      <c r="BT24" s="79">
        <f>AT24/W24</f>
        <v>1.0469764505822943</v>
      </c>
      <c r="BU24" s="51">
        <f t="shared" si="6"/>
        <v>4.4868679287072277E-2</v>
      </c>
      <c r="BW24" s="79">
        <f>BQ24/AT24</f>
        <v>1.0864428051999186</v>
      </c>
      <c r="BX24" s="79">
        <f>1-1/BW24</f>
        <v>7.9564984724632692E-2</v>
      </c>
      <c r="BZ24" s="79">
        <f>BQ24/W24</f>
        <v>1.1374800319488818</v>
      </c>
      <c r="CA24" s="79">
        <f t="shared" si="7"/>
        <v>0.12086368822961469</v>
      </c>
    </row>
    <row r="25" spans="1:79" s="79" customFormat="1" hidden="1" x14ac:dyDescent="0.25">
      <c r="A25" s="79" t="s">
        <v>21</v>
      </c>
      <c r="B25" s="83">
        <v>11.9917</v>
      </c>
      <c r="C25" s="80">
        <v>12.0009</v>
      </c>
      <c r="D25" s="80">
        <v>12.002800000000001</v>
      </c>
      <c r="E25" s="80">
        <v>11.990399999999999</v>
      </c>
      <c r="F25" s="80">
        <v>12.000400000000001</v>
      </c>
      <c r="G25" s="80">
        <v>12.002700000000001</v>
      </c>
      <c r="H25" s="80">
        <v>12.001799999999999</v>
      </c>
      <c r="I25" s="80">
        <v>11.998100000000001</v>
      </c>
      <c r="J25" s="80">
        <v>12.0009</v>
      </c>
      <c r="K25" s="80">
        <v>12.0015</v>
      </c>
      <c r="L25" s="80">
        <v>11.988799999999999</v>
      </c>
      <c r="M25" s="80">
        <v>12.0002</v>
      </c>
      <c r="N25" s="80">
        <v>11.9998</v>
      </c>
      <c r="O25" s="80">
        <v>12.0006</v>
      </c>
      <c r="P25" s="80">
        <v>11.987500000000001</v>
      </c>
      <c r="Q25" s="80">
        <v>12.001099999999999</v>
      </c>
      <c r="R25" s="80">
        <v>11.9994</v>
      </c>
      <c r="S25" s="80">
        <v>11.989100000000001</v>
      </c>
      <c r="T25" s="80">
        <v>12.0002</v>
      </c>
      <c r="U25" s="80">
        <v>12.0002</v>
      </c>
      <c r="V25" s="80">
        <f t="shared" si="0"/>
        <v>4.2836421402141732E-4</v>
      </c>
      <c r="W25" s="89">
        <f t="shared" si="1"/>
        <v>12.0002</v>
      </c>
      <c r="X25" s="87"/>
      <c r="Y25" s="83">
        <v>12.055899999999999</v>
      </c>
      <c r="Z25" s="80">
        <v>12.0532</v>
      </c>
      <c r="AA25" s="80">
        <v>12.0631</v>
      </c>
      <c r="AB25" s="80">
        <v>12.053800000000001</v>
      </c>
      <c r="AC25" s="80">
        <v>12.0594</v>
      </c>
      <c r="AD25" s="80">
        <v>13.354100000000001</v>
      </c>
      <c r="AE25" s="80">
        <v>12.0639</v>
      </c>
      <c r="AF25" s="80">
        <v>12.0688</v>
      </c>
      <c r="AG25" s="80">
        <v>12.0587</v>
      </c>
      <c r="AH25" s="80">
        <v>12.0684</v>
      </c>
      <c r="AI25" s="80">
        <v>12.0647</v>
      </c>
      <c r="AJ25" s="80">
        <v>12.069000000000001</v>
      </c>
      <c r="AK25" s="80">
        <v>12.059900000000001</v>
      </c>
      <c r="AL25" s="80">
        <v>16.5792</v>
      </c>
      <c r="AM25" s="80">
        <v>12.061199999999999</v>
      </c>
      <c r="AN25" s="80">
        <v>12.0616</v>
      </c>
      <c r="AO25" s="80">
        <v>12.0648</v>
      </c>
      <c r="AP25" s="80">
        <v>12.064500000000001</v>
      </c>
      <c r="AQ25" s="80">
        <v>12.065300000000001</v>
      </c>
      <c r="AR25" s="80">
        <v>12.0624</v>
      </c>
      <c r="AS25" s="80">
        <f t="shared" si="2"/>
        <v>8.3855574274943182E-2</v>
      </c>
      <c r="AT25" s="89">
        <f t="shared" si="3"/>
        <v>12.063500000000001</v>
      </c>
      <c r="AV25" s="83">
        <v>12.341100000000001</v>
      </c>
      <c r="AW25" s="80">
        <v>12.335800000000001</v>
      </c>
      <c r="AX25" s="80">
        <v>12.321</v>
      </c>
      <c r="AY25" s="80">
        <v>12.341900000000001</v>
      </c>
      <c r="AZ25" s="80">
        <v>12.328799999999999</v>
      </c>
      <c r="BA25" s="80">
        <v>12.331099999999999</v>
      </c>
      <c r="BB25" s="80">
        <v>12.3283</v>
      </c>
      <c r="BC25" s="80">
        <v>12.334099999999999</v>
      </c>
      <c r="BD25" s="80">
        <v>12.3218</v>
      </c>
      <c r="BE25" s="80">
        <v>12.3363</v>
      </c>
      <c r="BF25" s="80">
        <v>12.3256</v>
      </c>
      <c r="BG25" s="80">
        <v>12.3104</v>
      </c>
      <c r="BH25" s="80">
        <v>12.350099999999999</v>
      </c>
      <c r="BI25" s="80">
        <v>12.324</v>
      </c>
      <c r="BJ25" s="80">
        <v>12.333</v>
      </c>
      <c r="BK25" s="80">
        <v>12.341699999999999</v>
      </c>
      <c r="BL25" s="80">
        <v>12.330500000000001</v>
      </c>
      <c r="BM25" s="80">
        <v>12.3277</v>
      </c>
      <c r="BN25" s="80">
        <v>12.323700000000001</v>
      </c>
      <c r="BO25" s="80">
        <v>12.3277</v>
      </c>
      <c r="BP25" s="80">
        <f t="shared" si="4"/>
        <v>7.2965184513991703E-4</v>
      </c>
      <c r="BQ25" s="89">
        <f t="shared" si="5"/>
        <v>12.329650000000001</v>
      </c>
      <c r="BT25" s="79">
        <f>AT25/W25</f>
        <v>1.0052749120847988</v>
      </c>
      <c r="BU25" s="51">
        <f t="shared" si="6"/>
        <v>5.2472333899782342E-3</v>
      </c>
      <c r="BW25" s="79">
        <f>BQ25/AT25</f>
        <v>1.0220624196957764</v>
      </c>
      <c r="BX25" s="79">
        <f>1-1/BW25</f>
        <v>2.1586176412144553E-2</v>
      </c>
      <c r="BZ25" s="79">
        <f>BQ25/W25</f>
        <v>1.0274537091048483</v>
      </c>
      <c r="CA25" s="79">
        <f t="shared" si="7"/>
        <v>2.6720142096491095E-2</v>
      </c>
    </row>
    <row r="26" spans="1:79" s="79" customFormat="1" hidden="1" x14ac:dyDescent="0.25">
      <c r="A26" s="79" t="s">
        <v>22</v>
      </c>
      <c r="B26" s="83">
        <v>28.660699999999999</v>
      </c>
      <c r="C26" s="80">
        <v>29.2774</v>
      </c>
      <c r="D26" s="80">
        <v>28.640999999999998</v>
      </c>
      <c r="E26" s="80">
        <v>29.210599999999999</v>
      </c>
      <c r="F26" s="80">
        <v>29.280200000000001</v>
      </c>
      <c r="G26" s="80">
        <v>29.285399999999999</v>
      </c>
      <c r="H26" s="80">
        <v>29.209299999999999</v>
      </c>
      <c r="I26" s="80">
        <v>29.148099999999999</v>
      </c>
      <c r="J26" s="80">
        <v>29.038900000000002</v>
      </c>
      <c r="K26" s="80">
        <v>28.7196</v>
      </c>
      <c r="L26" s="80">
        <v>29.050599999999999</v>
      </c>
      <c r="M26" s="80">
        <v>28.2166</v>
      </c>
      <c r="N26" s="80">
        <v>29.078099999999999</v>
      </c>
      <c r="O26" s="80">
        <v>28.853100000000001</v>
      </c>
      <c r="P26" s="80">
        <v>29.206399999999999</v>
      </c>
      <c r="Q26" s="80">
        <v>29.260200000000001</v>
      </c>
      <c r="R26" s="80">
        <v>28.385999999999999</v>
      </c>
      <c r="S26" s="80">
        <v>29.125299999999999</v>
      </c>
      <c r="T26" s="80">
        <v>28.965399999999999</v>
      </c>
      <c r="U26" s="80">
        <v>29.0031</v>
      </c>
      <c r="V26" s="80">
        <f t="shared" si="0"/>
        <v>1.0655771852059898E-2</v>
      </c>
      <c r="W26" s="89">
        <f t="shared" si="1"/>
        <v>29.064349999999997</v>
      </c>
      <c r="X26" s="87"/>
      <c r="Y26" s="83">
        <v>30.412400000000002</v>
      </c>
      <c r="Z26" s="80">
        <v>30.724900000000002</v>
      </c>
      <c r="AA26" s="80">
        <v>29.737400000000001</v>
      </c>
      <c r="AB26" s="80">
        <v>29.565100000000001</v>
      </c>
      <c r="AC26" s="80">
        <v>30.695499999999999</v>
      </c>
      <c r="AD26" s="80">
        <v>30.401599999999998</v>
      </c>
      <c r="AE26" s="80">
        <v>30.913599999999999</v>
      </c>
      <c r="AF26" s="80">
        <v>31.074000000000002</v>
      </c>
      <c r="AG26" s="80">
        <v>31.0122</v>
      </c>
      <c r="AH26" s="80">
        <v>31.078199999999999</v>
      </c>
      <c r="AI26" s="80">
        <v>30.640599999999999</v>
      </c>
      <c r="AJ26" s="80">
        <v>30.611899999999999</v>
      </c>
      <c r="AK26" s="80">
        <v>30.349699999999999</v>
      </c>
      <c r="AL26" s="80">
        <v>30.1846</v>
      </c>
      <c r="AM26" s="80">
        <v>30.4787</v>
      </c>
      <c r="AN26" s="80">
        <v>30.684699999999999</v>
      </c>
      <c r="AO26" s="80">
        <v>31.2517</v>
      </c>
      <c r="AP26" s="80">
        <v>30.7942</v>
      </c>
      <c r="AQ26" s="80">
        <v>30.7866</v>
      </c>
      <c r="AR26" s="80">
        <v>30.726700000000001</v>
      </c>
      <c r="AS26" s="80">
        <f t="shared" si="2"/>
        <v>1.3836443920101868E-2</v>
      </c>
      <c r="AT26" s="89">
        <f t="shared" si="3"/>
        <v>30.690100000000001</v>
      </c>
      <c r="AV26" s="83">
        <v>32.166200000000003</v>
      </c>
      <c r="AW26" s="80">
        <v>32.171700000000001</v>
      </c>
      <c r="AX26" s="80">
        <v>31.378499999999999</v>
      </c>
      <c r="AY26" s="80">
        <v>32.215600000000002</v>
      </c>
      <c r="AZ26" s="80">
        <v>32.330399999999997</v>
      </c>
      <c r="BA26" s="80">
        <v>32.344000000000001</v>
      </c>
      <c r="BB26" s="80">
        <v>32.175199999999997</v>
      </c>
      <c r="BC26" s="80">
        <v>31.749199999999998</v>
      </c>
      <c r="BD26" s="80">
        <v>32.333799999999997</v>
      </c>
      <c r="BE26" s="80">
        <v>32.325899999999997</v>
      </c>
      <c r="BF26" s="80">
        <v>31.713699999999999</v>
      </c>
      <c r="BG26" s="80">
        <v>32.255000000000003</v>
      </c>
      <c r="BH26" s="80">
        <v>32.200400000000002</v>
      </c>
      <c r="BI26" s="80">
        <v>31.794799999999999</v>
      </c>
      <c r="BJ26" s="80">
        <v>32.510899999999999</v>
      </c>
      <c r="BK26" s="80">
        <v>32.3752</v>
      </c>
      <c r="BL26" s="80">
        <v>32.279400000000003</v>
      </c>
      <c r="BM26" s="80">
        <v>32.117100000000001</v>
      </c>
      <c r="BN26" s="80">
        <v>32.396900000000002</v>
      </c>
      <c r="BO26" s="80">
        <v>32.345500000000001</v>
      </c>
      <c r="BP26" s="80">
        <f t="shared" si="4"/>
        <v>8.8034680801956592E-3</v>
      </c>
      <c r="BQ26" s="89">
        <f t="shared" si="5"/>
        <v>32.235300000000002</v>
      </c>
      <c r="BT26" s="79">
        <f>AT26/W26</f>
        <v>1.0559362242747559</v>
      </c>
      <c r="BU26" s="51">
        <f t="shared" si="6"/>
        <v>5.2973108592021534E-2</v>
      </c>
      <c r="BW26" s="79">
        <f>BQ26/AT26</f>
        <v>1.0503484837129888</v>
      </c>
      <c r="BX26" s="79">
        <f>1-1/BW26</f>
        <v>4.7935027749082537E-2</v>
      </c>
      <c r="BZ26" s="79">
        <f>BQ26/W26</f>
        <v>1.1091010120646085</v>
      </c>
      <c r="CA26" s="79">
        <f t="shared" si="7"/>
        <v>9.8368868910790441E-2</v>
      </c>
    </row>
    <row r="27" spans="1:79" x14ac:dyDescent="0.25">
      <c r="A27" t="s">
        <v>24</v>
      </c>
      <c r="B27" s="82">
        <v>1396.01</v>
      </c>
      <c r="C27" s="21">
        <v>1447.55</v>
      </c>
      <c r="D27" s="21">
        <v>1398.16</v>
      </c>
      <c r="E27" s="21">
        <v>1429.7</v>
      </c>
      <c r="F27" s="21">
        <v>1388.79</v>
      </c>
      <c r="G27" s="21">
        <v>1413.1</v>
      </c>
      <c r="H27" s="21">
        <v>1431.95</v>
      </c>
      <c r="I27" s="21">
        <v>1432.17</v>
      </c>
      <c r="J27" s="21">
        <v>1416.09</v>
      </c>
      <c r="K27" s="21">
        <v>1398.26</v>
      </c>
      <c r="L27" s="21">
        <v>1414.06</v>
      </c>
      <c r="M27" s="21">
        <v>1418.27</v>
      </c>
      <c r="N27" s="21">
        <v>1428.9</v>
      </c>
      <c r="O27" s="21">
        <v>1414.33</v>
      </c>
      <c r="P27" s="21">
        <v>1431</v>
      </c>
      <c r="Q27" s="21">
        <v>1431.67</v>
      </c>
      <c r="R27" s="21">
        <v>1384.45</v>
      </c>
      <c r="S27" s="21">
        <v>1396.78</v>
      </c>
      <c r="T27" s="21">
        <v>1411.99</v>
      </c>
      <c r="U27" s="21">
        <v>1431.21</v>
      </c>
      <c r="V27" s="21">
        <f t="shared" si="0"/>
        <v>1.2276923651291301E-2</v>
      </c>
      <c r="W27" s="88">
        <f t="shared" si="1"/>
        <v>1415.21</v>
      </c>
      <c r="X27" s="86"/>
      <c r="Y27" s="82">
        <v>1473.47</v>
      </c>
      <c r="Z27" s="21">
        <v>1399.78</v>
      </c>
      <c r="AA27" s="21">
        <v>1437.32</v>
      </c>
      <c r="AB27" s="21">
        <v>1490.99</v>
      </c>
      <c r="AC27" s="21">
        <v>1437.75</v>
      </c>
      <c r="AD27" s="21">
        <v>1489.76</v>
      </c>
      <c r="AE27" s="21">
        <v>1456.77</v>
      </c>
      <c r="AF27" s="21">
        <v>1461.4</v>
      </c>
      <c r="AG27" s="21">
        <v>1464.49</v>
      </c>
      <c r="AH27" s="21">
        <v>1443.92</v>
      </c>
      <c r="AI27" s="21">
        <v>1400.47</v>
      </c>
      <c r="AJ27" s="21">
        <v>1442.99</v>
      </c>
      <c r="AK27" s="21">
        <v>1395.81</v>
      </c>
      <c r="AL27" s="21">
        <v>1452.24</v>
      </c>
      <c r="AM27" s="21">
        <v>1450.18</v>
      </c>
      <c r="AN27" s="21">
        <v>1436.21</v>
      </c>
      <c r="AO27" s="21">
        <v>1433.05</v>
      </c>
      <c r="AP27" s="21">
        <v>1439.13</v>
      </c>
      <c r="AQ27" s="21">
        <v>1474.43</v>
      </c>
      <c r="AR27" s="21">
        <v>1450.76</v>
      </c>
      <c r="AS27" s="21">
        <f t="shared" si="2"/>
        <v>1.840383599155768E-2</v>
      </c>
      <c r="AT27" s="88">
        <f t="shared" si="3"/>
        <v>1447.0500000000002</v>
      </c>
      <c r="AV27" s="82">
        <v>1484.76</v>
      </c>
      <c r="AW27" s="21">
        <v>1503.21</v>
      </c>
      <c r="AX27" s="21">
        <v>1500.44</v>
      </c>
      <c r="AY27" s="21">
        <v>1500.06</v>
      </c>
      <c r="AZ27" s="21">
        <v>1500.16</v>
      </c>
      <c r="BA27" s="21">
        <v>1527.2</v>
      </c>
      <c r="BB27" s="21">
        <v>1528.83</v>
      </c>
      <c r="BC27" s="21">
        <v>1484.29</v>
      </c>
      <c r="BD27" s="21">
        <v>1462.94</v>
      </c>
      <c r="BE27" s="21">
        <v>1508.01</v>
      </c>
      <c r="BF27" s="21">
        <v>1465.49</v>
      </c>
      <c r="BG27" s="21">
        <v>1506.95</v>
      </c>
      <c r="BH27" s="21">
        <v>1484.04</v>
      </c>
      <c r="BI27" s="21">
        <v>1506.47</v>
      </c>
      <c r="BJ27" s="21">
        <v>1464.46</v>
      </c>
      <c r="BK27" s="21">
        <v>1507.79</v>
      </c>
      <c r="BL27" s="21">
        <v>1508.5</v>
      </c>
      <c r="BM27" s="21">
        <v>1506.6</v>
      </c>
      <c r="BN27" s="21">
        <v>1514.58</v>
      </c>
      <c r="BO27" s="21">
        <v>1459.29</v>
      </c>
      <c r="BP27" s="21">
        <f t="shared" si="4"/>
        <v>1.3761676703745413E-2</v>
      </c>
      <c r="BQ27" s="88">
        <f t="shared" si="5"/>
        <v>1501.825</v>
      </c>
      <c r="BT27" s="51">
        <f>AT27/W27</f>
        <v>1.0224984277951683</v>
      </c>
      <c r="BU27" s="51">
        <f t="shared" si="6"/>
        <v>2.2003386199509478E-2</v>
      </c>
      <c r="BW27" s="48">
        <f>BQ27/AT27</f>
        <v>1.0378528730866243</v>
      </c>
      <c r="BX27" s="48">
        <f>1-1/BW27</f>
        <v>3.6472292044678833E-2</v>
      </c>
      <c r="BZ27" s="48">
        <f>BQ27/W27</f>
        <v>1.0612029310137718</v>
      </c>
      <c r="CA27" s="49">
        <f t="shared" si="7"/>
        <v>5.767316431674796E-2</v>
      </c>
    </row>
    <row r="28" spans="1:79" x14ac:dyDescent="0.25">
      <c r="A28" t="s">
        <v>25</v>
      </c>
      <c r="B28" s="82">
        <v>1459.52</v>
      </c>
      <c r="C28" s="21">
        <v>1438.83</v>
      </c>
      <c r="D28" s="21">
        <v>1459.94</v>
      </c>
      <c r="E28" s="21">
        <v>1463.5</v>
      </c>
      <c r="F28" s="21">
        <v>1443.83</v>
      </c>
      <c r="G28" s="21">
        <v>1440.57</v>
      </c>
      <c r="H28" s="21">
        <v>1434.02</v>
      </c>
      <c r="I28" s="21">
        <v>1461.94</v>
      </c>
      <c r="J28" s="21">
        <v>1445.64</v>
      </c>
      <c r="K28" s="21">
        <v>1461.89</v>
      </c>
      <c r="L28" s="21">
        <v>1440.55</v>
      </c>
      <c r="M28" s="21">
        <v>1440.81</v>
      </c>
      <c r="N28" s="21">
        <v>1461.45</v>
      </c>
      <c r="O28" s="21">
        <v>1409.16</v>
      </c>
      <c r="P28" s="21">
        <v>1464.55</v>
      </c>
      <c r="Q28" s="21">
        <v>1458.78</v>
      </c>
      <c r="R28" s="21">
        <v>1441.94</v>
      </c>
      <c r="S28" s="21">
        <v>1458.96</v>
      </c>
      <c r="T28" s="21">
        <v>1450.16</v>
      </c>
      <c r="U28" s="21">
        <v>1463.65</v>
      </c>
      <c r="V28" s="21">
        <f t="shared" si="0"/>
        <v>9.72103437495179E-3</v>
      </c>
      <c r="W28" s="88">
        <f t="shared" si="1"/>
        <v>1454.47</v>
      </c>
      <c r="X28" s="86"/>
      <c r="Y28" s="82">
        <v>1503.58</v>
      </c>
      <c r="Z28" s="21">
        <v>1468.78</v>
      </c>
      <c r="AA28" s="21">
        <v>1467</v>
      </c>
      <c r="AB28" s="21">
        <v>1522.29</v>
      </c>
      <c r="AC28" s="21">
        <v>1465.35</v>
      </c>
      <c r="AD28" s="21">
        <v>1514.79</v>
      </c>
      <c r="AE28" s="21">
        <v>1482.98</v>
      </c>
      <c r="AF28" s="21">
        <v>1453.05</v>
      </c>
      <c r="AG28" s="21">
        <v>1492.24</v>
      </c>
      <c r="AH28" s="21">
        <v>1466.12</v>
      </c>
      <c r="AI28" s="21">
        <v>1470.11</v>
      </c>
      <c r="AJ28" s="21">
        <v>1465.79</v>
      </c>
      <c r="AK28" s="21">
        <v>1466.72</v>
      </c>
      <c r="AL28" s="21">
        <v>1467.35</v>
      </c>
      <c r="AM28" s="21">
        <v>1479.21</v>
      </c>
      <c r="AN28" s="21">
        <v>1462.96</v>
      </c>
      <c r="AO28" s="21">
        <v>1463.24</v>
      </c>
      <c r="AP28" s="21">
        <v>1464.18</v>
      </c>
      <c r="AQ28" s="21">
        <v>1486.47</v>
      </c>
      <c r="AR28" s="21">
        <v>1478.27</v>
      </c>
      <c r="AS28" s="21">
        <f t="shared" si="2"/>
        <v>1.2491640988132706E-2</v>
      </c>
      <c r="AT28" s="88">
        <f t="shared" si="3"/>
        <v>1468.0650000000001</v>
      </c>
      <c r="AV28" s="82">
        <v>1559.55</v>
      </c>
      <c r="AW28" s="21">
        <v>1532.19</v>
      </c>
      <c r="AX28" s="21">
        <v>1528.58</v>
      </c>
      <c r="AY28" s="21">
        <v>1485.99</v>
      </c>
      <c r="AZ28" s="21">
        <v>1484.36</v>
      </c>
      <c r="BA28" s="21">
        <v>1527.37</v>
      </c>
      <c r="BB28" s="21">
        <v>1561.08</v>
      </c>
      <c r="BC28" s="21">
        <v>1557.05</v>
      </c>
      <c r="BD28" s="21">
        <v>1529.95</v>
      </c>
      <c r="BE28" s="21">
        <v>1531.65</v>
      </c>
      <c r="BF28" s="21">
        <v>1532.64</v>
      </c>
      <c r="BG28" s="21">
        <v>1503.33</v>
      </c>
      <c r="BH28" s="21">
        <v>1554.07</v>
      </c>
      <c r="BI28" s="21">
        <v>1541.2</v>
      </c>
      <c r="BJ28" s="21">
        <v>1534.16</v>
      </c>
      <c r="BK28" s="21">
        <v>1535.41</v>
      </c>
      <c r="BL28" s="21">
        <v>1533.37</v>
      </c>
      <c r="BM28" s="21">
        <v>1535.61</v>
      </c>
      <c r="BN28" s="21">
        <v>1539.55</v>
      </c>
      <c r="BO28" s="21">
        <v>1528.77</v>
      </c>
      <c r="BP28" s="21">
        <f t="shared" si="4"/>
        <v>1.3519141052233442E-2</v>
      </c>
      <c r="BQ28" s="88">
        <f t="shared" si="5"/>
        <v>1533.0050000000001</v>
      </c>
      <c r="BT28" s="51">
        <f>AT28/W28</f>
        <v>1.0093470473780828</v>
      </c>
      <c r="BU28" s="51">
        <f t="shared" si="6"/>
        <v>9.2604891472789497E-3</v>
      </c>
      <c r="BW28" s="48">
        <f>BQ28/AT28</f>
        <v>1.0442350985821474</v>
      </c>
      <c r="BX28" s="48">
        <f>1-1/BW28</f>
        <v>4.2361244744798743E-2</v>
      </c>
      <c r="BZ28" s="48">
        <f>BQ28/W28</f>
        <v>1.0539956135224515</v>
      </c>
      <c r="CA28" s="49">
        <f t="shared" si="7"/>
        <v>5.1229448044853076E-2</v>
      </c>
    </row>
    <row r="29" spans="1:79" ht="15.75" thickBot="1" x14ac:dyDescent="0.3">
      <c r="A29" t="s">
        <v>26</v>
      </c>
      <c r="B29" s="84">
        <v>1429.55</v>
      </c>
      <c r="C29" s="75">
        <v>1461.03</v>
      </c>
      <c r="D29" s="75">
        <v>1424.16</v>
      </c>
      <c r="E29" s="75">
        <v>1419.54</v>
      </c>
      <c r="F29" s="75">
        <v>1462.43</v>
      </c>
      <c r="G29" s="75">
        <v>1458.68</v>
      </c>
      <c r="H29" s="75">
        <v>1421.92</v>
      </c>
      <c r="I29" s="75">
        <v>1432.37</v>
      </c>
      <c r="J29" s="75">
        <v>1460.53</v>
      </c>
      <c r="K29" s="75">
        <v>1425.11</v>
      </c>
      <c r="L29" s="75">
        <v>1456.64</v>
      </c>
      <c r="M29" s="75">
        <v>1431.74</v>
      </c>
      <c r="N29" s="75">
        <v>1421.83</v>
      </c>
      <c r="O29" s="75">
        <v>1459.2</v>
      </c>
      <c r="P29" s="75">
        <v>1422.15</v>
      </c>
      <c r="Q29" s="75">
        <v>1452.1</v>
      </c>
      <c r="R29" s="75">
        <v>1460.67</v>
      </c>
      <c r="S29" s="75">
        <v>1423.23</v>
      </c>
      <c r="T29" s="75">
        <v>1459.59</v>
      </c>
      <c r="U29" s="75">
        <v>1452.49</v>
      </c>
      <c r="V29" s="75">
        <f t="shared" si="0"/>
        <v>1.2115757629279498E-2</v>
      </c>
      <c r="W29" s="90">
        <f t="shared" si="1"/>
        <v>1442.2349999999999</v>
      </c>
      <c r="X29" s="86"/>
      <c r="Y29" s="84">
        <v>1473.86</v>
      </c>
      <c r="Z29" s="75">
        <v>1501.93</v>
      </c>
      <c r="AA29" s="75">
        <v>1466.97</v>
      </c>
      <c r="AB29" s="75">
        <v>1500.59</v>
      </c>
      <c r="AC29" s="75">
        <v>1500.61</v>
      </c>
      <c r="AD29" s="75">
        <v>1468.34</v>
      </c>
      <c r="AE29" s="75">
        <v>1468.99</v>
      </c>
      <c r="AF29" s="75">
        <v>1515.92</v>
      </c>
      <c r="AG29" s="75">
        <v>1490.63</v>
      </c>
      <c r="AH29" s="75">
        <v>1470.64</v>
      </c>
      <c r="AI29" s="75">
        <v>1457.95</v>
      </c>
      <c r="AJ29" s="75">
        <v>1484.86</v>
      </c>
      <c r="AK29" s="75">
        <v>1512.03</v>
      </c>
      <c r="AL29" s="75">
        <v>1514.07</v>
      </c>
      <c r="AM29" s="75">
        <v>1436.62</v>
      </c>
      <c r="AN29" s="75">
        <v>1469.34</v>
      </c>
      <c r="AO29" s="75">
        <v>1468.26</v>
      </c>
      <c r="AP29" s="75">
        <v>1504.68</v>
      </c>
      <c r="AQ29" s="75">
        <v>1463.75</v>
      </c>
      <c r="AR29" s="75">
        <v>1497.29</v>
      </c>
      <c r="AS29" s="75">
        <f t="shared" si="2"/>
        <v>1.4721370156942888E-2</v>
      </c>
      <c r="AT29" s="90">
        <f t="shared" si="3"/>
        <v>1479.36</v>
      </c>
      <c r="AV29" s="84">
        <v>1535.5</v>
      </c>
      <c r="AW29" s="75">
        <v>1497.99</v>
      </c>
      <c r="AX29" s="75">
        <v>1526.02</v>
      </c>
      <c r="AY29" s="75">
        <v>1534.37</v>
      </c>
      <c r="AZ29" s="75">
        <v>1531.93</v>
      </c>
      <c r="BA29" s="75">
        <v>1527.02</v>
      </c>
      <c r="BB29" s="75">
        <v>1523.05</v>
      </c>
      <c r="BC29" s="75">
        <v>1535.68</v>
      </c>
      <c r="BD29" s="75">
        <v>1557.21</v>
      </c>
      <c r="BE29" s="75">
        <v>1511.85</v>
      </c>
      <c r="BF29" s="75">
        <v>1562.07</v>
      </c>
      <c r="BG29" s="75">
        <v>1573.73</v>
      </c>
      <c r="BH29" s="75">
        <v>1557.25</v>
      </c>
      <c r="BI29" s="75">
        <v>1562.88</v>
      </c>
      <c r="BJ29" s="75">
        <v>1559.51</v>
      </c>
      <c r="BK29" s="75">
        <v>1526.64</v>
      </c>
      <c r="BL29" s="75">
        <v>1532.7</v>
      </c>
      <c r="BM29" s="75">
        <v>1554.29</v>
      </c>
      <c r="BN29" s="75">
        <v>1529.89</v>
      </c>
      <c r="BO29" s="75">
        <v>1534.72</v>
      </c>
      <c r="BP29" s="75">
        <f t="shared" si="4"/>
        <v>1.2474192469189713E-2</v>
      </c>
      <c r="BQ29" s="90">
        <f t="shared" si="5"/>
        <v>1534.5450000000001</v>
      </c>
      <c r="BT29" s="51">
        <f>AT29/W29</f>
        <v>1.0257412973613871</v>
      </c>
      <c r="BU29" s="51">
        <f t="shared" si="6"/>
        <v>2.5095311486048044E-2</v>
      </c>
      <c r="BW29" s="48">
        <f>BQ29/AT29</f>
        <v>1.0373032933160287</v>
      </c>
      <c r="BX29" s="48">
        <f>1-1/BW29</f>
        <v>3.5961799751718093E-2</v>
      </c>
      <c r="BZ29" s="48">
        <f>BQ29/W29</f>
        <v>1.0640048258432226</v>
      </c>
      <c r="CA29" s="49">
        <f t="shared" si="7"/>
        <v>6.0154638671397809E-2</v>
      </c>
    </row>
    <row r="30" spans="1:79" x14ac:dyDescent="0.25">
      <c r="X30" s="86"/>
    </row>
    <row r="31" spans="1:79" x14ac:dyDescent="0.25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91"/>
      <c r="BK31" s="48"/>
    </row>
    <row r="32" spans="1:79" x14ac:dyDescent="0.25">
      <c r="X32" s="86"/>
      <c r="BL32" t="s">
        <v>172</v>
      </c>
    </row>
    <row r="33" spans="1:21" ht="75" x14ac:dyDescent="0.25">
      <c r="A33" s="50" t="s">
        <v>177</v>
      </c>
    </row>
    <row r="34" spans="1:21" x14ac:dyDescent="0.25">
      <c r="A34" t="s">
        <v>186</v>
      </c>
    </row>
    <row r="36" spans="1:21" ht="30" x14ac:dyDescent="0.25">
      <c r="A36" s="50" t="s">
        <v>187</v>
      </c>
    </row>
    <row r="37" spans="1:21" x14ac:dyDescent="0.25">
      <c r="A37" t="s">
        <v>188</v>
      </c>
    </row>
    <row r="38" spans="1:21" x14ac:dyDescent="0.25">
      <c r="A38" s="21"/>
      <c r="B38" s="8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86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86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86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86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86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86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86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86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86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86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86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86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86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86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8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86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86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86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5">
      <c r="A57" s="21"/>
      <c r="B57" s="86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5">
      <c r="A58" s="21"/>
      <c r="B58" s="86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5">
      <c r="A59" s="21"/>
      <c r="B59" s="86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5">
      <c r="A60" s="21"/>
      <c r="B60" s="86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5">
      <c r="A61" s="21"/>
      <c r="B61" s="86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5">
      <c r="A62" s="21"/>
      <c r="B62" s="86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5">
      <c r="A63" s="21"/>
      <c r="B63" s="86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5">
      <c r="A64" s="21"/>
      <c r="B64" s="86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86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86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86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</sheetData>
  <mergeCells count="10">
    <mergeCell ref="CA1:CA2"/>
    <mergeCell ref="BW1:BW2"/>
    <mergeCell ref="BX1:BX2"/>
    <mergeCell ref="BT1:BT2"/>
    <mergeCell ref="BU1:BU2"/>
    <mergeCell ref="B1:W1"/>
    <mergeCell ref="AV1:BQ1"/>
    <mergeCell ref="Y1:AT1"/>
    <mergeCell ref="B31:W31"/>
    <mergeCell ref="BZ1:BZ2"/>
  </mergeCells>
  <conditionalFormatting sqref="V3:V29">
    <cfRule type="cellIs" dxfId="25" priority="13" operator="greaterThan">
      <formula>0.05</formula>
    </cfRule>
    <cfRule type="cellIs" priority="14" operator="greaterThan">
      <formula>0.05</formula>
    </cfRule>
  </conditionalFormatting>
  <conditionalFormatting sqref="BP3:BP29">
    <cfRule type="cellIs" dxfId="24" priority="11" operator="greaterThan">
      <formula>0.05</formula>
    </cfRule>
    <cfRule type="cellIs" priority="12" operator="greaterThan">
      <formula>0.05</formula>
    </cfRule>
  </conditionalFormatting>
  <conditionalFormatting sqref="AS3:AS29">
    <cfRule type="cellIs" dxfId="23" priority="9" operator="greaterThan">
      <formula>0.05</formula>
    </cfRule>
    <cfRule type="cellIs" priority="10" operator="greaterThan">
      <formula>0.05</formula>
    </cfRule>
  </conditionalFormatting>
  <conditionalFormatting sqref="BX1:BX2 BX30:BX1048576">
    <cfRule type="cellIs" priority="8" operator="greaterThan">
      <formula>0.05</formula>
    </cfRule>
  </conditionalFormatting>
  <conditionalFormatting sqref="CA3:CA29">
    <cfRule type="cellIs" dxfId="21" priority="6" operator="greaterThan">
      <formula>0.05</formula>
    </cfRule>
  </conditionalFormatting>
  <conditionalFormatting sqref="BU3:BU29">
    <cfRule type="cellIs" dxfId="18" priority="3" operator="greaterThan">
      <formula>0.1</formula>
    </cfRule>
  </conditionalFormatting>
  <conditionalFormatting sqref="BX3:BX29">
    <cfRule type="cellIs" dxfId="17" priority="2" operator="greaterThan">
      <formula>0.1</formula>
    </cfRule>
  </conditionalFormatting>
  <conditionalFormatting sqref="BZ3:BZ29">
    <cfRule type="cellIs" dxfId="16" priority="1" operator="greaterThan">
      <formula>1.05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topLeftCell="Z10" workbookViewId="0">
      <selection activeCell="BI32" sqref="BI32:CD32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customWidth="1"/>
  </cols>
  <sheetData>
    <row r="1" spans="1:84" s="18" customFormat="1" x14ac:dyDescent="0.25">
      <c r="C1" s="61" t="s">
        <v>96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61" t="s">
        <v>96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E1" s="61" t="s">
        <v>96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35"/>
      <c r="AR1" s="35"/>
      <c r="AS1" s="35"/>
      <c r="AT1" s="61" t="s">
        <v>96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35"/>
      <c r="BG1" s="35"/>
    </row>
    <row r="2" spans="1:84" s="15" customFormat="1" ht="45.75" thickBot="1" x14ac:dyDescent="0.3">
      <c r="A2" s="16"/>
      <c r="M2" s="15" t="s">
        <v>90</v>
      </c>
      <c r="N2" s="15" t="s">
        <v>27</v>
      </c>
      <c r="Z2" s="15" t="s">
        <v>90</v>
      </c>
      <c r="AA2" s="15" t="s">
        <v>27</v>
      </c>
      <c r="AC2" s="15" t="s">
        <v>91</v>
      </c>
      <c r="AO2" s="15" t="s">
        <v>90</v>
      </c>
      <c r="AP2" s="15" t="s">
        <v>27</v>
      </c>
      <c r="AR2" s="15" t="s">
        <v>106</v>
      </c>
      <c r="BD2" s="15" t="s">
        <v>90</v>
      </c>
      <c r="BE2" s="15" t="s">
        <v>27</v>
      </c>
      <c r="BG2" s="15" t="s">
        <v>109</v>
      </c>
      <c r="CC2" s="15" t="s">
        <v>90</v>
      </c>
      <c r="CD2" s="15" t="s">
        <v>27</v>
      </c>
      <c r="CF2" s="15" t="s">
        <v>110</v>
      </c>
    </row>
    <row r="3" spans="1:84" x14ac:dyDescent="0.25">
      <c r="A3" s="61" t="s">
        <v>140</v>
      </c>
      <c r="B3" t="s">
        <v>86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61"/>
      <c r="B4" t="s">
        <v>87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61" t="s">
        <v>141</v>
      </c>
      <c r="B5" s="1" t="s">
        <v>1</v>
      </c>
      <c r="C5" s="39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61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61" t="s">
        <v>142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61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61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61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x14ac:dyDescent="0.25">
      <c r="A11" s="61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61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61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61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61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61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61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61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61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61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61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9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61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9">
        <v>1330400</v>
      </c>
      <c r="K22" s="39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61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61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61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61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61" t="s">
        <v>143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61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61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61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70" t="s">
        <v>98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  <c r="P32" s="70" t="s">
        <v>99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2"/>
      <c r="AE32" s="62" t="s">
        <v>100</v>
      </c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4"/>
      <c r="AQ32" s="34"/>
      <c r="AR32" s="34"/>
      <c r="AS32" s="34"/>
      <c r="AT32" s="62" t="s">
        <v>101</v>
      </c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4"/>
      <c r="BF32" s="34"/>
      <c r="BG32" s="34"/>
      <c r="BI32" s="67" t="s">
        <v>102</v>
      </c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9"/>
    </row>
    <row r="33" spans="2:67" x14ac:dyDescent="0.25">
      <c r="C33" s="40"/>
      <c r="AY33" s="39">
        <v>1350440</v>
      </c>
    </row>
    <row r="34" spans="2:67" x14ac:dyDescent="0.25">
      <c r="BO34" s="38">
        <v>1604340</v>
      </c>
    </row>
    <row r="35" spans="2:67" ht="59.25" customHeight="1" x14ac:dyDescent="0.25">
      <c r="B35" s="65" t="s">
        <v>97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</row>
    <row r="37" spans="2:67" s="4" customFormat="1" x14ac:dyDescent="0.25"/>
    <row r="38" spans="2:67" x14ac:dyDescent="0.25">
      <c r="B38" s="36" t="s">
        <v>107</v>
      </c>
    </row>
    <row r="39" spans="2:67" x14ac:dyDescent="0.25">
      <c r="B39" s="36" t="s">
        <v>108</v>
      </c>
    </row>
    <row r="40" spans="2:67" x14ac:dyDescent="0.25">
      <c r="B40" s="36" t="s">
        <v>135</v>
      </c>
    </row>
    <row r="41" spans="2:67" x14ac:dyDescent="0.25">
      <c r="B41" s="36" t="s">
        <v>111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  <mergeCell ref="A20:A26"/>
    <mergeCell ref="A27:A30"/>
    <mergeCell ref="A3:A4"/>
    <mergeCell ref="A5:A6"/>
    <mergeCell ref="A7:A8"/>
    <mergeCell ref="A9:A10"/>
    <mergeCell ref="A11:A19"/>
  </mergeCells>
  <conditionalFormatting sqref="N3:N30">
    <cfRule type="cellIs" dxfId="15" priority="8" operator="greaterThan">
      <formula>0.05</formula>
    </cfRule>
  </conditionalFormatting>
  <conditionalFormatting sqref="AA3:AA30">
    <cfRule type="cellIs" dxfId="14" priority="7" operator="greaterThan">
      <formula>0.05</formula>
    </cfRule>
  </conditionalFormatting>
  <conditionalFormatting sqref="CD3:CD30 AP3:AQ30 BE3:BF30">
    <cfRule type="cellIs" dxfId="13" priority="6" operator="greaterThan">
      <formula>0.05</formula>
    </cfRule>
  </conditionalFormatting>
  <conditionalFormatting sqref="AC3:AC30">
    <cfRule type="cellIs" dxfId="12" priority="5" operator="notBetween">
      <formula>0.95</formula>
      <formula>1.05</formula>
    </cfRule>
  </conditionalFormatting>
  <conditionalFormatting sqref="AR3:AR30">
    <cfRule type="cellIs" dxfId="11" priority="4" operator="notBetween">
      <formula>0.95</formula>
      <formula>1.05</formula>
    </cfRule>
  </conditionalFormatting>
  <conditionalFormatting sqref="BG3:BG30">
    <cfRule type="cellIs" dxfId="10" priority="1" operator="notBetween">
      <formula>0.95</formula>
      <formula>1.05</formula>
    </cfRule>
    <cfRule type="cellIs" dxfId="9" priority="3" operator="notBetween">
      <formula>0.95</formula>
      <formula>1.05</formula>
    </cfRule>
  </conditionalFormatting>
  <conditionalFormatting sqref="CF3:CF30">
    <cfRule type="cellIs" dxfId="8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topLeftCell="A10" workbookViewId="0">
      <selection activeCell="C32" sqref="C32:N32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hidden="1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61" t="s">
        <v>96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35"/>
      <c r="Q1" s="61" t="s">
        <v>0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35"/>
      <c r="AE1" s="61" t="s">
        <v>93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35"/>
    </row>
    <row r="2" spans="1:53" s="18" customFormat="1" ht="56.25" customHeight="1" thickBot="1" x14ac:dyDescent="0.3">
      <c r="A2" s="16"/>
      <c r="M2" s="18" t="s">
        <v>90</v>
      </c>
      <c r="N2" s="33" t="s">
        <v>27</v>
      </c>
      <c r="O2" s="33" t="s">
        <v>124</v>
      </c>
      <c r="AA2" s="18" t="s">
        <v>90</v>
      </c>
      <c r="AB2" s="18" t="s">
        <v>27</v>
      </c>
      <c r="AC2" s="33" t="s">
        <v>124</v>
      </c>
      <c r="AO2" s="18" t="s">
        <v>90</v>
      </c>
      <c r="AP2" s="18" t="s">
        <v>27</v>
      </c>
      <c r="AQ2" s="33" t="s">
        <v>124</v>
      </c>
      <c r="AS2" s="15" t="s">
        <v>92</v>
      </c>
      <c r="AT2" s="16" t="s">
        <v>147</v>
      </c>
      <c r="AU2" s="16" t="s">
        <v>92</v>
      </c>
      <c r="AV2" s="16"/>
      <c r="AW2" s="15" t="s">
        <v>105</v>
      </c>
      <c r="AX2" s="16" t="s">
        <v>147</v>
      </c>
    </row>
    <row r="3" spans="1:53" ht="18" customHeight="1" x14ac:dyDescent="0.25">
      <c r="A3" s="61" t="s">
        <v>140</v>
      </c>
      <c r="B3" t="s">
        <v>86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61"/>
      <c r="B4" t="s">
        <v>87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61" t="s">
        <v>141</v>
      </c>
      <c r="B5" s="19" t="s">
        <v>1</v>
      </c>
      <c r="C5" s="42">
        <v>15.544700000000001</v>
      </c>
      <c r="D5" s="43">
        <v>16.441199999999998</v>
      </c>
      <c r="E5" s="43">
        <v>20.2334</v>
      </c>
      <c r="F5" s="43">
        <v>16.444600000000001</v>
      </c>
      <c r="G5" s="43">
        <v>15.0908</v>
      </c>
      <c r="H5" s="43">
        <v>15.666700000000001</v>
      </c>
      <c r="I5" s="43">
        <v>15.0916</v>
      </c>
      <c r="J5" s="43">
        <v>15.039099999999999</v>
      </c>
      <c r="K5" s="43">
        <v>14.582800000000001</v>
      </c>
      <c r="L5" s="43">
        <v>14.5603</v>
      </c>
      <c r="M5" s="43">
        <f t="shared" si="0"/>
        <v>15.869520000000003</v>
      </c>
      <c r="N5" s="44">
        <f t="shared" si="1"/>
        <v>0.10527172991087196</v>
      </c>
      <c r="O5" s="43">
        <f t="shared" si="2"/>
        <v>15.318149999999999</v>
      </c>
      <c r="Q5" s="42">
        <v>15.5688</v>
      </c>
      <c r="R5" s="43">
        <v>15.369400000000001</v>
      </c>
      <c r="S5" s="43">
        <v>15.0974</v>
      </c>
      <c r="T5" s="43">
        <v>15.0945</v>
      </c>
      <c r="U5" s="43">
        <v>18.3752</v>
      </c>
      <c r="V5" s="43">
        <v>15.4741</v>
      </c>
      <c r="W5" s="43">
        <v>15.5764</v>
      </c>
      <c r="X5" s="43">
        <v>15.549300000000001</v>
      </c>
      <c r="Y5" s="43">
        <v>15.1775</v>
      </c>
      <c r="Z5" s="43">
        <v>18.147200000000002</v>
      </c>
      <c r="AA5" s="43">
        <f t="shared" si="3"/>
        <v>15.94298</v>
      </c>
      <c r="AB5" s="44">
        <f t="shared" si="4"/>
        <v>7.7594248402653956E-2</v>
      </c>
      <c r="AC5" s="43">
        <f t="shared" si="5"/>
        <v>15.511700000000001</v>
      </c>
      <c r="AE5" s="42">
        <v>16.075900000000001</v>
      </c>
      <c r="AF5" s="43">
        <v>15.603</v>
      </c>
      <c r="AG5" s="43">
        <v>17.062999999999999</v>
      </c>
      <c r="AH5" s="43">
        <v>15.6121</v>
      </c>
      <c r="AI5" s="43">
        <v>15.1318</v>
      </c>
      <c r="AJ5" s="43">
        <v>18.2849</v>
      </c>
      <c r="AK5" s="43">
        <v>15.091799999999999</v>
      </c>
      <c r="AL5" s="43">
        <v>24.332799999999999</v>
      </c>
      <c r="AM5" s="43">
        <v>15.123799999999999</v>
      </c>
      <c r="AN5" s="43">
        <v>15.091799999999999</v>
      </c>
      <c r="AO5" s="43">
        <f t="shared" si="6"/>
        <v>16.74109</v>
      </c>
      <c r="AP5" s="44">
        <f t="shared" si="7"/>
        <v>0.17102586695727731</v>
      </c>
      <c r="AQ5" s="43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61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61" t="s">
        <v>142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61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61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61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61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61"/>
      <c r="B12" s="19" t="s">
        <v>8</v>
      </c>
      <c r="C12" s="42">
        <v>9.0110799999999998</v>
      </c>
      <c r="D12" s="43">
        <v>8.8111999999999995</v>
      </c>
      <c r="E12" s="43">
        <v>8.7783899999999999</v>
      </c>
      <c r="F12" s="43">
        <v>8.8025500000000001</v>
      </c>
      <c r="G12" s="43">
        <v>8.7705300000000008</v>
      </c>
      <c r="H12" s="43">
        <v>8.7567000000000004</v>
      </c>
      <c r="I12" s="43">
        <v>8.9111999999999991</v>
      </c>
      <c r="J12" s="43">
        <v>8.7490000000000006</v>
      </c>
      <c r="K12" s="43">
        <v>8.7813700000000008</v>
      </c>
      <c r="L12" s="43">
        <v>8.74559</v>
      </c>
      <c r="M12" s="43">
        <f t="shared" si="0"/>
        <v>8.8117610000000006</v>
      </c>
      <c r="N12" s="44">
        <f t="shared" si="1"/>
        <v>9.6285909820102919E-3</v>
      </c>
      <c r="O12" s="43">
        <f t="shared" si="2"/>
        <v>8.7798800000000004</v>
      </c>
      <c r="Q12" s="42">
        <v>9.3868799999999997</v>
      </c>
      <c r="R12" s="43">
        <v>9.1485299999999992</v>
      </c>
      <c r="S12" s="43">
        <v>9.4318899999999992</v>
      </c>
      <c r="T12" s="43">
        <v>9.3527500000000003</v>
      </c>
      <c r="U12" s="43">
        <v>9.2703199999999999</v>
      </c>
      <c r="V12" s="43">
        <v>9.3328799999999994</v>
      </c>
      <c r="W12" s="43">
        <v>9.2412899999999993</v>
      </c>
      <c r="X12" s="43">
        <v>9.2661999999999995</v>
      </c>
      <c r="Y12" s="43">
        <v>9.2833600000000001</v>
      </c>
      <c r="Z12" s="43">
        <v>9.1398399999999995</v>
      </c>
      <c r="AA12" s="43">
        <f t="shared" si="3"/>
        <v>9.2853940000000001</v>
      </c>
      <c r="AB12" s="44">
        <f t="shared" si="4"/>
        <v>1.021788103160914E-2</v>
      </c>
      <c r="AC12" s="43">
        <f t="shared" si="5"/>
        <v>9.27684</v>
      </c>
      <c r="AE12" s="42">
        <v>9.0173299999999994</v>
      </c>
      <c r="AF12" s="43">
        <v>8.8972499999999997</v>
      </c>
      <c r="AG12" s="43">
        <v>8.9955200000000008</v>
      </c>
      <c r="AH12" s="43">
        <v>8.9171200000000006</v>
      </c>
      <c r="AI12" s="43">
        <v>8.9268300000000007</v>
      </c>
      <c r="AJ12" s="43">
        <v>8.8979499999999998</v>
      </c>
      <c r="AK12" s="43">
        <v>8.8575099999999996</v>
      </c>
      <c r="AL12" s="43">
        <v>8.8518000000000008</v>
      </c>
      <c r="AM12" s="43">
        <v>8.8511299999999995</v>
      </c>
      <c r="AN12" s="43">
        <v>8.9043100000000006</v>
      </c>
      <c r="AO12" s="43">
        <f t="shared" si="6"/>
        <v>8.9116749999999989</v>
      </c>
      <c r="AP12" s="44">
        <f t="shared" si="7"/>
        <v>6.3792986661244718E-3</v>
      </c>
      <c r="AQ12" s="43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61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61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61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61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61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61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61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61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61"/>
      <c r="B21" s="19" t="s">
        <v>17</v>
      </c>
      <c r="C21" s="42">
        <v>1108180</v>
      </c>
      <c r="D21" s="43">
        <v>1115980</v>
      </c>
      <c r="E21" s="43">
        <v>1171160</v>
      </c>
      <c r="F21" s="43">
        <v>1097390</v>
      </c>
      <c r="G21" s="43">
        <v>1117300</v>
      </c>
      <c r="H21" s="43">
        <v>1482540</v>
      </c>
      <c r="I21" s="43">
        <v>1114090</v>
      </c>
      <c r="J21" s="43">
        <v>1163860</v>
      </c>
      <c r="K21" s="43">
        <v>1138620</v>
      </c>
      <c r="L21" s="43">
        <v>1129640</v>
      </c>
      <c r="M21" s="43">
        <f t="shared" si="0"/>
        <v>1163876</v>
      </c>
      <c r="N21" s="44">
        <f t="shared" si="1"/>
        <v>9.8328952281303547E-2</v>
      </c>
      <c r="O21" s="43">
        <f t="shared" si="2"/>
        <v>1123470</v>
      </c>
      <c r="Q21" s="42">
        <v>1805290</v>
      </c>
      <c r="R21" s="43">
        <v>1736370</v>
      </c>
      <c r="S21" s="43">
        <v>1664620</v>
      </c>
      <c r="T21" s="43">
        <v>1732730</v>
      </c>
      <c r="U21" s="43">
        <v>1707450</v>
      </c>
      <c r="V21" s="43">
        <v>1695930</v>
      </c>
      <c r="W21" s="43">
        <v>1748570</v>
      </c>
      <c r="X21" s="43">
        <v>1667170</v>
      </c>
      <c r="Y21" s="43">
        <v>1742660</v>
      </c>
      <c r="Z21" s="43">
        <v>1684070</v>
      </c>
      <c r="AA21" s="43">
        <f t="shared" si="3"/>
        <v>1718486</v>
      </c>
      <c r="AB21" s="44">
        <f t="shared" si="4"/>
        <v>2.5213754721156344E-2</v>
      </c>
      <c r="AC21" s="43">
        <f t="shared" si="5"/>
        <v>1720090</v>
      </c>
      <c r="AE21" s="42">
        <v>891759</v>
      </c>
      <c r="AF21" s="43">
        <v>880956</v>
      </c>
      <c r="AG21" s="43">
        <v>863862</v>
      </c>
      <c r="AH21" s="43">
        <v>861459</v>
      </c>
      <c r="AI21" s="43">
        <v>886935</v>
      </c>
      <c r="AJ21" s="43">
        <v>887589</v>
      </c>
      <c r="AK21" s="43">
        <v>866794</v>
      </c>
      <c r="AL21" s="43">
        <v>869362</v>
      </c>
      <c r="AM21" s="43">
        <v>867160</v>
      </c>
      <c r="AN21" s="43">
        <v>865254</v>
      </c>
      <c r="AO21" s="43">
        <f t="shared" si="6"/>
        <v>874113</v>
      </c>
      <c r="AP21" s="44">
        <f t="shared" si="7"/>
        <v>1.3057096835273528E-2</v>
      </c>
      <c r="AQ21" s="43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61"/>
      <c r="B22" s="19" t="s">
        <v>18</v>
      </c>
      <c r="C22" s="42">
        <v>1112120</v>
      </c>
      <c r="D22" s="43">
        <v>1121480</v>
      </c>
      <c r="E22" s="43">
        <v>1100050</v>
      </c>
      <c r="F22" s="43">
        <v>1155650</v>
      </c>
      <c r="G22" s="43">
        <v>1125420</v>
      </c>
      <c r="H22" s="43">
        <v>1350440</v>
      </c>
      <c r="I22" s="43">
        <v>1098260</v>
      </c>
      <c r="J22" s="43">
        <v>1121100</v>
      </c>
      <c r="K22" s="43">
        <v>1169320</v>
      </c>
      <c r="L22" s="43">
        <v>1146210</v>
      </c>
      <c r="M22" s="43">
        <f t="shared" si="0"/>
        <v>1150005</v>
      </c>
      <c r="N22" s="44">
        <f t="shared" si="1"/>
        <v>6.4459371660545869E-2</v>
      </c>
      <c r="O22" s="43">
        <f t="shared" si="2"/>
        <v>1123450</v>
      </c>
      <c r="Q22" s="42">
        <v>1709160</v>
      </c>
      <c r="R22" s="43">
        <v>1783230</v>
      </c>
      <c r="S22" s="43">
        <v>1727820</v>
      </c>
      <c r="T22" s="43">
        <v>1703620</v>
      </c>
      <c r="U22" s="43">
        <v>1749810</v>
      </c>
      <c r="V22" s="43">
        <v>1763890</v>
      </c>
      <c r="W22" s="43">
        <v>1740090</v>
      </c>
      <c r="X22" s="43">
        <v>1684870</v>
      </c>
      <c r="Y22" s="43">
        <v>1707340</v>
      </c>
      <c r="Z22" s="43">
        <v>1679510</v>
      </c>
      <c r="AA22" s="43">
        <f t="shared" si="3"/>
        <v>1724934</v>
      </c>
      <c r="AB22" s="44">
        <f t="shared" si="4"/>
        <v>1.9758168870919236E-2</v>
      </c>
      <c r="AC22" s="43">
        <f t="shared" si="5"/>
        <v>1718490</v>
      </c>
      <c r="AE22" s="42">
        <v>879776</v>
      </c>
      <c r="AF22" s="43">
        <v>864775</v>
      </c>
      <c r="AG22" s="43">
        <v>881189</v>
      </c>
      <c r="AH22" s="43">
        <v>876926</v>
      </c>
      <c r="AI22" s="43">
        <v>1120250</v>
      </c>
      <c r="AJ22" s="43">
        <v>873761</v>
      </c>
      <c r="AK22" s="43">
        <v>856971</v>
      </c>
      <c r="AL22" s="43">
        <v>882504</v>
      </c>
      <c r="AM22" s="43">
        <v>876455</v>
      </c>
      <c r="AN22" s="43">
        <v>867165</v>
      </c>
      <c r="AO22" s="43">
        <f t="shared" si="6"/>
        <v>897977.2</v>
      </c>
      <c r="AP22" s="44">
        <f t="shared" si="7"/>
        <v>8.7437269531339415E-2</v>
      </c>
      <c r="AQ22" s="43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61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61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61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61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61" t="s">
        <v>143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61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61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61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62" t="s">
        <v>101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34"/>
      <c r="Q32" s="70" t="s">
        <v>103</v>
      </c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4"/>
      <c r="AC32" s="34"/>
      <c r="AE32" s="70" t="s">
        <v>104</v>
      </c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34"/>
    </row>
    <row r="37" spans="20:20" s="4" customFormat="1" x14ac:dyDescent="0.25">
      <c r="T37" s="4" t="s">
        <v>86</v>
      </c>
    </row>
    <row r="38" spans="20:20" x14ac:dyDescent="0.25">
      <c r="T38" t="s">
        <v>87</v>
      </c>
    </row>
    <row r="39" spans="20:20" x14ac:dyDescent="0.25">
      <c r="T39" t="s">
        <v>88</v>
      </c>
    </row>
    <row r="40" spans="20:20" x14ac:dyDescent="0.25">
      <c r="T40" t="s">
        <v>89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C1:N1"/>
    <mergeCell ref="Q1:AB1"/>
    <mergeCell ref="AE1:AP1"/>
    <mergeCell ref="C32:N32"/>
    <mergeCell ref="Q32:AB32"/>
    <mergeCell ref="AE32:AP32"/>
    <mergeCell ref="A20:A26"/>
    <mergeCell ref="A27:A30"/>
    <mergeCell ref="A3:A4"/>
    <mergeCell ref="A5:A6"/>
    <mergeCell ref="A7:A8"/>
    <mergeCell ref="A9:A10"/>
    <mergeCell ref="A11:A19"/>
  </mergeCells>
  <conditionalFormatting sqref="AB3:AB30 AP3:AP30 N3:N30">
    <cfRule type="cellIs" dxfId="7" priority="12" operator="greaterThan">
      <formula>0.05</formula>
    </cfRule>
  </conditionalFormatting>
  <conditionalFormatting sqref="AT3:AT30">
    <cfRule type="cellIs" dxfId="6" priority="4" operator="greaterThan">
      <formula>0.2</formula>
    </cfRule>
    <cfRule type="cellIs" dxfId="5" priority="5" operator="greaterThan">
      <formula>20</formula>
    </cfRule>
  </conditionalFormatting>
  <conditionalFormatting sqref="AX3:AX30">
    <cfRule type="cellIs" dxfId="4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60" t="s">
        <v>144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Y1" s="60" t="s">
        <v>145</v>
      </c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</row>
    <row r="2" spans="1:67" x14ac:dyDescent="0.25">
      <c r="V2" t="s">
        <v>90</v>
      </c>
      <c r="W2" t="s">
        <v>27</v>
      </c>
      <c r="AS2" t="s">
        <v>90</v>
      </c>
      <c r="AT2" t="s">
        <v>27</v>
      </c>
    </row>
    <row r="3" spans="1:67" x14ac:dyDescent="0.25">
      <c r="A3" t="s">
        <v>86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87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88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89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56" t="s">
        <v>94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</sheetData>
  <mergeCells count="3">
    <mergeCell ref="B1:W1"/>
    <mergeCell ref="Y1:AT1"/>
    <mergeCell ref="B32:W32"/>
  </mergeCells>
  <conditionalFormatting sqref="W3:W30">
    <cfRule type="cellIs" dxfId="3" priority="2" operator="greaterThan">
      <formula>0.05</formula>
    </cfRule>
  </conditionalFormatting>
  <conditionalFormatting sqref="AT3:AT3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t="s">
        <v>90</v>
      </c>
      <c r="X1" t="s">
        <v>123</v>
      </c>
      <c r="Z1" s="60" t="s">
        <v>119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t="s">
        <v>90</v>
      </c>
      <c r="AV1" t="s">
        <v>120</v>
      </c>
      <c r="AX1" s="60" t="s">
        <v>121</v>
      </c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t="s">
        <v>90</v>
      </c>
      <c r="BS1" t="s">
        <v>124</v>
      </c>
      <c r="BT1" t="s">
        <v>122</v>
      </c>
      <c r="BU1" t="s">
        <v>122</v>
      </c>
    </row>
    <row r="2" spans="2:73" x14ac:dyDescent="0.25">
      <c r="B2" t="s">
        <v>86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87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88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89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128</v>
      </c>
    </row>
  </sheetData>
  <mergeCells count="3">
    <mergeCell ref="C1:V1"/>
    <mergeCell ref="Z1:AS1"/>
    <mergeCell ref="AX1:BQ1"/>
  </mergeCells>
  <conditionalFormatting sqref="BT2:BT29">
    <cfRule type="cellIs" dxfId="1" priority="2" operator="notBetween">
      <formula>0.95</formula>
      <formula>1.05</formula>
    </cfRule>
  </conditionalFormatting>
  <conditionalFormatting sqref="BU2:BU29">
    <cfRule type="cellIs" dxfId="0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Issue</vt:lpstr>
      <vt:lpstr>App Detail</vt:lpstr>
      <vt:lpstr>0714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2022-07-20T12:27:59Z</dcterms:modified>
</cp:coreProperties>
</file>