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work\opensrc\github.com\shaoyuta\glibc-result\docs\"/>
    </mc:Choice>
  </mc:AlternateContent>
  <xr:revisionPtr revIDLastSave="0" documentId="13_ncr:1_{56B1E09F-C5E6-4A93-8B8E-1DF45BADA5C1}" xr6:coauthVersionLast="47" xr6:coauthVersionMax="47" xr10:uidLastSave="{00000000-0000-0000-0000-000000000000}"/>
  <bookViews>
    <workbookView xWindow="-12015" yWindow="-16380" windowWidth="29040" windowHeight="15840" activeTab="1" xr2:uid="{00000000-000D-0000-FFFF-FFFF00000000}"/>
  </bookViews>
  <sheets>
    <sheet name="Issue" sheetId="9" r:id="rId1"/>
    <sheet name="App Detail" sheetId="8" r:id="rId2"/>
    <sheet name="Result-0702" sheetId="11" r:id="rId3"/>
    <sheet name="Study-BM" sheetId="13" r:id="rId4"/>
    <sheet name="Sheet4" sheetId="14" r:id="rId5"/>
    <sheet name="Sheet5" sheetId="15" r:id="rId6"/>
    <sheet name="BACKUP" sheetId="12" r:id="rId7"/>
    <sheet name="3500M + bind" sheetId="3" r:id="rId8"/>
    <sheet name="编译器优化" sheetId="7" r:id="rId9"/>
    <sheet name="BM-0620" sheetId="6" r:id="rId10"/>
    <sheet name="3500M + not bind" sheetId="2" r:id="rId11"/>
    <sheet name="800M + not bind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15" l="1"/>
  <c r="T8" i="15"/>
  <c r="S9" i="15"/>
  <c r="S8" i="15"/>
  <c r="BF4" i="14"/>
  <c r="BF5" i="14"/>
  <c r="BF6" i="14"/>
  <c r="BF7" i="14"/>
  <c r="BF8" i="14"/>
  <c r="BF9" i="14"/>
  <c r="BF10" i="14"/>
  <c r="BF11" i="14"/>
  <c r="BF12" i="14"/>
  <c r="BF13" i="14"/>
  <c r="BF14" i="14"/>
  <c r="BF15" i="14"/>
  <c r="BF16" i="14"/>
  <c r="BF17" i="14"/>
  <c r="BF18" i="14"/>
  <c r="BF19" i="14"/>
  <c r="BF20" i="14"/>
  <c r="BF21" i="14"/>
  <c r="BF22" i="14"/>
  <c r="BF23" i="14"/>
  <c r="BF24" i="14"/>
  <c r="BF25" i="14"/>
  <c r="BF26" i="14"/>
  <c r="BF27" i="14"/>
  <c r="BF28" i="14"/>
  <c r="BF29" i="14"/>
  <c r="BF30" i="14"/>
  <c r="BF3" i="14"/>
  <c r="M30" i="14"/>
  <c r="L30" i="14"/>
  <c r="M29" i="14"/>
  <c r="L29" i="14"/>
  <c r="M28" i="14"/>
  <c r="L28" i="14"/>
  <c r="Z28" i="14" s="1"/>
  <c r="M27" i="14"/>
  <c r="L27" i="14"/>
  <c r="AB27" i="14" s="1"/>
  <c r="M26" i="14"/>
  <c r="L26" i="14"/>
  <c r="M25" i="14"/>
  <c r="L25" i="14"/>
  <c r="M24" i="14"/>
  <c r="L24" i="14"/>
  <c r="Z24" i="14" s="1"/>
  <c r="M23" i="14"/>
  <c r="L23" i="14"/>
  <c r="AB23" i="14" s="1"/>
  <c r="M22" i="14"/>
  <c r="L22" i="14"/>
  <c r="M21" i="14"/>
  <c r="L21" i="14"/>
  <c r="M20" i="14"/>
  <c r="L20" i="14"/>
  <c r="Z20" i="14" s="1"/>
  <c r="M19" i="14"/>
  <c r="L19" i="14"/>
  <c r="Z19" i="14" s="1"/>
  <c r="M18" i="14"/>
  <c r="L18" i="14"/>
  <c r="M17" i="14"/>
  <c r="L17" i="14"/>
  <c r="M16" i="14"/>
  <c r="L16" i="14"/>
  <c r="AB16" i="14" s="1"/>
  <c r="M15" i="14"/>
  <c r="L15" i="14"/>
  <c r="M14" i="14"/>
  <c r="Z14" i="14" s="1"/>
  <c r="L14" i="14"/>
  <c r="M13" i="14"/>
  <c r="L13" i="14"/>
  <c r="M12" i="14"/>
  <c r="L12" i="14"/>
  <c r="BE12" i="14" s="1"/>
  <c r="M11" i="14"/>
  <c r="L11" i="14"/>
  <c r="M10" i="14"/>
  <c r="L10" i="14"/>
  <c r="Z10" i="14" s="1"/>
  <c r="M9" i="14"/>
  <c r="L9" i="14"/>
  <c r="M8" i="14"/>
  <c r="L8" i="14"/>
  <c r="Z8" i="14" s="1"/>
  <c r="M7" i="14"/>
  <c r="L7" i="14"/>
  <c r="M6" i="14"/>
  <c r="L6" i="14"/>
  <c r="M5" i="14"/>
  <c r="L5" i="14"/>
  <c r="M4" i="14"/>
  <c r="L4" i="14"/>
  <c r="BE4" i="14" s="1"/>
  <c r="M3" i="14"/>
  <c r="L3" i="14"/>
  <c r="Y3" i="14"/>
  <c r="Y4" i="14"/>
  <c r="Y5" i="14"/>
  <c r="Y6" i="14"/>
  <c r="AB6" i="14" s="1"/>
  <c r="Z6" i="14"/>
  <c r="Y7" i="14"/>
  <c r="AB7" i="14" s="1"/>
  <c r="Y8" i="14"/>
  <c r="AB8" i="14" s="1"/>
  <c r="Y9" i="14"/>
  <c r="Y10" i="14"/>
  <c r="Y11" i="14"/>
  <c r="Y12" i="14"/>
  <c r="AB12" i="14" s="1"/>
  <c r="Y13" i="14"/>
  <c r="Y14" i="14"/>
  <c r="Y15" i="14"/>
  <c r="Y16" i="14"/>
  <c r="Y17" i="14"/>
  <c r="Y18" i="14"/>
  <c r="AB18" i="14" s="1"/>
  <c r="Z18" i="14"/>
  <c r="Y19" i="14"/>
  <c r="AB19" i="14" s="1"/>
  <c r="Y20" i="14"/>
  <c r="Y21" i="14"/>
  <c r="Z21" i="14"/>
  <c r="Y22" i="14"/>
  <c r="Z22" i="14"/>
  <c r="Y23" i="14"/>
  <c r="Y24" i="14"/>
  <c r="Y25" i="14"/>
  <c r="Z25" i="14"/>
  <c r="Y26" i="14"/>
  <c r="AB26" i="14" s="1"/>
  <c r="Z26" i="14"/>
  <c r="Y27" i="14"/>
  <c r="Y28" i="14"/>
  <c r="Y29" i="14"/>
  <c r="Y30" i="14"/>
  <c r="AB30" i="14" s="1"/>
  <c r="Z30" i="14"/>
  <c r="AB10" i="14"/>
  <c r="AB14" i="14"/>
  <c r="AB22" i="14"/>
  <c r="BB30" i="14"/>
  <c r="BA30" i="14"/>
  <c r="AO30" i="14"/>
  <c r="AN30" i="14"/>
  <c r="BD30" i="14" s="1"/>
  <c r="BB29" i="14"/>
  <c r="BA29" i="14"/>
  <c r="AO29" i="14"/>
  <c r="AN29" i="14"/>
  <c r="BD29" i="14" s="1"/>
  <c r="BE28" i="14"/>
  <c r="BD28" i="14"/>
  <c r="BB28" i="14"/>
  <c r="BA28" i="14"/>
  <c r="AO28" i="14"/>
  <c r="AN28" i="14"/>
  <c r="BB27" i="14"/>
  <c r="BA27" i="14"/>
  <c r="AO27" i="14"/>
  <c r="AN27" i="14"/>
  <c r="BE27" i="14" s="1"/>
  <c r="BB26" i="14"/>
  <c r="BA26" i="14"/>
  <c r="AO26" i="14"/>
  <c r="AN26" i="14"/>
  <c r="BD26" i="14" s="1"/>
  <c r="BB25" i="14"/>
  <c r="BA25" i="14"/>
  <c r="BD25" i="14" s="1"/>
  <c r="AO25" i="14"/>
  <c r="AN25" i="14"/>
  <c r="BE25" i="14" s="1"/>
  <c r="BB24" i="14"/>
  <c r="BA24" i="14"/>
  <c r="AO24" i="14"/>
  <c r="AN24" i="14"/>
  <c r="AB24" i="14"/>
  <c r="BE23" i="14"/>
  <c r="BD23" i="14"/>
  <c r="BB23" i="14"/>
  <c r="BA23" i="14"/>
  <c r="AO23" i="14"/>
  <c r="AN23" i="14"/>
  <c r="BB22" i="14"/>
  <c r="BA22" i="14"/>
  <c r="AO22" i="14"/>
  <c r="AN22" i="14"/>
  <c r="BB21" i="14"/>
  <c r="BA21" i="14"/>
  <c r="BD21" i="14" s="1"/>
  <c r="AO21" i="14"/>
  <c r="AN21" i="14"/>
  <c r="BD20" i="14"/>
  <c r="BB20" i="14"/>
  <c r="BA20" i="14"/>
  <c r="AO20" i="14"/>
  <c r="AN20" i="14"/>
  <c r="BB19" i="14"/>
  <c r="BA19" i="14"/>
  <c r="BD19" i="14" s="1"/>
  <c r="AO19" i="14"/>
  <c r="AN19" i="14"/>
  <c r="BB18" i="14"/>
  <c r="BA18" i="14"/>
  <c r="BD18" i="14" s="1"/>
  <c r="AO18" i="14"/>
  <c r="AN18" i="14"/>
  <c r="BE18" i="14" s="1"/>
  <c r="BB17" i="14"/>
  <c r="BA17" i="14"/>
  <c r="AO17" i="14"/>
  <c r="AN17" i="14"/>
  <c r="BB16" i="14"/>
  <c r="BA16" i="14"/>
  <c r="BD16" i="14" s="1"/>
  <c r="AO16" i="14"/>
  <c r="AN16" i="14"/>
  <c r="BB15" i="14"/>
  <c r="BA15" i="14"/>
  <c r="BD15" i="14" s="1"/>
  <c r="AO15" i="14"/>
  <c r="AN15" i="14"/>
  <c r="BE15" i="14" s="1"/>
  <c r="BB14" i="14"/>
  <c r="BA14" i="14"/>
  <c r="BD14" i="14" s="1"/>
  <c r="AO14" i="14"/>
  <c r="AN14" i="14"/>
  <c r="BE14" i="14" s="1"/>
  <c r="BB13" i="14"/>
  <c r="BA13" i="14"/>
  <c r="BD13" i="14" s="1"/>
  <c r="AO13" i="14"/>
  <c r="AN13" i="14"/>
  <c r="BB12" i="14"/>
  <c r="BA12" i="14"/>
  <c r="BD12" i="14" s="1"/>
  <c r="AO12" i="14"/>
  <c r="AN12" i="14"/>
  <c r="BB11" i="14"/>
  <c r="BA11" i="14"/>
  <c r="BD11" i="14" s="1"/>
  <c r="AO11" i="14"/>
  <c r="AN11" i="14"/>
  <c r="BB10" i="14"/>
  <c r="BA10" i="14"/>
  <c r="BD10" i="14" s="1"/>
  <c r="AO10" i="14"/>
  <c r="AN10" i="14"/>
  <c r="BE10" i="14" s="1"/>
  <c r="BB9" i="14"/>
  <c r="BA9" i="14"/>
  <c r="AO9" i="14"/>
  <c r="AN9" i="14"/>
  <c r="BE9" i="14" s="1"/>
  <c r="BB8" i="14"/>
  <c r="BA8" i="14"/>
  <c r="BD8" i="14" s="1"/>
  <c r="AO8" i="14"/>
  <c r="AN8" i="14"/>
  <c r="BB7" i="14"/>
  <c r="BA7" i="14"/>
  <c r="BD7" i="14" s="1"/>
  <c r="AO7" i="14"/>
  <c r="AN7" i="14"/>
  <c r="BB6" i="14"/>
  <c r="BA6" i="14"/>
  <c r="AO6" i="14"/>
  <c r="AN6" i="14"/>
  <c r="BD6" i="14" s="1"/>
  <c r="BE6" i="14"/>
  <c r="BD5" i="14"/>
  <c r="BB5" i="14"/>
  <c r="BA5" i="14"/>
  <c r="AO5" i="14"/>
  <c r="AN5" i="14"/>
  <c r="AB5" i="14"/>
  <c r="BD4" i="14"/>
  <c r="BB4" i="14"/>
  <c r="BA4" i="14"/>
  <c r="AO4" i="14"/>
  <c r="AN4" i="14"/>
  <c r="BB3" i="14"/>
  <c r="BA3" i="14"/>
  <c r="AO3" i="14"/>
  <c r="AN3" i="14"/>
  <c r="AB3" i="14"/>
  <c r="AB3" i="13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2" i="13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2" i="13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2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M3" i="13"/>
  <c r="L3" i="13"/>
  <c r="M2" i="13"/>
  <c r="L2" i="13"/>
  <c r="BE3" i="11"/>
  <c r="BE4" i="11"/>
  <c r="BE5" i="11"/>
  <c r="BE6" i="11"/>
  <c r="BE7" i="11"/>
  <c r="BE8" i="11"/>
  <c r="BE9" i="11"/>
  <c r="BE10" i="11"/>
  <c r="BE11" i="11"/>
  <c r="BE12" i="11"/>
  <c r="BE13" i="11"/>
  <c r="BE14" i="11"/>
  <c r="BE15" i="11"/>
  <c r="BE16" i="11"/>
  <c r="BE17" i="11"/>
  <c r="BE18" i="11"/>
  <c r="BE19" i="11"/>
  <c r="BE20" i="11"/>
  <c r="BE21" i="11"/>
  <c r="BE22" i="11"/>
  <c r="BE23" i="11"/>
  <c r="BE24" i="11"/>
  <c r="BE25" i="11"/>
  <c r="BE26" i="11"/>
  <c r="BE27" i="11"/>
  <c r="BE28" i="11"/>
  <c r="BE29" i="11"/>
  <c r="BE2" i="11"/>
  <c r="BD3" i="1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2" i="11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2" i="6"/>
  <c r="I3" i="3"/>
  <c r="I5" i="3"/>
  <c r="I6" i="3"/>
  <c r="I8" i="3"/>
  <c r="I9" i="3"/>
  <c r="I11" i="3"/>
  <c r="I12" i="3"/>
  <c r="I14" i="3"/>
  <c r="I15" i="3"/>
  <c r="I16" i="3"/>
  <c r="I17" i="3"/>
  <c r="I18" i="3"/>
  <c r="I19" i="3"/>
  <c r="I20" i="3"/>
  <c r="I21" i="3"/>
  <c r="I22" i="3"/>
  <c r="I24" i="3"/>
  <c r="I25" i="3"/>
  <c r="I26" i="3"/>
  <c r="I27" i="3"/>
  <c r="I28" i="3"/>
  <c r="I29" i="3"/>
  <c r="I30" i="3"/>
  <c r="I32" i="3"/>
  <c r="I33" i="3"/>
  <c r="I34" i="3"/>
  <c r="I35" i="3"/>
  <c r="I2" i="3"/>
  <c r="W29" i="6"/>
  <c r="V29" i="6"/>
  <c r="H29" i="6"/>
  <c r="W28" i="6"/>
  <c r="V28" i="6"/>
  <c r="H28" i="6"/>
  <c r="W27" i="6"/>
  <c r="V27" i="6"/>
  <c r="H27" i="6"/>
  <c r="W26" i="6"/>
  <c r="V26" i="6"/>
  <c r="H26" i="6"/>
  <c r="W25" i="6"/>
  <c r="V25" i="6"/>
  <c r="H25" i="6"/>
  <c r="W24" i="6"/>
  <c r="V24" i="6"/>
  <c r="H24" i="6"/>
  <c r="W23" i="6"/>
  <c r="V23" i="6"/>
  <c r="H23" i="6"/>
  <c r="W22" i="6"/>
  <c r="V22" i="6"/>
  <c r="H22" i="6"/>
  <c r="W21" i="6"/>
  <c r="V21" i="6"/>
  <c r="H21" i="6"/>
  <c r="W20" i="6"/>
  <c r="V20" i="6"/>
  <c r="H20" i="6"/>
  <c r="W19" i="6"/>
  <c r="V19" i="6"/>
  <c r="H19" i="6"/>
  <c r="W18" i="6"/>
  <c r="V18" i="6"/>
  <c r="H18" i="6"/>
  <c r="W17" i="6"/>
  <c r="V17" i="6"/>
  <c r="H17" i="6"/>
  <c r="W16" i="6"/>
  <c r="V16" i="6"/>
  <c r="H16" i="6"/>
  <c r="W15" i="6"/>
  <c r="V15" i="6"/>
  <c r="H15" i="6"/>
  <c r="W14" i="6"/>
  <c r="V14" i="6"/>
  <c r="H14" i="6"/>
  <c r="W13" i="6"/>
  <c r="V13" i="6"/>
  <c r="H13" i="6"/>
  <c r="W12" i="6"/>
  <c r="V12" i="6"/>
  <c r="H12" i="6"/>
  <c r="W11" i="6"/>
  <c r="V11" i="6"/>
  <c r="H11" i="6"/>
  <c r="W10" i="6"/>
  <c r="V10" i="6"/>
  <c r="H10" i="6"/>
  <c r="W9" i="6"/>
  <c r="V9" i="6"/>
  <c r="H9" i="6"/>
  <c r="W8" i="6"/>
  <c r="V8" i="6"/>
  <c r="H8" i="6"/>
  <c r="W7" i="6"/>
  <c r="V7" i="6"/>
  <c r="H7" i="6"/>
  <c r="W6" i="6"/>
  <c r="V6" i="6"/>
  <c r="H6" i="6"/>
  <c r="W5" i="6"/>
  <c r="V5" i="6"/>
  <c r="H5" i="6"/>
  <c r="W4" i="6"/>
  <c r="V4" i="6"/>
  <c r="H4" i="6"/>
  <c r="W3" i="6"/>
  <c r="V3" i="6"/>
  <c r="H3" i="6"/>
  <c r="W2" i="6"/>
  <c r="V2" i="6"/>
  <c r="H2" i="6"/>
  <c r="G3" i="3"/>
  <c r="G5" i="3"/>
  <c r="G6" i="3"/>
  <c r="G8" i="3"/>
  <c r="G9" i="3"/>
  <c r="G11" i="3"/>
  <c r="G12" i="3"/>
  <c r="G14" i="3"/>
  <c r="G15" i="3"/>
  <c r="G16" i="3"/>
  <c r="G17" i="3"/>
  <c r="G18" i="3"/>
  <c r="G19" i="3"/>
  <c r="G20" i="3"/>
  <c r="G21" i="3"/>
  <c r="G22" i="3"/>
  <c r="G24" i="3"/>
  <c r="G25" i="3"/>
  <c r="G26" i="3"/>
  <c r="G27" i="3"/>
  <c r="G28" i="3"/>
  <c r="G29" i="3"/>
  <c r="G30" i="3"/>
  <c r="G32" i="3"/>
  <c r="G33" i="3"/>
  <c r="G34" i="3"/>
  <c r="G35" i="3"/>
  <c r="G2" i="3"/>
  <c r="BD22" i="14" l="1"/>
  <c r="BE26" i="14"/>
  <c r="BE30" i="14"/>
  <c r="AB28" i="14"/>
  <c r="Z3" i="14"/>
  <c r="Z7" i="14"/>
  <c r="Z11" i="14"/>
  <c r="Z15" i="14"/>
  <c r="BE20" i="14"/>
  <c r="Z12" i="14"/>
  <c r="AB20" i="14"/>
  <c r="Z5" i="14"/>
  <c r="AB9" i="14"/>
  <c r="Z13" i="14"/>
  <c r="AB17" i="14"/>
  <c r="AB21" i="14"/>
  <c r="AB25" i="14"/>
  <c r="Z29" i="14"/>
  <c r="BD3" i="14"/>
  <c r="Z16" i="14"/>
  <c r="AB4" i="14"/>
  <c r="BE7" i="14"/>
  <c r="BD9" i="14"/>
  <c r="BE11" i="14"/>
  <c r="BD24" i="14"/>
  <c r="AB15" i="14"/>
  <c r="Z4" i="14"/>
  <c r="BD17" i="14"/>
  <c r="BE19" i="14"/>
  <c r="Z27" i="14"/>
  <c r="Z23" i="14"/>
  <c r="BD27" i="14"/>
  <c r="BE22" i="14"/>
  <c r="AB29" i="14"/>
  <c r="AB13" i="14"/>
  <c r="Z17" i="14"/>
  <c r="Z9" i="14"/>
  <c r="AB11" i="14"/>
  <c r="BE17" i="14"/>
  <c r="BE5" i="14"/>
  <c r="BE13" i="14"/>
  <c r="BE21" i="14"/>
  <c r="BE29" i="14"/>
  <c r="BE8" i="14"/>
  <c r="BE16" i="14"/>
  <c r="BE24" i="14"/>
  <c r="BE3" i="14"/>
</calcChain>
</file>

<file path=xl/sharedStrings.xml><?xml version="1.0" encoding="utf-8"?>
<sst xmlns="http://schemas.openxmlformats.org/spreadsheetml/2006/main" count="556" uniqueCount="273">
  <si>
    <t>TDVM</t>
  </si>
  <si>
    <t>*memset_erms-length_6688: 446.282</t>
  </si>
  <si>
    <t>memset_avx512_unaligned-length_6688: 225.416</t>
  </si>
  <si>
    <t>strcpy_evex_Length_512: 41.2397</t>
  </si>
  <si>
    <t>strcpy_avx2_rtm_Length_512: 29.26</t>
  </si>
  <si>
    <t>memcpy_erms-length_33554439: 4217940.0</t>
  </si>
  <si>
    <t>memcpy_avx512_unaligned_erms-length_33554439: 3125240.0</t>
  </si>
  <si>
    <t>sprintf_positional_mean: 1425.63</t>
  </si>
  <si>
    <t>sprintf_non-positional_mean: 942.3</t>
  </si>
  <si>
    <t>math-inlines_isnan_normal_mean: 4156</t>
  </si>
  <si>
    <t>acos: 20.6443</t>
  </si>
  <si>
    <t>asinh: 26.2663</t>
  </si>
  <si>
    <t>exp: 16.092</t>
  </si>
  <si>
    <t>log2: 21.3889</t>
  </si>
  <si>
    <t>sin: 26.0574</t>
  </si>
  <si>
    <t>sincos: 81.0801</t>
  </si>
  <si>
    <t>sqrt: 6.57219</t>
  </si>
  <si>
    <t>tanh: 31.8694</t>
  </si>
  <si>
    <t>pthread_once: 2.89831</t>
  </si>
  <si>
    <t>thread_create-stack=2048,guard=1: 11686700.0</t>
  </si>
  <si>
    <t>thread_create-stack=2048,guard=2: 13699500.0</t>
  </si>
  <si>
    <t>pthread_locks-mutex-empty: 17.1415</t>
  </si>
  <si>
    <t>pthread_locks-mutex-filler: 80.0278</t>
  </si>
  <si>
    <t>pthread_locks-mutex_trylock-empty: 28.0789</t>
  </si>
  <si>
    <t>pthread_locks-mutex_trylock-filler: 71.4531</t>
  </si>
  <si>
    <t>malloc_time_per_iteration: 31.6945</t>
  </si>
  <si>
    <t>malloc_main_arena_st_allocs_1600_time: 1509.71</t>
  </si>
  <si>
    <t>malloc_main_arena_mt_allocs_1600_time: 1543.46</t>
  </si>
  <si>
    <t>malloc_thread_arena__allocs_1600_time: 1567.7</t>
  </si>
  <si>
    <t>NONTD</t>
  </si>
  <si>
    <t>*memset_erms-length_6688: 223.418</t>
  </si>
  <si>
    <t>memset_avx512_unaligned-length_6688: 101.866</t>
  </si>
  <si>
    <t>strcpy_evex_Length_512: 34.2271</t>
  </si>
  <si>
    <t>memcpy_erms-length_33554439: 3388500.0</t>
  </si>
  <si>
    <t>memcpy_avx512_unaligned_erms-length_33554439: 2926190.0</t>
  </si>
  <si>
    <t>sprintf_positional_mean: 596.146</t>
  </si>
  <si>
    <t>sprintf_non-positional_mean: 391.262</t>
  </si>
  <si>
    <t>math-inlines_isnan_normal_mean: 3397</t>
  </si>
  <si>
    <t>acos: 19.5441</t>
  </si>
  <si>
    <t>asinh: 11.4356</t>
  </si>
  <si>
    <t>exp: 13.8546</t>
  </si>
  <si>
    <t>log2: 19.9748</t>
  </si>
  <si>
    <t>sin: 24.7011</t>
  </si>
  <si>
    <t>sincos: 74.6208</t>
  </si>
  <si>
    <t>sqrt: 6.15725</t>
  </si>
  <si>
    <t>tanh: 29.3884</t>
  </si>
  <si>
    <t>pthread_once: 6.12636</t>
  </si>
  <si>
    <t>thread_create-stack=2048,guard=1: 2488410.0</t>
  </si>
  <si>
    <t>thread_create-stack=2048,guard=2: 2946650.0</t>
  </si>
  <si>
    <t>pthread_locks-mutex-empty: 15.6281</t>
  </si>
  <si>
    <t>pthread_locks-mutex-filler: 72.215</t>
  </si>
  <si>
    <t>pthread_locks-mutex_trylock-empty: 26.5813</t>
  </si>
  <si>
    <t>pthread_locks-mutex_trylock-filler: 64.0772</t>
  </si>
  <si>
    <t>malloc_time_per_iteration: 26.8856</t>
  </si>
  <si>
    <t>malloc_main_arena_st_allocs_1600_time: 1484.63</t>
  </si>
  <si>
    <t>malloc_main_arena_mt_allocs_1600_time: 1520.21</t>
  </si>
  <si>
    <t>malloc_thread_arena__allocs_1600_time: 1546.31</t>
  </si>
  <si>
    <t>800M</t>
  </si>
  <si>
    <t>Host: SPR96623</t>
  </si>
  <si>
    <t>Not bound</t>
  </si>
  <si>
    <t>VM</t>
  </si>
  <si>
    <t>*memset_erms-length_6688: 193.425</t>
  </si>
  <si>
    <t>memset_avx512_unaligned-length_6688: 97.6487</t>
  </si>
  <si>
    <t>strcpy_evex_Length_512: 15.8069</t>
  </si>
  <si>
    <t>strcpy_avx2_rtm_Length_512: 13.6289</t>
  </si>
  <si>
    <t>memcpy_erms-length_33554439: 3441880.0</t>
  </si>
  <si>
    <t>memcpy_avx512_unaligned_erms-length_33554439: 3116390.0</t>
  </si>
  <si>
    <t>sprintf_positional_mean: 584.156</t>
  </si>
  <si>
    <t>sprintf_non-positional_mean: 386.043</t>
  </si>
  <si>
    <t>math-inlines_isnan_normal_mean: 1747</t>
  </si>
  <si>
    <t>acos: 19.4488</t>
  </si>
  <si>
    <t>asinh: 13.8949</t>
  </si>
  <si>
    <t>exp: 6.5667</t>
  </si>
  <si>
    <t>log2: 19.8189</t>
  </si>
  <si>
    <t>sin: 11.3829</t>
  </si>
  <si>
    <t>sincos: 34.3104</t>
  </si>
  <si>
    <t>sqrt: 2.77372</t>
  </si>
  <si>
    <t>tanh: 14.0348</t>
  </si>
  <si>
    <t>pthread_once: 2.76393</t>
  </si>
  <si>
    <t>thread_create-stack=2048,guard=1: 14952800.0</t>
  </si>
  <si>
    <t>thread_create-stack=2048,guard=2: 15067700.0</t>
  </si>
  <si>
    <t>pthread_locks-mutex-empty: 16.1014</t>
  </si>
  <si>
    <t>pthread_locks-mutex-filler: 70.6763</t>
  </si>
  <si>
    <t>pthread_locks-mutex_trylock-empty: 26.2509</t>
  </si>
  <si>
    <t>pthread_locks-mutex_trylock-filler: 63.4864</t>
  </si>
  <si>
    <t>malloc_time_per_iteration: 29.9083</t>
  </si>
  <si>
    <t>malloc_main_arena_st_allocs_1600_time: 3213.64</t>
  </si>
  <si>
    <t>malloc_main_arena_mt_allocs_1600_time: 3135.3</t>
  </si>
  <si>
    <t>malloc_thread_arena__allocs_1600_time: 1533.42</t>
  </si>
  <si>
    <t>3500 MHz</t>
  </si>
  <si>
    <t>*memset_erms-length_6688: 198.598</t>
  </si>
  <si>
    <t>memset_avx512_unaligned-length_6688: 100.009</t>
  </si>
  <si>
    <t>strcpy_evex_Length_512: 14.6763</t>
  </si>
  <si>
    <t>strcpy_avx2_rtm_Length_512: 13.3652</t>
  </si>
  <si>
    <t>memcpy_erms-length_33554439: 4251040.0</t>
  </si>
  <si>
    <t>memcpy_avx512_unaligned_erms-length_33554439: 3240730.0</t>
  </si>
  <si>
    <t>sprintf_positional_mean: 627.674</t>
  </si>
  <si>
    <t>sprintf_non-positional_mean: 413.407</t>
  </si>
  <si>
    <t>math-inlines_isnan_normal_mean: 1600</t>
  </si>
  <si>
    <t>acos: 9.07778</t>
  </si>
  <si>
    <t>asinh: 11.5517</t>
  </si>
  <si>
    <t>exp: 6.99295</t>
  </si>
  <si>
    <t>log2: 9.33956</t>
  </si>
  <si>
    <t>sin: 11.6438</t>
  </si>
  <si>
    <t>sincos: 34.9387</t>
  </si>
  <si>
    <t>sqrt: 2.87344</t>
  </si>
  <si>
    <t>tanh: 13.7335</t>
  </si>
  <si>
    <t>pthread_once: 2.88598</t>
  </si>
  <si>
    <t>thread_create-stack=2048,guard=1: 2188400.0</t>
  </si>
  <si>
    <t>thread_create-stack=2048,guard=2: 3326350.0</t>
  </si>
  <si>
    <t>pthread_locks-mutex-empty: 7.46802</t>
  </si>
  <si>
    <t>pthread_locks-mutex-filler: 34.9526</t>
  </si>
  <si>
    <t>pthread_locks-mutex_trylock-empty: 12.3747</t>
  </si>
  <si>
    <t>pthread_locks-mutex_trylock-filler: 32.136</t>
  </si>
  <si>
    <t>malloc_time_per_iteration: 26.1873</t>
  </si>
  <si>
    <t>malloc_main_arena_st_allocs_1600_time: 1481.53</t>
  </si>
  <si>
    <t>malloc_main_arena_mt_allocs_1600_time: 1498.35</t>
  </si>
  <si>
    <t>malloc_thread_arena__allocs_1600_time: 1551.58</t>
  </si>
  <si>
    <t>*memset_erms-length_6688: 193.271</t>
  </si>
  <si>
    <t>memset_avx512_unaligned-length_6688: 97.414</t>
  </si>
  <si>
    <t>strcpy_evex_Length_512: 15.5486</t>
  </si>
  <si>
    <t>strcpy_avx2_rtm_Length_512: 13.376</t>
  </si>
  <si>
    <t>memcpy_erms-length_33554439: 3784730.0</t>
  </si>
  <si>
    <t>memcpy_avx512_unaligned_erms-length_33554439: 3148230.0</t>
  </si>
  <si>
    <t>sprintf_positional_mean: 598.383</t>
  </si>
  <si>
    <t>sprintf_non-positional_mean: 394.512</t>
  </si>
  <si>
    <t>math-inlines_isnan_normal_mean: 1546</t>
  </si>
  <si>
    <t>acos: 8.87548</t>
  </si>
  <si>
    <t>asinh: 11.292</t>
  </si>
  <si>
    <t>exp: 6.16882</t>
  </si>
  <si>
    <t>log2: 9.09331</t>
  </si>
  <si>
    <t>sin: 11.2906</t>
  </si>
  <si>
    <t>sincos: 34.1068</t>
  </si>
  <si>
    <t>sqrt: 2.79743</t>
  </si>
  <si>
    <t>tanh: 13.6907</t>
  </si>
  <si>
    <t>pthread_once: 2.8102</t>
  </si>
  <si>
    <t>thread_create-stack=2048,guard=1: 998894</t>
  </si>
  <si>
    <t>thread_create-stack=2048,guard=2: 1007870.0</t>
  </si>
  <si>
    <t>pthread_locks-mutex-empty: 6.99945</t>
  </si>
  <si>
    <t>pthread_locks-mutex-filler: 32.5929</t>
  </si>
  <si>
    <t>pthread_locks-mutex_trylock-empty: 12.0778</t>
  </si>
  <si>
    <t>pthread_locks-mutex_trylock-filler: 29.9331</t>
  </si>
  <si>
    <t>malloc_time_per_iteration: 24.4716</t>
  </si>
  <si>
    <t>malloc_main_arena_st_allocs_1600_time: 1517.02</t>
  </si>
  <si>
    <t>malloc_main_arena_mt_allocs_1600_time: 1550.68</t>
  </si>
  <si>
    <t>malloc_thread_arena__allocs_1600_time: 1495.68</t>
  </si>
  <si>
    <t>Bound</t>
  </si>
  <si>
    <t>*memset_erms-length_6688</t>
  </si>
  <si>
    <t>memset_avx512_unaligned-length_6688</t>
  </si>
  <si>
    <t>strcpy_evex_Length_512</t>
  </si>
  <si>
    <t>strcpy_avx2_rtm_Length_512</t>
  </si>
  <si>
    <t>memcpy_erms-length_33554439</t>
  </si>
  <si>
    <t>memcpy_avx512_unaligned_erms-length_33554439</t>
  </si>
  <si>
    <t>sprintf_positional_mean</t>
  </si>
  <si>
    <t>sprintf_non-positional_mean</t>
  </si>
  <si>
    <t>math-inlines_isnan_normal_mean</t>
  </si>
  <si>
    <t>acos</t>
  </si>
  <si>
    <t>asinh</t>
  </si>
  <si>
    <t>exp</t>
  </si>
  <si>
    <t>log2</t>
  </si>
  <si>
    <t>sin</t>
  </si>
  <si>
    <t>sincos</t>
  </si>
  <si>
    <t>sqrt</t>
  </si>
  <si>
    <t>tanh</t>
  </si>
  <si>
    <t>pthread_once</t>
  </si>
  <si>
    <t>thread_create-stack=2048,guard=1</t>
  </si>
  <si>
    <t>thread_create-stack=2048,guard=2</t>
  </si>
  <si>
    <t>pthread_locks-mutex-empty</t>
  </si>
  <si>
    <t>pthread_locks-mutex-filler</t>
  </si>
  <si>
    <t>pthread_locks-mutex_trylock-empty</t>
  </si>
  <si>
    <t>pthread_locks-mutex_trylock-filler</t>
  </si>
  <si>
    <t>malloc_time_per_iteration</t>
  </si>
  <si>
    <t>malloc_main_arena_st_allocs_1600_time</t>
  </si>
  <si>
    <t>malloc_main_arena_mt_allocs_1600_time</t>
  </si>
  <si>
    <t>malloc_thread_arena__allocs_1600_time</t>
  </si>
  <si>
    <t>TDVM / NOTD</t>
  </si>
  <si>
    <t>Set-1</t>
  </si>
  <si>
    <t>CV</t>
  </si>
  <si>
    <t>Set-2</t>
  </si>
  <si>
    <t>Set-3</t>
  </si>
  <si>
    <t>avg</t>
  </si>
  <si>
    <t>memset_erms-length_6688</t>
  </si>
  <si>
    <t>TDVM / BM (0620)</t>
  </si>
  <si>
    <t>CFLAGS="-O3"</t>
  </si>
  <si>
    <t>OK</t>
  </si>
  <si>
    <t xml:space="preserve"> -march=alderlake -mtune=alderlake -mfpmath=sse -Ofast -funroll-loops -flto</t>
  </si>
  <si>
    <t>error: ‘-fassociative-math’ disabled; other options take precedence</t>
  </si>
  <si>
    <t xml:space="preserve"> -Ofast</t>
  </si>
  <si>
    <t>In file included from &lt;command-line&gt;:
./../include/libc-symbols.h:75:3: error: #error "glibc cannot be compiled without optimization"
   75 | # error "glibc cannot be compiled without optimization"</t>
  </si>
  <si>
    <t xml:space="preserve">  -mfpmath=sse</t>
  </si>
  <si>
    <t>./../include/libc-symbols.h:75:3: error: #error "glibc cannot be compiled without optimization"
   75 | # error "glibc cannot be compiled without optimization"</t>
  </si>
  <si>
    <t>CFLAGS="  -funroll-loops -flto"</t>
  </si>
  <si>
    <t xml:space="preserve">  -march=alderlake</t>
  </si>
  <si>
    <t xml:space="preserve"> -mtune=alderlake</t>
  </si>
  <si>
    <t xml:space="preserve"> "-march=alderlake"</t>
  </si>
  <si>
    <t>error: cannot compute suffix of object files: cannot compile</t>
  </si>
  <si>
    <t xml:space="preserve"> -flto</t>
  </si>
  <si>
    <t>} &gt;  /home/sfdev/glibc/test-1/glibc-build-opt/gnu/lib-names.h
echo '' &gt; /home/sfdev/glibc/test-1/glibc-build-opt/csu/stamp.oST
In file included from &lt;command-line&gt;:
./../include/libc-symbols.h:75:3: error: #error "glibc cannot be compiled without optimization"</t>
  </si>
  <si>
    <t>GCC 11</t>
  </si>
  <si>
    <t>GCC 8.4</t>
  </si>
  <si>
    <t>ICC</t>
  </si>
  <si>
    <t xml:space="preserve">default cmd line </t>
  </si>
  <si>
    <t>推荐选项</t>
  </si>
  <si>
    <t xml:space="preserve">
../stdlib/stdlib.h(593): error #1292: unknown attribute "__alloc_align__"
       __THROW __attribute_malloc__ __attribute_alloc_align__ ((1))</t>
  </si>
  <si>
    <t>string copy</t>
  </si>
  <si>
    <t>memory copy</t>
  </si>
  <si>
    <t>sprintf</t>
  </si>
  <si>
    <t>math</t>
  </si>
  <si>
    <t>pthread</t>
  </si>
  <si>
    <t>memory malloc</t>
  </si>
  <si>
    <t>1, 代码细化阅读，cycle / input data , cache ? Memory ? /  是否 cpu 运行时会切换 ？/ 固定Core / 每个case 单独Run</t>
  </si>
  <si>
    <t>代码细节？</t>
  </si>
  <si>
    <t>可能无法体现差异！！</t>
  </si>
  <si>
    <t>严格限制core / add  "isolate_cpu=, XXX, YYY" 一共3个条件，多次测量，每次结果都记录在表中</t>
  </si>
  <si>
    <t xml:space="preserve">先解决稳定性 / </t>
  </si>
  <si>
    <t>本次测试：1：Run in kubernetes;  2: Once;  3: Copy from console;  由于数据的不稳定性，因此，只有借鉴意义，没有实际价值</t>
  </si>
  <si>
    <t xml:space="preserve">这个Case需要特殊标记，1) 来自程序 “ bench-strcpy”, 2) </t>
  </si>
  <si>
    <t xml:space="preserve">1）./bench-malloc-thread      2）运行时间10s  </t>
  </si>
  <si>
    <t>memory set</t>
  </si>
  <si>
    <t>App Name</t>
  </si>
  <si>
    <t>bench-memset</t>
  </si>
  <si>
    <t>Case detail</t>
  </si>
  <si>
    <t>1432 ( length , alignment, char ) * 11 ( instruction sets )</t>
  </si>
  <si>
    <t>bench-strcpy</t>
  </si>
  <si>
    <t>output file</t>
  </si>
  <si>
    <t>bench-memset.out</t>
  </si>
  <si>
    <t>bench-strcpy.out</t>
  </si>
  <si>
    <t>1607 ( length, alignments ) * 6 ( instruction sets )</t>
  </si>
  <si>
    <t>bench-memcpy-large</t>
  </si>
  <si>
    <t>bench-memcpy-large.out</t>
  </si>
  <si>
    <t>140 ( length, align1, align2, dst_2_src ) *  12 ( instruction sets )</t>
  </si>
  <si>
    <t>bench-sprintf</t>
  </si>
  <si>
    <t>bench-sprintf.out</t>
  </si>
  <si>
    <t>bench-acos</t>
  </si>
  <si>
    <t>bench.out</t>
  </si>
  <si>
    <t>bench-asinh</t>
  </si>
  <si>
    <t>bench-exp</t>
  </si>
  <si>
    <t>bench-log2</t>
  </si>
  <si>
    <t>bench-sin</t>
  </si>
  <si>
    <t>bench-sincos</t>
  </si>
  <si>
    <t>bench-sqrt</t>
  </si>
  <si>
    <t>bench-tanh</t>
  </si>
  <si>
    <t>bench-math-inlines</t>
  </si>
  <si>
    <t>bench-math-inlines.out</t>
  </si>
  <si>
    <t>bench-pthread_once</t>
  </si>
  <si>
    <t>bench-pthread-locks</t>
  </si>
  <si>
    <t>Total Runtime (S)</t>
  </si>
  <si>
    <t>bench-malloc-thread-16.out</t>
  </si>
  <si>
    <t>bench-malloc-thread</t>
  </si>
  <si>
    <t>bench-malloc-simple-4096.out</t>
  </si>
  <si>
    <t>bench-malloc-simple</t>
  </si>
  <si>
    <t>Issue:</t>
  </si>
  <si>
    <t>1. memory copy ,需要改 代码，换一个测试结果</t>
  </si>
  <si>
    <t>bench-thread_create</t>
  </si>
  <si>
    <t>memset_erms-length_131072</t>
  </si>
  <si>
    <t>memset_avx512_unaligned-length_131072</t>
  </si>
  <si>
    <t>_evex_Length_512</t>
  </si>
  <si>
    <t>_avx2_rtm_Length_512</t>
  </si>
  <si>
    <t>AVG</t>
  </si>
  <si>
    <t>AVG
Env2 / Env1</t>
  </si>
  <si>
    <t>Run Env3:
TDVM
CPU freq=3.5 G
Cpu bind "4-19"</t>
  </si>
  <si>
    <t>AVG 
TD / NTD</t>
  </si>
  <si>
    <t>Run Env4:
Regular VM
CPU freq=3.5 G
Cpu bind "4-19"</t>
  </si>
  <si>
    <t>AVG
TD / BM</t>
  </si>
  <si>
    <t xml:space="preserve">Run Env1: 
BM
CPU freq=3.5 G
Cpu bind "4-19"
Kernel = 5.15.0-spr.bkc.pc.5.12.0.x86_64
</t>
  </si>
  <si>
    <r>
      <t xml:space="preserve">Run Env2:
BM
CPU freq=3.5G
Cpu bind "4-19"
Kernel = 5.15.0-spr.bkc.pc.5.12.0.x86_64
</t>
    </r>
    <r>
      <rPr>
        <b/>
        <sz val="11"/>
        <color rgb="FFFF0000"/>
        <rFont val="Calibri"/>
        <family val="2"/>
        <scheme val="minor"/>
      </rPr>
      <t>"isolcpus=4-19 nohz_full=4-19 rcu_nocbs=4-19"</t>
    </r>
  </si>
  <si>
    <t>Numa / non-Numa</t>
  </si>
  <si>
    <r>
      <t xml:space="preserve">Run Env1: 
BM
CPU freq=3.5 G
Cpu bind "4-19"
Kernel = 5.15.0-spr.bkc.pc.5.12.0.x86_64
</t>
    </r>
    <r>
      <rPr>
        <b/>
        <sz val="11"/>
        <color rgb="FFFF0000"/>
        <rFont val="Calibri"/>
        <family val="2"/>
        <scheme val="minor"/>
      </rPr>
      <t>Numactl -m 0 -N 0 -C 4-19</t>
    </r>
  </si>
  <si>
    <t>AVG 
TD vs NTD</t>
  </si>
  <si>
    <t>AVG
NTD vs BM</t>
  </si>
  <si>
    <t>BM-1</t>
  </si>
  <si>
    <t>BM-2</t>
  </si>
  <si>
    <t>Non-TD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</si>
</sst>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vertical="center"/>
    </xf>
    <xf numFmtId="16" fontId="0" fillId="0" borderId="0" xfId="0" applyNumberFormat="1" applyAlignment="1">
      <alignment horizontal="center" wrapText="1"/>
    </xf>
    <xf numFmtId="0" fontId="0" fillId="3" borderId="0" xfId="0" applyFill="1"/>
    <xf numFmtId="0" fontId="0" fillId="0" borderId="0" xfId="0" applyFill="1"/>
    <xf numFmtId="0" fontId="0" fillId="4" borderId="0" xfId="0" applyFill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6" fontId="3" fillId="0" borderId="0" xfId="0" applyNumberFormat="1" applyFont="1" applyAlignment="1">
      <alignment horizontal="center" wrapText="1"/>
    </xf>
    <xf numFmtId="0" fontId="0" fillId="0" borderId="0" xfId="0" applyFill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5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6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5" xfId="0" applyFill="1" applyBorder="1"/>
    <xf numFmtId="0" fontId="4" fillId="0" borderId="6" xfId="0" applyFont="1" applyBorder="1" applyAlignment="1">
      <alignment vertical="top" wrapText="1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6" fillId="7" borderId="0" xfId="0" applyFont="1" applyFill="1"/>
    <xf numFmtId="16" fontId="0" fillId="0" borderId="0" xfId="0" applyNumberFormat="1" applyAlignment="1">
      <alignment wrapText="1"/>
    </xf>
    <xf numFmtId="0" fontId="0" fillId="7" borderId="0" xfId="0" applyFill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TD vs non-TD</a:t>
            </a:r>
            <a:endParaRPr lang="en-US"/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'Result-0702'!$BD$2:$BD$29</c:f>
              <c:numCache>
                <c:formatCode>General</c:formatCode>
                <c:ptCount val="28"/>
                <c:pt idx="0">
                  <c:v>0.95533498488363799</c:v>
                </c:pt>
                <c:pt idx="1">
                  <c:v>0.95255805331249055</c:v>
                </c:pt>
                <c:pt idx="2">
                  <c:v>1.0500602773132752</c:v>
                </c:pt>
                <c:pt idx="3">
                  <c:v>0.97235005699191268</c:v>
                </c:pt>
                <c:pt idx="4">
                  <c:v>0.95267565809132615</c:v>
                </c:pt>
                <c:pt idx="5">
                  <c:v>0.96934471104730691</c:v>
                </c:pt>
                <c:pt idx="6">
                  <c:v>0.94705647378432467</c:v>
                </c:pt>
                <c:pt idx="7">
                  <c:v>0.96416528726609196</c:v>
                </c:pt>
                <c:pt idx="8">
                  <c:v>0.87296929043077243</c:v>
                </c:pt>
                <c:pt idx="9">
                  <c:v>0.95975195021342108</c:v>
                </c:pt>
                <c:pt idx="10">
                  <c:v>0.95871748517335076</c:v>
                </c:pt>
                <c:pt idx="11">
                  <c:v>0.95386599645445991</c:v>
                </c:pt>
                <c:pt idx="12">
                  <c:v>0.9642209068216927</c:v>
                </c:pt>
                <c:pt idx="13">
                  <c:v>0.9639807732949871</c:v>
                </c:pt>
                <c:pt idx="14">
                  <c:v>0.96705577621796224</c:v>
                </c:pt>
                <c:pt idx="15">
                  <c:v>0.96568509466455854</c:v>
                </c:pt>
                <c:pt idx="16">
                  <c:v>0.96505554256685977</c:v>
                </c:pt>
                <c:pt idx="17">
                  <c:v>0.9373459090023839</c:v>
                </c:pt>
                <c:pt idx="18">
                  <c:v>0.50865296545913086</c:v>
                </c:pt>
                <c:pt idx="19">
                  <c:v>0.52058641084238577</c:v>
                </c:pt>
                <c:pt idx="20">
                  <c:v>0.94231205153048858</c:v>
                </c:pt>
                <c:pt idx="21">
                  <c:v>0.88946832406421572</c:v>
                </c:pt>
                <c:pt idx="22">
                  <c:v>1.0285347875669162</c:v>
                </c:pt>
                <c:pt idx="23">
                  <c:v>0.96322235334566086</c:v>
                </c:pt>
                <c:pt idx="24">
                  <c:v>0.9373168999475413</c:v>
                </c:pt>
                <c:pt idx="25">
                  <c:v>0.95326936898422754</c:v>
                </c:pt>
                <c:pt idx="26">
                  <c:v>0.95564396774247751</c:v>
                </c:pt>
                <c:pt idx="27">
                  <c:v>0.9545739245096424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7-468D-B5FD-6A51EFEBF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389136"/>
        <c:axId val="395390776"/>
      </c:barChart>
      <c:catAx>
        <c:axId val="39538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90776"/>
        <c:crosses val="autoZero"/>
        <c:auto val="1"/>
        <c:lblAlgn val="ctr"/>
        <c:lblOffset val="100"/>
        <c:noMultiLvlLbl val="0"/>
      </c:catAx>
      <c:valAx>
        <c:axId val="39539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'BM-0620'!$O$2:$O$29</c:f>
            </c:numRef>
          </c:val>
          <c:smooth val="0"/>
          <c:extLst>
            <c:ext xmlns:c16="http://schemas.microsoft.com/office/drawing/2014/chart" uri="{C3380CC4-5D6E-409C-BE32-E72D297353CC}">
              <c16:uniqueId val="{00000000-D71D-4AB5-BF0E-29D0D2F1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747456"/>
        <c:axId val="660747784"/>
      </c:lineChart>
      <c:catAx>
        <c:axId val="6607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47784"/>
        <c:crosses val="autoZero"/>
        <c:auto val="1"/>
        <c:lblAlgn val="ctr"/>
        <c:lblOffset val="100"/>
        <c:noMultiLvlLbl val="0"/>
      </c:catAx>
      <c:valAx>
        <c:axId val="66074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 vs 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'Result-0702'!$BE$2:$BE$29</c:f>
              <c:numCache>
                <c:formatCode>General</c:formatCode>
                <c:ptCount val="28"/>
                <c:pt idx="0">
                  <c:v>0.95148169103076452</c:v>
                </c:pt>
                <c:pt idx="1">
                  <c:v>0.9378513871049452</c:v>
                </c:pt>
                <c:pt idx="2">
                  <c:v>1.0139823295268513</c:v>
                </c:pt>
                <c:pt idx="3">
                  <c:v>0.93012321108718865</c:v>
                </c:pt>
                <c:pt idx="4">
                  <c:v>0.91713869916238699</c:v>
                </c:pt>
                <c:pt idx="5">
                  <c:v>0.95795534861170795</c:v>
                </c:pt>
                <c:pt idx="6">
                  <c:v>0.89058176300438341</c:v>
                </c:pt>
                <c:pt idx="7">
                  <c:v>0.87063918106009142</c:v>
                </c:pt>
                <c:pt idx="8">
                  <c:v>1.1682737658526361</c:v>
                </c:pt>
                <c:pt idx="9">
                  <c:v>0.85007076705630358</c:v>
                </c:pt>
                <c:pt idx="10">
                  <c:v>0.97863879368370554</c:v>
                </c:pt>
                <c:pt idx="11">
                  <c:v>0.87061046420756938</c:v>
                </c:pt>
                <c:pt idx="12">
                  <c:v>0.87191940541003066</c:v>
                </c:pt>
                <c:pt idx="13">
                  <c:v>0.93409476519245216</c:v>
                </c:pt>
                <c:pt idx="14">
                  <c:v>0.94568762211471247</c:v>
                </c:pt>
                <c:pt idx="15">
                  <c:v>1.0907687330452991</c:v>
                </c:pt>
                <c:pt idx="16">
                  <c:v>0.96472215296225838</c:v>
                </c:pt>
                <c:pt idx="17">
                  <c:v>0.76897219481895585</c:v>
                </c:pt>
                <c:pt idx="18">
                  <c:v>0.67359408223284911</c:v>
                </c:pt>
                <c:pt idx="19">
                  <c:v>0.68292989760767653</c:v>
                </c:pt>
                <c:pt idx="20">
                  <c:v>1.0124079132095165</c:v>
                </c:pt>
                <c:pt idx="21">
                  <c:v>0.7797351107679753</c:v>
                </c:pt>
                <c:pt idx="22">
                  <c:v>0.96928773599752727</c:v>
                </c:pt>
                <c:pt idx="23">
                  <c:v>0.82484334878937948</c:v>
                </c:pt>
                <c:pt idx="24">
                  <c:v>0.66885909082577255</c:v>
                </c:pt>
                <c:pt idx="25">
                  <c:v>0.91768850722740403</c:v>
                </c:pt>
                <c:pt idx="26">
                  <c:v>0.92387697780259537</c:v>
                </c:pt>
                <c:pt idx="27">
                  <c:v>0.91764318056215421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0-4247-B88E-79BBEEB0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676024"/>
        <c:axId val="669676680"/>
      </c:barChart>
      <c:catAx>
        <c:axId val="66967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76680"/>
        <c:crosses val="autoZero"/>
        <c:auto val="1"/>
        <c:lblAlgn val="ctr"/>
        <c:lblOffset val="100"/>
        <c:noMultiLvlLbl val="0"/>
      </c:catAx>
      <c:valAx>
        <c:axId val="6696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7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 vs 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'Result-0702'!$BE$2:$BE$29</c:f>
              <c:numCache>
                <c:formatCode>General</c:formatCode>
                <c:ptCount val="28"/>
                <c:pt idx="0">
                  <c:v>0.95148169103076452</c:v>
                </c:pt>
                <c:pt idx="1">
                  <c:v>0.9378513871049452</c:v>
                </c:pt>
                <c:pt idx="2">
                  <c:v>1.0139823295268513</c:v>
                </c:pt>
                <c:pt idx="3">
                  <c:v>0.93012321108718865</c:v>
                </c:pt>
                <c:pt idx="4">
                  <c:v>0.91713869916238699</c:v>
                </c:pt>
                <c:pt idx="5">
                  <c:v>0.95795534861170795</c:v>
                </c:pt>
                <c:pt idx="6">
                  <c:v>0.89058176300438341</c:v>
                </c:pt>
                <c:pt idx="7">
                  <c:v>0.87063918106009142</c:v>
                </c:pt>
                <c:pt idx="8">
                  <c:v>1.1682737658526361</c:v>
                </c:pt>
                <c:pt idx="9">
                  <c:v>0.85007076705630358</c:v>
                </c:pt>
                <c:pt idx="10">
                  <c:v>0.97863879368370554</c:v>
                </c:pt>
                <c:pt idx="11">
                  <c:v>0.87061046420756938</c:v>
                </c:pt>
                <c:pt idx="12">
                  <c:v>0.87191940541003066</c:v>
                </c:pt>
                <c:pt idx="13">
                  <c:v>0.93409476519245216</c:v>
                </c:pt>
                <c:pt idx="14">
                  <c:v>0.94568762211471247</c:v>
                </c:pt>
                <c:pt idx="15">
                  <c:v>1.0907687330452991</c:v>
                </c:pt>
                <c:pt idx="16">
                  <c:v>0.96472215296225838</c:v>
                </c:pt>
                <c:pt idx="17">
                  <c:v>0.76897219481895585</c:v>
                </c:pt>
                <c:pt idx="18">
                  <c:v>0.67359408223284911</c:v>
                </c:pt>
                <c:pt idx="19">
                  <c:v>0.68292989760767653</c:v>
                </c:pt>
                <c:pt idx="20">
                  <c:v>1.0124079132095165</c:v>
                </c:pt>
                <c:pt idx="21">
                  <c:v>0.7797351107679753</c:v>
                </c:pt>
                <c:pt idx="22">
                  <c:v>0.96928773599752727</c:v>
                </c:pt>
                <c:pt idx="23">
                  <c:v>0.82484334878937948</c:v>
                </c:pt>
                <c:pt idx="24">
                  <c:v>0.66885909082577255</c:v>
                </c:pt>
                <c:pt idx="25">
                  <c:v>0.91768850722740403</c:v>
                </c:pt>
                <c:pt idx="26">
                  <c:v>0.92387697780259537</c:v>
                </c:pt>
                <c:pt idx="27">
                  <c:v>0.91764318056215421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3-4B8B-A56E-6453B6D31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676024"/>
        <c:axId val="669676680"/>
      </c:barChart>
      <c:catAx>
        <c:axId val="66967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76680"/>
        <c:crosses val="autoZero"/>
        <c:auto val="1"/>
        <c:lblAlgn val="ctr"/>
        <c:lblOffset val="100"/>
        <c:noMultiLvlLbl val="0"/>
      </c:catAx>
      <c:valAx>
        <c:axId val="6696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7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TD vs non-TD</a:t>
            </a:r>
            <a:endParaRPr lang="en-US"/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'Result-0702'!$BD$2:$BD$29</c:f>
              <c:numCache>
                <c:formatCode>General</c:formatCode>
                <c:ptCount val="28"/>
                <c:pt idx="0">
                  <c:v>0.95533498488363799</c:v>
                </c:pt>
                <c:pt idx="1">
                  <c:v>0.95255805331249055</c:v>
                </c:pt>
                <c:pt idx="2">
                  <c:v>1.0500602773132752</c:v>
                </c:pt>
                <c:pt idx="3">
                  <c:v>0.97235005699191268</c:v>
                </c:pt>
                <c:pt idx="4">
                  <c:v>0.95267565809132615</c:v>
                </c:pt>
                <c:pt idx="5">
                  <c:v>0.96934471104730691</c:v>
                </c:pt>
                <c:pt idx="6">
                  <c:v>0.94705647378432467</c:v>
                </c:pt>
                <c:pt idx="7">
                  <c:v>0.96416528726609196</c:v>
                </c:pt>
                <c:pt idx="8">
                  <c:v>0.87296929043077243</c:v>
                </c:pt>
                <c:pt idx="9">
                  <c:v>0.95975195021342108</c:v>
                </c:pt>
                <c:pt idx="10">
                  <c:v>0.95871748517335076</c:v>
                </c:pt>
                <c:pt idx="11">
                  <c:v>0.95386599645445991</c:v>
                </c:pt>
                <c:pt idx="12">
                  <c:v>0.9642209068216927</c:v>
                </c:pt>
                <c:pt idx="13">
                  <c:v>0.9639807732949871</c:v>
                </c:pt>
                <c:pt idx="14">
                  <c:v>0.96705577621796224</c:v>
                </c:pt>
                <c:pt idx="15">
                  <c:v>0.96568509466455854</c:v>
                </c:pt>
                <c:pt idx="16">
                  <c:v>0.96505554256685977</c:v>
                </c:pt>
                <c:pt idx="17">
                  <c:v>0.9373459090023839</c:v>
                </c:pt>
                <c:pt idx="18">
                  <c:v>0.50865296545913086</c:v>
                </c:pt>
                <c:pt idx="19">
                  <c:v>0.52058641084238577</c:v>
                </c:pt>
                <c:pt idx="20">
                  <c:v>0.94231205153048858</c:v>
                </c:pt>
                <c:pt idx="21">
                  <c:v>0.88946832406421572</c:v>
                </c:pt>
                <c:pt idx="22">
                  <c:v>1.0285347875669162</c:v>
                </c:pt>
                <c:pt idx="23">
                  <c:v>0.96322235334566086</c:v>
                </c:pt>
                <c:pt idx="24">
                  <c:v>0.9373168999475413</c:v>
                </c:pt>
                <c:pt idx="25">
                  <c:v>0.95326936898422754</c:v>
                </c:pt>
                <c:pt idx="26">
                  <c:v>0.95564396774247751</c:v>
                </c:pt>
                <c:pt idx="27">
                  <c:v>0.9545739245096424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3-43C9-9B11-D5E2F5F48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389136"/>
        <c:axId val="395390776"/>
      </c:barChart>
      <c:catAx>
        <c:axId val="39538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90776"/>
        <c:crosses val="autoZero"/>
        <c:auto val="1"/>
        <c:lblAlgn val="ctr"/>
        <c:lblOffset val="100"/>
        <c:noMultiLvlLbl val="0"/>
      </c:catAx>
      <c:valAx>
        <c:axId val="39539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Sheet4!$BE$3:$BE$30</c:f>
              <c:numCache>
                <c:formatCode>General</c:formatCode>
                <c:ptCount val="28"/>
                <c:pt idx="0">
                  <c:v>0.94243152778351535</c:v>
                </c:pt>
                <c:pt idx="1">
                  <c:v>0.93814619967726287</c:v>
                </c:pt>
                <c:pt idx="2">
                  <c:v>0.99539232941394917</c:v>
                </c:pt>
                <c:pt idx="3">
                  <c:v>0.92533082448300186</c:v>
                </c:pt>
                <c:pt idx="4">
                  <c:v>0.92725473475588605</c:v>
                </c:pt>
                <c:pt idx="5">
                  <c:v>0.95364289908181787</c:v>
                </c:pt>
                <c:pt idx="6">
                  <c:v>0.9224390110583256</c:v>
                </c:pt>
                <c:pt idx="7">
                  <c:v>0.93787214849891187</c:v>
                </c:pt>
                <c:pt idx="8">
                  <c:v>0.93087726653390623</c:v>
                </c:pt>
                <c:pt idx="9">
                  <c:v>0.9489916098336808</c:v>
                </c:pt>
                <c:pt idx="10">
                  <c:v>0.94785420841295731</c:v>
                </c:pt>
                <c:pt idx="11">
                  <c:v>0.94522592859964938</c:v>
                </c:pt>
                <c:pt idx="12">
                  <c:v>0.95238240982402012</c:v>
                </c:pt>
                <c:pt idx="13">
                  <c:v>0.95880634272712117</c:v>
                </c:pt>
                <c:pt idx="14">
                  <c:v>0.94898098292950162</c:v>
                </c:pt>
                <c:pt idx="15">
                  <c:v>0.94399937264849254</c:v>
                </c:pt>
                <c:pt idx="16">
                  <c:v>0.94097238163786112</c:v>
                </c:pt>
                <c:pt idx="17">
                  <c:v>0.94550353460236447</c:v>
                </c:pt>
                <c:pt idx="18">
                  <c:v>0.67726824658449358</c:v>
                </c:pt>
                <c:pt idx="19">
                  <c:v>0.66669507355064017</c:v>
                </c:pt>
                <c:pt idx="20">
                  <c:v>0.91978838271423458</c:v>
                </c:pt>
                <c:pt idx="21">
                  <c:v>0.84123279582523547</c:v>
                </c:pt>
                <c:pt idx="22">
                  <c:v>0.96906579158693507</c:v>
                </c:pt>
                <c:pt idx="23">
                  <c:v>0.89402665625938904</c:v>
                </c:pt>
                <c:pt idx="24">
                  <c:v>0.68721150240021267</c:v>
                </c:pt>
                <c:pt idx="25">
                  <c:v>0.92721334887342111</c:v>
                </c:pt>
                <c:pt idx="26">
                  <c:v>0.93519154034969343</c:v>
                </c:pt>
                <c:pt idx="27">
                  <c:v>0.93036387787354946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1-4B63-B459-83189BD5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383200"/>
        <c:axId val="674379920"/>
      </c:barChart>
      <c:catAx>
        <c:axId val="67438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79920"/>
        <c:crosses val="autoZero"/>
        <c:auto val="1"/>
        <c:lblAlgn val="ctr"/>
        <c:lblOffset val="100"/>
        <c:noMultiLvlLbl val="0"/>
      </c:catAx>
      <c:valAx>
        <c:axId val="6743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 vs Non-TD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'3500M + bind'!$G$2:$G$35</c:f>
              <c:numCache>
                <c:formatCode>General</c:formatCode>
                <c:ptCount val="34"/>
                <c:pt idx="0">
                  <c:v>1.0210950645704082</c:v>
                </c:pt>
                <c:pt idx="1">
                  <c:v>1.0795813941528889</c:v>
                </c:pt>
                <c:pt idx="3">
                  <c:v>0.97728341424323306</c:v>
                </c:pt>
                <c:pt idx="4">
                  <c:v>0.99920033481308757</c:v>
                </c:pt>
                <c:pt idx="6">
                  <c:v>1.1259163397416072</c:v>
                </c:pt>
                <c:pt idx="7">
                  <c:v>1.0342395993486821</c:v>
                </c:pt>
                <c:pt idx="9">
                  <c:v>1.0575033408660806</c:v>
                </c:pt>
                <c:pt idx="10">
                  <c:v>1.0563664710804548</c:v>
                </c:pt>
                <c:pt idx="12">
                  <c:v>1.353788353162179</c:v>
                </c:pt>
                <c:pt idx="13">
                  <c:v>1.0302354421219253</c:v>
                </c:pt>
                <c:pt idx="14">
                  <c:v>1.0263484081170096</c:v>
                </c:pt>
                <c:pt idx="15">
                  <c:v>1.1191729863494853</c:v>
                </c:pt>
                <c:pt idx="16">
                  <c:v>1.0258891273806237</c:v>
                </c:pt>
                <c:pt idx="17">
                  <c:v>1.0134698561214581</c:v>
                </c:pt>
                <c:pt idx="18">
                  <c:v>1.0266554557389624</c:v>
                </c:pt>
                <c:pt idx="19">
                  <c:v>1.0546103573204517</c:v>
                </c:pt>
                <c:pt idx="20">
                  <c:v>1.0358706079865692</c:v>
                </c:pt>
                <c:pt idx="22">
                  <c:v>1.025469270224062</c:v>
                </c:pt>
                <c:pt idx="23">
                  <c:v>1.9936068561296361</c:v>
                </c:pt>
                <c:pt idx="24">
                  <c:v>1.5270935211310452</c:v>
                </c:pt>
                <c:pt idx="25">
                  <c:v>1.1522497555556841</c:v>
                </c:pt>
                <c:pt idx="26">
                  <c:v>1.1283112634463988</c:v>
                </c:pt>
                <c:pt idx="27">
                  <c:v>1.0488298848484348</c:v>
                </c:pt>
                <c:pt idx="28">
                  <c:v>1.1759480053173264</c:v>
                </c:pt>
                <c:pt idx="30">
                  <c:v>1.2325613481817286</c:v>
                </c:pt>
                <c:pt idx="31">
                  <c:v>1.1122561453367152</c:v>
                </c:pt>
                <c:pt idx="32">
                  <c:v>1.1672771356148666</c:v>
                </c:pt>
                <c:pt idx="33">
                  <c:v>1.0498936961487069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2-4B71-91F7-4543CCAC0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676880"/>
        <c:axId val="664669336"/>
      </c:barChart>
      <c:catAx>
        <c:axId val="66467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69336"/>
        <c:crosses val="autoZero"/>
        <c:auto val="1"/>
        <c:lblAlgn val="ctr"/>
        <c:lblOffset val="100"/>
        <c:noMultiLvlLbl val="0"/>
      </c:catAx>
      <c:valAx>
        <c:axId val="66466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7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 vs 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'3500M + bind'!$I$2:$I$35</c:f>
              <c:numCache>
                <c:formatCode>General</c:formatCode>
                <c:ptCount val="34"/>
                <c:pt idx="0">
                  <c:v>1.0300857584704064</c:v>
                </c:pt>
                <c:pt idx="1">
                  <c:v>1.0854593023857044</c:v>
                </c:pt>
                <c:pt idx="3">
                  <c:v>0.86242548217416715</c:v>
                </c:pt>
                <c:pt idx="4">
                  <c:v>1.0552407261247041</c:v>
                </c:pt>
                <c:pt idx="6">
                  <c:v>1.2833876483405833</c:v>
                </c:pt>
                <c:pt idx="7">
                  <c:v>1.1073280337837603</c:v>
                </c:pt>
                <c:pt idx="9">
                  <c:v>1.052938547096085</c:v>
                </c:pt>
                <c:pt idx="10">
                  <c:v>1.0603102360749381</c:v>
                </c:pt>
                <c:pt idx="12">
                  <c:v>1.2800473653049143</c:v>
                </c:pt>
                <c:pt idx="13">
                  <c:v>1.0462468714448239</c:v>
                </c:pt>
                <c:pt idx="14">
                  <c:v>1.0874671669793621</c:v>
                </c:pt>
                <c:pt idx="15">
                  <c:v>1.1004615384615384</c:v>
                </c:pt>
                <c:pt idx="16">
                  <c:v>1.0561615131951523</c:v>
                </c:pt>
                <c:pt idx="17">
                  <c:v>1.092954850501185</c:v>
                </c:pt>
                <c:pt idx="18">
                  <c:v>1.0261293054438314</c:v>
                </c:pt>
                <c:pt idx="19">
                  <c:v>1.0757789855072464</c:v>
                </c:pt>
                <c:pt idx="20">
                  <c:v>1.0478392721758909</c:v>
                </c:pt>
                <c:pt idx="22">
                  <c:v>1.0750981132075472</c:v>
                </c:pt>
                <c:pt idx="23">
                  <c:v>1.8186940478907818</c:v>
                </c:pt>
                <c:pt idx="24">
                  <c:v>1.8021346027506435</c:v>
                </c:pt>
                <c:pt idx="25">
                  <c:v>1.2505871271585558</c:v>
                </c:pt>
                <c:pt idx="26">
                  <c:v>1.1615418926336167</c:v>
                </c:pt>
                <c:pt idx="27">
                  <c:v>1.0020692487521323</c:v>
                </c:pt>
                <c:pt idx="28">
                  <c:v>1.1689282522695319</c:v>
                </c:pt>
                <c:pt idx="30">
                  <c:v>1.3620285587335883</c:v>
                </c:pt>
                <c:pt idx="31">
                  <c:v>1.1661572949227588</c:v>
                </c:pt>
                <c:pt idx="32">
                  <c:v>1.2150675502409134</c:v>
                </c:pt>
                <c:pt idx="33">
                  <c:v>1.093259070795247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5-474F-A49D-00E6476D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678848"/>
        <c:axId val="664674256"/>
      </c:barChart>
      <c:catAx>
        <c:axId val="66467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74256"/>
        <c:crosses val="autoZero"/>
        <c:auto val="1"/>
        <c:lblAlgn val="ctr"/>
        <c:lblOffset val="100"/>
        <c:noMultiLvlLbl val="0"/>
      </c:catAx>
      <c:valAx>
        <c:axId val="6646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7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'BM-0620'!$H$2:$H$29</c:f>
              <c:numCache>
                <c:formatCode>General</c:formatCode>
                <c:ptCount val="28"/>
                <c:pt idx="0">
                  <c:v>1.4168920331714392E-2</c:v>
                </c:pt>
                <c:pt idx="1">
                  <c:v>1.1700140586019899E-2</c:v>
                </c:pt>
                <c:pt idx="2">
                  <c:v>9.304736378666174E-3</c:v>
                </c:pt>
                <c:pt idx="3">
                  <c:v>7.631434443377696E-3</c:v>
                </c:pt>
                <c:pt idx="4">
                  <c:v>0.14106966797001474</c:v>
                </c:pt>
                <c:pt idx="5">
                  <c:v>2.3843186730855948E-2</c:v>
                </c:pt>
                <c:pt idx="6">
                  <c:v>1.6984832648916044E-2</c:v>
                </c:pt>
                <c:pt idx="7">
                  <c:v>8.6190065667373825E-4</c:v>
                </c:pt>
                <c:pt idx="8">
                  <c:v>3.8633023186353878E-4</c:v>
                </c:pt>
                <c:pt idx="9">
                  <c:v>4.8221818079312445E-3</c:v>
                </c:pt>
                <c:pt idx="10">
                  <c:v>3.4721881274535175E-3</c:v>
                </c:pt>
                <c:pt idx="11">
                  <c:v>6.041003042631797E-2</c:v>
                </c:pt>
                <c:pt idx="12">
                  <c:v>2.1162475538881553E-3</c:v>
                </c:pt>
                <c:pt idx="13">
                  <c:v>1.184601520652807E-2</c:v>
                </c:pt>
                <c:pt idx="14">
                  <c:v>1.8554086472578563E-3</c:v>
                </c:pt>
                <c:pt idx="15">
                  <c:v>1.7348389138015928E-3</c:v>
                </c:pt>
                <c:pt idx="16">
                  <c:v>5.2532471136332599E-3</c:v>
                </c:pt>
                <c:pt idx="17">
                  <c:v>1.937795262378466E-2</c:v>
                </c:pt>
                <c:pt idx="18">
                  <c:v>1.7970060939595904E-2</c:v>
                </c:pt>
                <c:pt idx="19">
                  <c:v>8.7306717956564056E-2</c:v>
                </c:pt>
                <c:pt idx="20">
                  <c:v>2.4964532468953356E-2</c:v>
                </c:pt>
                <c:pt idx="21">
                  <c:v>1.2752777665053953E-2</c:v>
                </c:pt>
                <c:pt idx="22">
                  <c:v>1.0857037890667987E-2</c:v>
                </c:pt>
                <c:pt idx="23">
                  <c:v>8.7990893270193556E-3</c:v>
                </c:pt>
                <c:pt idx="24">
                  <c:v>1.4588762542316065E-3</c:v>
                </c:pt>
                <c:pt idx="25">
                  <c:v>1.9312050837061714E-3</c:v>
                </c:pt>
                <c:pt idx="26">
                  <c:v>0.14961605480212817</c:v>
                </c:pt>
                <c:pt idx="27">
                  <c:v>2.2421792818474E-2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F-4AAB-9374-AA05B2642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540560"/>
        <c:axId val="461542528"/>
      </c:lineChart>
      <c:catAx>
        <c:axId val="4615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42528"/>
        <c:crosses val="autoZero"/>
        <c:auto val="1"/>
        <c:lblAlgn val="ctr"/>
        <c:lblOffset val="100"/>
        <c:noMultiLvlLbl val="0"/>
      </c:catAx>
      <c:valAx>
        <c:axId val="4615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'BM-0620'!$V$2:$V$29</c:f>
              <c:numCache>
                <c:formatCode>General</c:formatCode>
                <c:ptCount val="28"/>
                <c:pt idx="0">
                  <c:v>2.2236813374324774E-2</c:v>
                </c:pt>
                <c:pt idx="1">
                  <c:v>1.4305720022297153E-2</c:v>
                </c:pt>
                <c:pt idx="2">
                  <c:v>1.1540141471680298E-2</c:v>
                </c:pt>
                <c:pt idx="3">
                  <c:v>9.2963440147108382E-3</c:v>
                </c:pt>
                <c:pt idx="4">
                  <c:v>3.4629553145979299E-2</c:v>
                </c:pt>
                <c:pt idx="5">
                  <c:v>1.3245794209576762E-2</c:v>
                </c:pt>
                <c:pt idx="6">
                  <c:v>1.3362939431136801E-2</c:v>
                </c:pt>
                <c:pt idx="7">
                  <c:v>4.4165559403484898E-4</c:v>
                </c:pt>
                <c:pt idx="8">
                  <c:v>6.9006703859041628E-4</c:v>
                </c:pt>
                <c:pt idx="9">
                  <c:v>3.3641428100881095E-3</c:v>
                </c:pt>
                <c:pt idx="10">
                  <c:v>3.6672178056636824E-3</c:v>
                </c:pt>
                <c:pt idx="11">
                  <c:v>4.2146966421712229E-2</c:v>
                </c:pt>
                <c:pt idx="12">
                  <c:v>3.6149619735153368E-3</c:v>
                </c:pt>
                <c:pt idx="13">
                  <c:v>5.1828579997665672E-3</c:v>
                </c:pt>
                <c:pt idx="14">
                  <c:v>3.359678464186285E-3</c:v>
                </c:pt>
                <c:pt idx="15">
                  <c:v>5.6425602320495604E-4</c:v>
                </c:pt>
                <c:pt idx="16">
                  <c:v>9.2253144044136485E-3</c:v>
                </c:pt>
                <c:pt idx="17">
                  <c:v>1.2371918192747052E-2</c:v>
                </c:pt>
                <c:pt idx="18">
                  <c:v>1.7458493919032068E-2</c:v>
                </c:pt>
                <c:pt idx="19">
                  <c:v>1.2183572505514459E-2</c:v>
                </c:pt>
                <c:pt idx="20">
                  <c:v>2.057094989952701E-2</c:v>
                </c:pt>
                <c:pt idx="21">
                  <c:v>3.5322345992055944E-3</c:v>
                </c:pt>
                <c:pt idx="22">
                  <c:v>0.1125574858774315</c:v>
                </c:pt>
                <c:pt idx="23">
                  <c:v>9.556221832926818E-3</c:v>
                </c:pt>
                <c:pt idx="24">
                  <c:v>4.7435508578316061E-3</c:v>
                </c:pt>
                <c:pt idx="25">
                  <c:v>3.7567879760709057E-3</c:v>
                </c:pt>
                <c:pt idx="26">
                  <c:v>0.17531325769833894</c:v>
                </c:pt>
                <c:pt idx="27">
                  <c:v>4.2168808954606398E-3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F-4B63-B5E1-EC4CCCC22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00856"/>
        <c:axId val="662899544"/>
      </c:lineChart>
      <c:catAx>
        <c:axId val="66290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99544"/>
        <c:crosses val="autoZero"/>
        <c:auto val="1"/>
        <c:lblAlgn val="ctr"/>
        <c:lblOffset val="100"/>
        <c:noMultiLvlLbl val="0"/>
      </c:catAx>
      <c:valAx>
        <c:axId val="662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0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428625</xdr:colOff>
      <xdr:row>32</xdr:row>
      <xdr:rowOff>14286</xdr:rowOff>
    </xdr:from>
    <xdr:to>
      <xdr:col>52</xdr:col>
      <xdr:colOff>104775</xdr:colOff>
      <xdr:row>46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E055AF-1CD2-47E6-9BA2-D23015740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4762</xdr:colOff>
      <xdr:row>32</xdr:row>
      <xdr:rowOff>14287</xdr:rowOff>
    </xdr:from>
    <xdr:to>
      <xdr:col>61</xdr:col>
      <xdr:colOff>128587</xdr:colOff>
      <xdr:row>46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8AB9A1-B718-4274-B10D-54ACE2043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4762</xdr:colOff>
      <xdr:row>33</xdr:row>
      <xdr:rowOff>14287</xdr:rowOff>
    </xdr:from>
    <xdr:to>
      <xdr:col>74</xdr:col>
      <xdr:colOff>128587</xdr:colOff>
      <xdr:row>47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DA2358-729B-4703-BD8F-36E375336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28575</xdr:colOff>
      <xdr:row>33</xdr:row>
      <xdr:rowOff>14286</xdr:rowOff>
    </xdr:from>
    <xdr:to>
      <xdr:col>54</xdr:col>
      <xdr:colOff>333375</xdr:colOff>
      <xdr:row>47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F82606-EA53-4F96-B0F1-A9FB13EB8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9525</xdr:colOff>
      <xdr:row>33</xdr:row>
      <xdr:rowOff>14287</xdr:rowOff>
    </xdr:from>
    <xdr:to>
      <xdr:col>62</xdr:col>
      <xdr:colOff>133350</xdr:colOff>
      <xdr:row>47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C8F85D-394C-4623-9B05-98283E42B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2819400</xdr:colOff>
      <xdr:row>36</xdr:row>
      <xdr:rowOff>14287</xdr:rowOff>
    </xdr:from>
    <xdr:to>
      <xdr:col>5</xdr:col>
      <xdr:colOff>609600</xdr:colOff>
      <xdr:row>50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D7B86E-9066-4286-9737-E4DCE83D0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809625</xdr:colOff>
      <xdr:row>36</xdr:row>
      <xdr:rowOff>4762</xdr:rowOff>
    </xdr:from>
    <xdr:to>
      <xdr:col>13</xdr:col>
      <xdr:colOff>28575</xdr:colOff>
      <xdr:row>50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4E3FF3-7978-448A-830D-D8F274F40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1438275</xdr:colOff>
      <xdr:row>29</xdr:row>
      <xdr:rowOff>185737</xdr:rowOff>
    </xdr:from>
    <xdr:to>
      <xdr:col>7</xdr:col>
      <xdr:colOff>9525</xdr:colOff>
      <xdr:row>44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BEC75-A1D3-4559-B960-BD1124695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30</xdr:row>
      <xdr:rowOff>4762</xdr:rowOff>
    </xdr:from>
    <xdr:to>
      <xdr:col>23</xdr:col>
      <xdr:colOff>314325</xdr:colOff>
      <xdr:row>44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6A41FB-893B-47D1-8624-E3E09A798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30</xdr:row>
      <xdr:rowOff>14287</xdr:rowOff>
    </xdr:from>
    <xdr:to>
      <xdr:col>15</xdr:col>
      <xdr:colOff>133350</xdr:colOff>
      <xdr:row>44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A40CB9-CACE-42B0-96CA-168F208BD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D4F6A-3BE7-4D14-9A96-431AC078D629}">
  <dimension ref="A1:B2"/>
  <sheetViews>
    <sheetView workbookViewId="0">
      <selection activeCell="B3" sqref="B3"/>
    </sheetView>
  </sheetViews>
  <sheetFormatPr defaultRowHeight="15" x14ac:dyDescent="0.25"/>
  <cols>
    <col min="1" max="1" width="16.140625" customWidth="1"/>
    <col min="2" max="2" width="96.85546875" customWidth="1"/>
  </cols>
  <sheetData>
    <row r="1" spans="1:2" x14ac:dyDescent="0.25">
      <c r="A1" t="s">
        <v>251</v>
      </c>
    </row>
    <row r="2" spans="1:2" x14ac:dyDescent="0.25">
      <c r="B2" t="s">
        <v>252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25BC-EF32-417C-956B-F39950418DCE}">
  <dimension ref="B1:Y29"/>
  <sheetViews>
    <sheetView workbookViewId="0">
      <selection activeCell="F20" sqref="F20"/>
    </sheetView>
  </sheetViews>
  <sheetFormatPr defaultRowHeight="15" x14ac:dyDescent="0.25"/>
  <cols>
    <col min="2" max="2" width="40.7109375" customWidth="1"/>
    <col min="3" max="3" width="11.42578125" customWidth="1"/>
    <col min="7" max="7" width="10.42578125" customWidth="1"/>
    <col min="8" max="8" width="12.42578125" customWidth="1"/>
    <col min="9" max="9" width="10.28515625" hidden="1" customWidth="1"/>
    <col min="10" max="10" width="9.5703125" hidden="1" customWidth="1"/>
    <col min="11" max="14" width="0" hidden="1" customWidth="1"/>
    <col min="15" max="15" width="10.5703125" hidden="1" customWidth="1"/>
    <col min="16" max="16" width="11.140625" hidden="1" customWidth="1"/>
    <col min="21" max="21" width="9" customWidth="1"/>
  </cols>
  <sheetData>
    <row r="1" spans="2:25" x14ac:dyDescent="0.25">
      <c r="B1" t="s">
        <v>176</v>
      </c>
      <c r="G1" s="6"/>
      <c r="H1" t="s">
        <v>177</v>
      </c>
      <c r="J1" t="s">
        <v>178</v>
      </c>
      <c r="O1" t="s">
        <v>177</v>
      </c>
      <c r="Q1" t="s">
        <v>179</v>
      </c>
      <c r="V1" t="s">
        <v>177</v>
      </c>
      <c r="W1" t="s">
        <v>180</v>
      </c>
    </row>
    <row r="2" spans="2:25" x14ac:dyDescent="0.25">
      <c r="B2" t="s">
        <v>172</v>
      </c>
      <c r="C2">
        <v>1402.86</v>
      </c>
      <c r="D2">
        <v>1397.54</v>
      </c>
      <c r="E2">
        <v>1388.43</v>
      </c>
      <c r="F2">
        <v>1412.73</v>
      </c>
      <c r="G2">
        <v>1360.9</v>
      </c>
      <c r="H2">
        <f t="shared" ref="H2:H29" si="0">STDEV(C2:G2) / AVERAGE(C2:G2)</f>
        <v>1.4168920331714392E-2</v>
      </c>
      <c r="J2">
        <v>1403.97</v>
      </c>
      <c r="K2">
        <v>1389.99</v>
      </c>
      <c r="L2">
        <v>1451.8</v>
      </c>
      <c r="M2">
        <v>1404.7</v>
      </c>
      <c r="N2">
        <v>1412.85</v>
      </c>
      <c r="O2">
        <f>STDEV(J2:N2)/AVERAGE(J2:N2)</f>
        <v>1.6543821047145631E-2</v>
      </c>
      <c r="Q2">
        <v>1422.95</v>
      </c>
      <c r="R2">
        <v>1449.85</v>
      </c>
      <c r="S2">
        <v>1418.19</v>
      </c>
      <c r="T2">
        <v>1405.4</v>
      </c>
      <c r="U2">
        <v>1485.66</v>
      </c>
      <c r="V2">
        <f t="shared" ref="V2:V29" si="1">STDEV(Q2:U2)/AVERAGE(Q2:U2)</f>
        <v>2.2236813374324774E-2</v>
      </c>
      <c r="W2">
        <f t="shared" ref="W2:W29" si="2">AVERAGE(Q2:U2)</f>
        <v>1436.4099999999999</v>
      </c>
    </row>
    <row r="3" spans="2:25" x14ac:dyDescent="0.25">
      <c r="B3" t="s">
        <v>173</v>
      </c>
      <c r="C3">
        <v>1443.74</v>
      </c>
      <c r="D3">
        <v>1469.48</v>
      </c>
      <c r="E3">
        <v>1422.76</v>
      </c>
      <c r="F3">
        <v>1439.99</v>
      </c>
      <c r="G3">
        <v>1438.57</v>
      </c>
      <c r="H3">
        <f t="shared" si="0"/>
        <v>1.1700140586019899E-2</v>
      </c>
      <c r="J3">
        <v>1473.1</v>
      </c>
      <c r="K3">
        <v>1457.85</v>
      </c>
      <c r="L3">
        <v>1428.76</v>
      </c>
      <c r="M3">
        <v>1490.53</v>
      </c>
      <c r="N3">
        <v>1454.9</v>
      </c>
      <c r="O3">
        <f t="shared" ref="O3:O29" si="3">STDEV(J3:N3)/AVERAGE(J3:N3)</f>
        <v>1.570128334522564E-2</v>
      </c>
      <c r="Q3">
        <v>1492.72</v>
      </c>
      <c r="R3">
        <v>1511.95</v>
      </c>
      <c r="S3">
        <v>1458.84</v>
      </c>
      <c r="T3">
        <v>1466.43</v>
      </c>
      <c r="U3">
        <v>1479.36</v>
      </c>
      <c r="V3">
        <f t="shared" si="1"/>
        <v>1.4305720022297153E-2</v>
      </c>
      <c r="W3">
        <f t="shared" si="2"/>
        <v>1481.8600000000001</v>
      </c>
    </row>
    <row r="4" spans="2:25" x14ac:dyDescent="0.25">
      <c r="B4" t="s">
        <v>174</v>
      </c>
      <c r="C4">
        <v>1434.61</v>
      </c>
      <c r="D4">
        <v>1446.53</v>
      </c>
      <c r="E4">
        <v>1451</v>
      </c>
      <c r="F4">
        <v>1418.87</v>
      </c>
      <c r="G4">
        <v>1426.87</v>
      </c>
      <c r="H4">
        <f t="shared" si="0"/>
        <v>9.304736378666174E-3</v>
      </c>
      <c r="J4">
        <v>1439.62</v>
      </c>
      <c r="K4">
        <v>1458.76</v>
      </c>
      <c r="L4">
        <v>1451.27</v>
      </c>
      <c r="M4">
        <v>1527.55</v>
      </c>
      <c r="N4">
        <v>1467.6</v>
      </c>
      <c r="O4">
        <f t="shared" si="3"/>
        <v>2.3365946839627356E-2</v>
      </c>
      <c r="Q4">
        <v>1448.11</v>
      </c>
      <c r="R4">
        <v>1453.02</v>
      </c>
      <c r="S4">
        <v>1481.14</v>
      </c>
      <c r="T4">
        <v>1471.69</v>
      </c>
      <c r="U4">
        <v>1440.88</v>
      </c>
      <c r="V4">
        <f t="shared" si="1"/>
        <v>1.1540141471680298E-2</v>
      </c>
      <c r="W4">
        <f t="shared" si="2"/>
        <v>1458.9680000000003</v>
      </c>
    </row>
    <row r="5" spans="2:25" s="9" customFormat="1" x14ac:dyDescent="0.25">
      <c r="B5" s="9" t="s">
        <v>171</v>
      </c>
      <c r="C5" s="9">
        <v>23.748899999999999</v>
      </c>
      <c r="D5" s="9">
        <v>23.5075</v>
      </c>
      <c r="E5" s="9">
        <v>23.375</v>
      </c>
      <c r="F5" s="9">
        <v>23.554300000000001</v>
      </c>
      <c r="G5" s="9">
        <v>23.2804</v>
      </c>
      <c r="H5" s="9">
        <f t="shared" si="0"/>
        <v>7.631434443377696E-3</v>
      </c>
      <c r="J5" s="9">
        <v>23.2103</v>
      </c>
      <c r="K5" s="9">
        <v>23.293299999999999</v>
      </c>
      <c r="L5" s="9">
        <v>23.2286</v>
      </c>
      <c r="M5" s="9">
        <v>23.408899999999999</v>
      </c>
      <c r="N5" s="9">
        <v>22.956199999999999</v>
      </c>
      <c r="O5" s="9">
        <f t="shared" si="3"/>
        <v>7.1682559498084161E-3</v>
      </c>
      <c r="Q5" s="9">
        <v>23.269300000000001</v>
      </c>
      <c r="R5" s="9">
        <v>23.268699999999999</v>
      </c>
      <c r="S5" s="9">
        <v>23.189499999999999</v>
      </c>
      <c r="T5" s="9">
        <v>23.7163</v>
      </c>
      <c r="U5" s="9">
        <v>23.2212</v>
      </c>
      <c r="V5" s="9">
        <f t="shared" si="1"/>
        <v>9.2963440147108382E-3</v>
      </c>
      <c r="W5" s="9">
        <f t="shared" si="2"/>
        <v>23.332999999999998</v>
      </c>
      <c r="Y5" s="9" t="s">
        <v>217</v>
      </c>
    </row>
    <row r="6" spans="2:25" s="1" customFormat="1" x14ac:dyDescent="0.25">
      <c r="B6" s="1" t="s">
        <v>155</v>
      </c>
      <c r="C6" s="1">
        <v>2102</v>
      </c>
      <c r="D6" s="1">
        <v>1662</v>
      </c>
      <c r="E6" s="1">
        <v>2113</v>
      </c>
      <c r="F6" s="1">
        <v>1556</v>
      </c>
      <c r="G6" s="1">
        <v>1730</v>
      </c>
      <c r="H6" s="1">
        <f t="shared" si="0"/>
        <v>0.14106966797001474</v>
      </c>
      <c r="J6" s="1">
        <v>2108</v>
      </c>
      <c r="K6" s="1">
        <v>1704</v>
      </c>
      <c r="L6" s="1">
        <v>1601</v>
      </c>
      <c r="M6" s="1">
        <v>1555</v>
      </c>
      <c r="N6" s="1">
        <v>2104</v>
      </c>
      <c r="O6" s="1">
        <f t="shared" si="3"/>
        <v>0.14969616728812479</v>
      </c>
      <c r="Q6" s="1">
        <v>1597</v>
      </c>
      <c r="R6" s="1">
        <v>1724</v>
      </c>
      <c r="S6" s="1">
        <v>1664</v>
      </c>
      <c r="T6" s="1">
        <v>1728</v>
      </c>
      <c r="U6" s="1">
        <v>1732</v>
      </c>
      <c r="V6" s="1">
        <f t="shared" si="1"/>
        <v>3.4629553145979299E-2</v>
      </c>
      <c r="W6" s="1">
        <f t="shared" si="2"/>
        <v>1689</v>
      </c>
    </row>
    <row r="7" spans="2:25" x14ac:dyDescent="0.25">
      <c r="B7" t="s">
        <v>151</v>
      </c>
      <c r="C7">
        <v>3189260</v>
      </c>
      <c r="D7">
        <v>3327510</v>
      </c>
      <c r="E7">
        <v>3362290</v>
      </c>
      <c r="F7">
        <v>3195240</v>
      </c>
      <c r="G7">
        <v>3292010</v>
      </c>
      <c r="H7">
        <f t="shared" si="0"/>
        <v>2.3843186730855948E-2</v>
      </c>
      <c r="J7">
        <v>3204900</v>
      </c>
      <c r="K7">
        <v>3255420</v>
      </c>
      <c r="L7">
        <v>3370080</v>
      </c>
      <c r="M7">
        <v>3446370</v>
      </c>
      <c r="N7">
        <v>3192400</v>
      </c>
      <c r="O7">
        <f t="shared" si="3"/>
        <v>3.351778774409539E-2</v>
      </c>
      <c r="Q7">
        <v>3293550</v>
      </c>
      <c r="R7">
        <v>3215820</v>
      </c>
      <c r="S7">
        <v>3190580</v>
      </c>
      <c r="T7">
        <v>3205960</v>
      </c>
      <c r="U7">
        <v>3262120</v>
      </c>
      <c r="V7">
        <f t="shared" si="1"/>
        <v>1.3245794209576762E-2</v>
      </c>
      <c r="W7">
        <f t="shared" si="2"/>
        <v>3233606</v>
      </c>
    </row>
    <row r="8" spans="2:25" x14ac:dyDescent="0.25">
      <c r="B8" t="s">
        <v>152</v>
      </c>
      <c r="C8">
        <v>2833980</v>
      </c>
      <c r="D8">
        <v>2935750</v>
      </c>
      <c r="E8">
        <v>2933360</v>
      </c>
      <c r="F8">
        <v>2847510</v>
      </c>
      <c r="G8">
        <v>2918650</v>
      </c>
      <c r="H8">
        <f t="shared" si="0"/>
        <v>1.6984832648916044E-2</v>
      </c>
      <c r="J8">
        <v>2854400</v>
      </c>
      <c r="K8">
        <v>2897160</v>
      </c>
      <c r="L8">
        <v>2889510</v>
      </c>
      <c r="M8">
        <v>3117730</v>
      </c>
      <c r="N8">
        <v>2889830</v>
      </c>
      <c r="O8">
        <f t="shared" si="3"/>
        <v>3.6319487412808944E-2</v>
      </c>
      <c r="Q8">
        <v>2944950</v>
      </c>
      <c r="R8">
        <v>2855290</v>
      </c>
      <c r="S8">
        <v>2855290</v>
      </c>
      <c r="T8">
        <v>2858300</v>
      </c>
      <c r="U8">
        <v>2883620</v>
      </c>
      <c r="V8">
        <f t="shared" si="1"/>
        <v>1.3362939431136801E-2</v>
      </c>
      <c r="W8">
        <f t="shared" si="2"/>
        <v>2879490</v>
      </c>
    </row>
    <row r="9" spans="2:25" x14ac:dyDescent="0.25">
      <c r="B9" t="s">
        <v>181</v>
      </c>
      <c r="C9">
        <v>192.124</v>
      </c>
      <c r="D9">
        <v>192.214</v>
      </c>
      <c r="E9">
        <v>192.054</v>
      </c>
      <c r="F9">
        <v>192.48</v>
      </c>
      <c r="G9">
        <v>192.136</v>
      </c>
      <c r="H9">
        <f t="shared" si="0"/>
        <v>8.6190065667373825E-4</v>
      </c>
      <c r="J9">
        <v>192.05099999999999</v>
      </c>
      <c r="K9">
        <v>192.089</v>
      </c>
      <c r="L9">
        <v>192.03700000000001</v>
      </c>
      <c r="M9">
        <v>192.08500000000001</v>
      </c>
      <c r="N9">
        <v>192.059</v>
      </c>
      <c r="O9">
        <f t="shared" si="3"/>
        <v>1.1609650299989035E-4</v>
      </c>
      <c r="Q9">
        <v>192.05099999999999</v>
      </c>
      <c r="R9">
        <v>191.934</v>
      </c>
      <c r="S9">
        <v>192.161</v>
      </c>
      <c r="T9">
        <v>192.09299999999999</v>
      </c>
      <c r="U9">
        <v>192.01599999999999</v>
      </c>
      <c r="V9">
        <f t="shared" si="1"/>
        <v>4.4165559403484898E-4</v>
      </c>
      <c r="W9">
        <f t="shared" si="2"/>
        <v>192.05099999999999</v>
      </c>
    </row>
    <row r="10" spans="2:25" x14ac:dyDescent="0.25">
      <c r="B10" t="s">
        <v>148</v>
      </c>
      <c r="C10">
        <v>96.741399999999999</v>
      </c>
      <c r="D10">
        <v>96.7119</v>
      </c>
      <c r="E10">
        <v>96.737099999999998</v>
      </c>
      <c r="F10">
        <v>96.649500000000003</v>
      </c>
      <c r="G10">
        <v>96.694199999999995</v>
      </c>
      <c r="H10">
        <f t="shared" si="0"/>
        <v>3.8633023186353878E-4</v>
      </c>
      <c r="J10">
        <v>96.790700000000001</v>
      </c>
      <c r="K10">
        <v>96.743300000000005</v>
      </c>
      <c r="L10">
        <v>96.734399999999994</v>
      </c>
      <c r="M10">
        <v>96.667199999999994</v>
      </c>
      <c r="N10">
        <v>96.713800000000006</v>
      </c>
      <c r="O10">
        <f t="shared" si="3"/>
        <v>4.6483806066437285E-4</v>
      </c>
      <c r="Q10">
        <v>96.777199999999993</v>
      </c>
      <c r="R10">
        <v>96.6006</v>
      </c>
      <c r="S10">
        <v>96.693600000000004</v>
      </c>
      <c r="T10">
        <v>96.743099999999998</v>
      </c>
      <c r="U10">
        <v>96.691100000000006</v>
      </c>
      <c r="V10">
        <f t="shared" si="1"/>
        <v>6.9006703859041628E-4</v>
      </c>
      <c r="W10">
        <f t="shared" si="2"/>
        <v>96.701119999999989</v>
      </c>
    </row>
    <row r="11" spans="2:25" x14ac:dyDescent="0.25">
      <c r="B11" t="s">
        <v>156</v>
      </c>
      <c r="C11">
        <v>8.7559299999999993</v>
      </c>
      <c r="D11">
        <v>8.8399900000000002</v>
      </c>
      <c r="E11">
        <v>8.8056999999999999</v>
      </c>
      <c r="F11">
        <v>8.8404799999999994</v>
      </c>
      <c r="G11">
        <v>8.7553800000000006</v>
      </c>
      <c r="H11">
        <f t="shared" si="0"/>
        <v>4.8221818079312445E-3</v>
      </c>
      <c r="J11">
        <v>8.8277199999999993</v>
      </c>
      <c r="K11">
        <v>8.7936499999999995</v>
      </c>
      <c r="L11">
        <v>8.77712</v>
      </c>
      <c r="M11">
        <v>8.7527100000000004</v>
      </c>
      <c r="N11">
        <v>8.8052499999999991</v>
      </c>
      <c r="O11">
        <f t="shared" si="3"/>
        <v>3.225741209458888E-3</v>
      </c>
      <c r="Q11">
        <v>8.7533600000000007</v>
      </c>
      <c r="R11">
        <v>8.8033999999999999</v>
      </c>
      <c r="S11">
        <v>8.7967099999999991</v>
      </c>
      <c r="T11">
        <v>8.8287999999999993</v>
      </c>
      <c r="U11">
        <v>8.7693600000000007</v>
      </c>
      <c r="V11">
        <f t="shared" si="1"/>
        <v>3.3641428100881095E-3</v>
      </c>
      <c r="W11">
        <f t="shared" si="2"/>
        <v>8.7903260000000003</v>
      </c>
    </row>
    <row r="12" spans="2:25" x14ac:dyDescent="0.25">
      <c r="B12" t="s">
        <v>157</v>
      </c>
      <c r="C12">
        <v>10.6319</v>
      </c>
      <c r="D12">
        <v>10.704599999999999</v>
      </c>
      <c r="E12">
        <v>10.649699999999999</v>
      </c>
      <c r="F12">
        <v>10.6046</v>
      </c>
      <c r="G12">
        <v>10.66</v>
      </c>
      <c r="H12">
        <f t="shared" si="0"/>
        <v>3.4721881274535175E-3</v>
      </c>
      <c r="J12">
        <v>10.6402</v>
      </c>
      <c r="K12">
        <v>10.6356</v>
      </c>
      <c r="L12">
        <v>10.614800000000001</v>
      </c>
      <c r="M12">
        <v>10.619199999999999</v>
      </c>
      <c r="N12">
        <v>10.658300000000001</v>
      </c>
      <c r="O12">
        <f t="shared" si="3"/>
        <v>1.6413166216021171E-3</v>
      </c>
      <c r="Q12">
        <v>10.649100000000001</v>
      </c>
      <c r="R12">
        <v>10.695600000000001</v>
      </c>
      <c r="S12">
        <v>10.648199999999999</v>
      </c>
      <c r="T12">
        <v>10.613300000000001</v>
      </c>
      <c r="U12">
        <v>10.7096</v>
      </c>
      <c r="V12">
        <f t="shared" si="1"/>
        <v>3.6672178056636824E-3</v>
      </c>
      <c r="W12">
        <f t="shared" si="2"/>
        <v>10.663160000000001</v>
      </c>
    </row>
    <row r="13" spans="2:25" x14ac:dyDescent="0.25">
      <c r="B13" t="s">
        <v>158</v>
      </c>
      <c r="C13">
        <v>6.1168100000000001</v>
      </c>
      <c r="D13">
        <v>6.0810000000000004</v>
      </c>
      <c r="E13">
        <v>6.6429099999999996</v>
      </c>
      <c r="F13">
        <v>6.8754400000000002</v>
      </c>
      <c r="G13">
        <v>6.8712400000000002</v>
      </c>
      <c r="H13">
        <f t="shared" si="0"/>
        <v>6.041003042631797E-2</v>
      </c>
      <c r="J13">
        <v>6.1066700000000003</v>
      </c>
      <c r="K13">
        <v>6.0770400000000002</v>
      </c>
      <c r="L13">
        <v>6.2346300000000001</v>
      </c>
      <c r="M13">
        <v>6.0726399999999998</v>
      </c>
      <c r="N13">
        <v>6.5442799999999997</v>
      </c>
      <c r="O13">
        <f t="shared" si="3"/>
        <v>3.2174007031812397E-2</v>
      </c>
      <c r="Q13">
        <v>6.7859800000000003</v>
      </c>
      <c r="R13">
        <v>6.4271399999999996</v>
      </c>
      <c r="S13">
        <v>6.1381699999999997</v>
      </c>
      <c r="T13">
        <v>6.1284799999999997</v>
      </c>
      <c r="U13">
        <v>6.3747699999999998</v>
      </c>
      <c r="V13">
        <f t="shared" si="1"/>
        <v>4.2146966421712229E-2</v>
      </c>
      <c r="W13">
        <f t="shared" si="2"/>
        <v>6.370908</v>
      </c>
    </row>
    <row r="14" spans="2:25" x14ac:dyDescent="0.25">
      <c r="B14" t="s">
        <v>159</v>
      </c>
      <c r="C14">
        <v>8.8496100000000002</v>
      </c>
      <c r="D14">
        <v>8.8212399999999995</v>
      </c>
      <c r="E14">
        <v>8.8044399999999996</v>
      </c>
      <c r="F14">
        <v>8.8213899999999992</v>
      </c>
      <c r="G14">
        <v>8.8035300000000003</v>
      </c>
      <c r="H14">
        <f t="shared" si="0"/>
        <v>2.1162475538881553E-3</v>
      </c>
      <c r="J14">
        <v>8.8356999999999992</v>
      </c>
      <c r="K14">
        <v>8.8686600000000002</v>
      </c>
      <c r="L14">
        <v>8.8363300000000002</v>
      </c>
      <c r="M14">
        <v>8.7863500000000005</v>
      </c>
      <c r="N14">
        <v>8.8185000000000002</v>
      </c>
      <c r="O14">
        <f t="shared" si="3"/>
        <v>3.3982050437970268E-3</v>
      </c>
      <c r="Q14">
        <v>8.7886100000000003</v>
      </c>
      <c r="R14">
        <v>8.8442900000000009</v>
      </c>
      <c r="S14">
        <v>8.8529999999999998</v>
      </c>
      <c r="T14">
        <v>8.8016000000000005</v>
      </c>
      <c r="U14">
        <v>8.8587199999999999</v>
      </c>
      <c r="V14">
        <f t="shared" si="1"/>
        <v>3.6149619735153368E-3</v>
      </c>
      <c r="W14">
        <f t="shared" si="2"/>
        <v>8.8292439999999992</v>
      </c>
    </row>
    <row r="15" spans="2:25" x14ac:dyDescent="0.25">
      <c r="B15" t="s">
        <v>160</v>
      </c>
      <c r="C15">
        <v>10.7897</v>
      </c>
      <c r="D15">
        <v>10.578799999999999</v>
      </c>
      <c r="E15">
        <v>10.764799999999999</v>
      </c>
      <c r="F15">
        <v>10.6546</v>
      </c>
      <c r="G15">
        <v>10.4885</v>
      </c>
      <c r="H15">
        <f t="shared" si="0"/>
        <v>1.184601520652807E-2</v>
      </c>
      <c r="J15">
        <v>10.589700000000001</v>
      </c>
      <c r="K15">
        <v>10.368399999999999</v>
      </c>
      <c r="L15">
        <v>10.750299999999999</v>
      </c>
      <c r="M15">
        <v>10.694000000000001</v>
      </c>
      <c r="N15">
        <v>10.6968</v>
      </c>
      <c r="O15">
        <f t="shared" si="3"/>
        <v>1.4324974335415557E-2</v>
      </c>
      <c r="Q15">
        <v>10.4765</v>
      </c>
      <c r="R15">
        <v>10.559799999999999</v>
      </c>
      <c r="S15">
        <v>10.466200000000001</v>
      </c>
      <c r="T15">
        <v>10.568300000000001</v>
      </c>
      <c r="U15">
        <v>10.454700000000001</v>
      </c>
      <c r="V15">
        <f t="shared" si="1"/>
        <v>5.1828579997665672E-3</v>
      </c>
      <c r="W15">
        <f t="shared" si="2"/>
        <v>10.505100000000001</v>
      </c>
    </row>
    <row r="16" spans="2:25" x14ac:dyDescent="0.25">
      <c r="B16" t="s">
        <v>161</v>
      </c>
      <c r="C16">
        <v>33.865499999999997</v>
      </c>
      <c r="D16">
        <v>33.950000000000003</v>
      </c>
      <c r="E16">
        <v>33.851700000000001</v>
      </c>
      <c r="F16">
        <v>33.866700000000002</v>
      </c>
      <c r="G16">
        <v>33.994100000000003</v>
      </c>
      <c r="H16">
        <f t="shared" si="0"/>
        <v>1.8554086472578563E-3</v>
      </c>
      <c r="J16">
        <v>33.981900000000003</v>
      </c>
      <c r="K16">
        <v>33.8733</v>
      </c>
      <c r="L16">
        <v>33.939599999999999</v>
      </c>
      <c r="M16">
        <v>33.889800000000001</v>
      </c>
      <c r="N16">
        <v>33.838999999999999</v>
      </c>
      <c r="O16">
        <f t="shared" si="3"/>
        <v>1.6620770843229307E-3</v>
      </c>
      <c r="Q16">
        <v>33.850299999999997</v>
      </c>
      <c r="R16">
        <v>33.872199999999999</v>
      </c>
      <c r="S16">
        <v>34.116100000000003</v>
      </c>
      <c r="T16">
        <v>33.868400000000001</v>
      </c>
      <c r="U16">
        <v>33.857399999999998</v>
      </c>
      <c r="V16">
        <f t="shared" si="1"/>
        <v>3.359678464186285E-3</v>
      </c>
      <c r="W16">
        <f t="shared" si="2"/>
        <v>33.912879999999994</v>
      </c>
    </row>
    <row r="17" spans="2:25" x14ac:dyDescent="0.25">
      <c r="B17" t="s">
        <v>162</v>
      </c>
      <c r="C17">
        <v>2.7746</v>
      </c>
      <c r="D17">
        <v>2.77115</v>
      </c>
      <c r="E17">
        <v>2.76294</v>
      </c>
      <c r="F17">
        <v>2.76573</v>
      </c>
      <c r="G17">
        <v>2.7720600000000002</v>
      </c>
      <c r="H17">
        <f t="shared" si="0"/>
        <v>1.7348389138015928E-3</v>
      </c>
      <c r="J17">
        <v>2.7831100000000002</v>
      </c>
      <c r="K17">
        <v>2.7856800000000002</v>
      </c>
      <c r="L17">
        <v>2.7660499999999999</v>
      </c>
      <c r="M17">
        <v>2.7631800000000002</v>
      </c>
      <c r="N17">
        <v>2.7681100000000001</v>
      </c>
      <c r="O17">
        <f t="shared" si="3"/>
        <v>3.7447068474011184E-3</v>
      </c>
      <c r="Q17">
        <v>2.7624</v>
      </c>
      <c r="R17">
        <v>2.7649900000000001</v>
      </c>
      <c r="S17">
        <v>2.76545</v>
      </c>
      <c r="T17">
        <v>2.7631000000000001</v>
      </c>
      <c r="U17">
        <v>2.7660100000000001</v>
      </c>
      <c r="V17">
        <f t="shared" si="1"/>
        <v>5.6425602320495604E-4</v>
      </c>
      <c r="W17">
        <f t="shared" si="2"/>
        <v>2.7643899999999997</v>
      </c>
    </row>
    <row r="18" spans="2:25" x14ac:dyDescent="0.25">
      <c r="B18" t="s">
        <v>163</v>
      </c>
      <c r="C18">
        <v>13.121</v>
      </c>
      <c r="D18">
        <v>13.129799999999999</v>
      </c>
      <c r="E18">
        <v>13.281000000000001</v>
      </c>
      <c r="F18">
        <v>13.125500000000001</v>
      </c>
      <c r="G18">
        <v>13.1304</v>
      </c>
      <c r="H18">
        <f t="shared" si="0"/>
        <v>5.2532471136332599E-3</v>
      </c>
      <c r="J18">
        <v>13.3673</v>
      </c>
      <c r="K18">
        <v>13.1326</v>
      </c>
      <c r="L18">
        <v>13.174899999999999</v>
      </c>
      <c r="M18">
        <v>13.431699999999999</v>
      </c>
      <c r="N18">
        <v>13.1503</v>
      </c>
      <c r="O18">
        <f t="shared" si="3"/>
        <v>1.0410729647563061E-2</v>
      </c>
      <c r="Q18">
        <v>13.152900000000001</v>
      </c>
      <c r="R18">
        <v>13.131</v>
      </c>
      <c r="S18">
        <v>13.138500000000001</v>
      </c>
      <c r="T18">
        <v>13.409700000000001</v>
      </c>
      <c r="U18">
        <v>13.130800000000001</v>
      </c>
      <c r="V18">
        <f t="shared" si="1"/>
        <v>9.2253144044136485E-3</v>
      </c>
      <c r="W18">
        <f t="shared" si="2"/>
        <v>13.192580000000001</v>
      </c>
    </row>
    <row r="19" spans="2:25" x14ac:dyDescent="0.25">
      <c r="B19" t="s">
        <v>164</v>
      </c>
      <c r="C19">
        <v>2.6935600000000002</v>
      </c>
      <c r="D19">
        <v>2.5931099999999998</v>
      </c>
      <c r="E19">
        <v>2.5926200000000001</v>
      </c>
      <c r="F19">
        <v>2.69706</v>
      </c>
      <c r="G19">
        <v>2.6442999999999999</v>
      </c>
      <c r="H19">
        <f t="shared" si="0"/>
        <v>1.937795262378466E-2</v>
      </c>
      <c r="J19">
        <v>2.6499700000000002</v>
      </c>
      <c r="K19">
        <v>2.5615000000000001</v>
      </c>
      <c r="L19">
        <v>2.6156999999999999</v>
      </c>
      <c r="M19">
        <v>2.6419000000000001</v>
      </c>
      <c r="N19">
        <v>2.5340199999999999</v>
      </c>
      <c r="O19">
        <f t="shared" si="3"/>
        <v>1.9543506480563119E-2</v>
      </c>
      <c r="Q19">
        <v>2.70194</v>
      </c>
      <c r="R19">
        <v>2.6429</v>
      </c>
      <c r="S19">
        <v>2.6301299999999999</v>
      </c>
      <c r="T19">
        <v>2.6213099999999998</v>
      </c>
      <c r="U19">
        <v>2.6699099999999998</v>
      </c>
      <c r="V19">
        <f t="shared" si="1"/>
        <v>1.2371918192747052E-2</v>
      </c>
      <c r="W19">
        <f t="shared" si="2"/>
        <v>2.6532379999999995</v>
      </c>
    </row>
    <row r="20" spans="2:25" s="1" customFormat="1" x14ac:dyDescent="0.25">
      <c r="B20" s="1" t="s">
        <v>165</v>
      </c>
      <c r="C20" s="1">
        <v>1699380</v>
      </c>
      <c r="D20" s="1">
        <v>1718790</v>
      </c>
      <c r="E20" s="1">
        <v>1755800</v>
      </c>
      <c r="F20" s="1">
        <v>1735480</v>
      </c>
      <c r="G20" s="1">
        <v>1779440</v>
      </c>
      <c r="H20" s="1">
        <f t="shared" si="0"/>
        <v>1.7970060939595904E-2</v>
      </c>
      <c r="J20" s="1">
        <v>1138430</v>
      </c>
      <c r="K20" s="1">
        <v>1139130</v>
      </c>
      <c r="L20" s="1">
        <v>1104640</v>
      </c>
      <c r="M20" s="1">
        <v>1174790</v>
      </c>
      <c r="N20" s="1">
        <v>1116330</v>
      </c>
      <c r="O20" s="1">
        <f t="shared" si="3"/>
        <v>2.3655636648879937E-2</v>
      </c>
      <c r="Q20" s="1">
        <v>1094460</v>
      </c>
      <c r="R20" s="1">
        <v>1115650</v>
      </c>
      <c r="S20" s="1">
        <v>1128260</v>
      </c>
      <c r="T20" s="1">
        <v>1091250</v>
      </c>
      <c r="U20" s="1">
        <v>1134290</v>
      </c>
      <c r="V20" s="1">
        <f t="shared" si="1"/>
        <v>1.7458493919032068E-2</v>
      </c>
      <c r="W20" s="1">
        <f t="shared" si="2"/>
        <v>1112782</v>
      </c>
    </row>
    <row r="21" spans="2:25" s="1" customFormat="1" x14ac:dyDescent="0.25">
      <c r="B21" s="1" t="s">
        <v>166</v>
      </c>
      <c r="C21" s="1">
        <v>1745790</v>
      </c>
      <c r="D21" s="1">
        <v>2127780</v>
      </c>
      <c r="E21" s="1">
        <v>1813370</v>
      </c>
      <c r="F21" s="1">
        <v>1785750</v>
      </c>
      <c r="G21" s="1">
        <v>1748150</v>
      </c>
      <c r="H21" s="1">
        <f t="shared" si="0"/>
        <v>8.7306717956564056E-2</v>
      </c>
      <c r="J21" s="1">
        <v>1108270</v>
      </c>
      <c r="K21" s="1">
        <v>1135960</v>
      </c>
      <c r="L21" s="1">
        <v>1108070</v>
      </c>
      <c r="M21" s="1">
        <v>1111810</v>
      </c>
      <c r="N21" s="1">
        <v>1112360</v>
      </c>
      <c r="O21" s="1">
        <f t="shared" si="3"/>
        <v>1.0507668357875062E-2</v>
      </c>
      <c r="Q21" s="1">
        <v>1105190</v>
      </c>
      <c r="R21" s="1">
        <v>1104000</v>
      </c>
      <c r="S21" s="1">
        <v>1108960</v>
      </c>
      <c r="T21" s="1">
        <v>1137040</v>
      </c>
      <c r="U21" s="1">
        <v>1115870</v>
      </c>
      <c r="V21" s="1">
        <f t="shared" si="1"/>
        <v>1.2183572505514459E-2</v>
      </c>
      <c r="W21" s="1">
        <f t="shared" si="2"/>
        <v>1114212</v>
      </c>
    </row>
    <row r="22" spans="2:25" x14ac:dyDescent="0.25">
      <c r="B22" t="s">
        <v>167</v>
      </c>
      <c r="C22">
        <v>7.5873600000000003</v>
      </c>
      <c r="D22">
        <v>7.3460799999999997</v>
      </c>
      <c r="E22">
        <v>7.2197899999999997</v>
      </c>
      <c r="F22">
        <v>7.1679500000000003</v>
      </c>
      <c r="G22">
        <v>7.5255000000000001</v>
      </c>
      <c r="H22">
        <f t="shared" si="0"/>
        <v>2.4964532468953356E-2</v>
      </c>
      <c r="J22">
        <v>6.2956500000000002</v>
      </c>
      <c r="K22">
        <v>6.2644599999999997</v>
      </c>
      <c r="L22">
        <v>6.3940200000000003</v>
      </c>
      <c r="M22">
        <v>6.3265399999999996</v>
      </c>
      <c r="N22">
        <v>6.3527300000000002</v>
      </c>
      <c r="O22">
        <f t="shared" si="3"/>
        <v>7.921781549754283E-3</v>
      </c>
      <c r="Q22">
        <v>6.25427</v>
      </c>
      <c r="R22">
        <v>6.3216900000000003</v>
      </c>
      <c r="S22">
        <v>6.3472499999999998</v>
      </c>
      <c r="T22">
        <v>6.5995600000000003</v>
      </c>
      <c r="U22">
        <v>6.3601000000000001</v>
      </c>
      <c r="V22">
        <f t="shared" si="1"/>
        <v>2.057094989952701E-2</v>
      </c>
      <c r="W22">
        <f t="shared" si="2"/>
        <v>6.3765739999999997</v>
      </c>
    </row>
    <row r="23" spans="2:25" x14ac:dyDescent="0.25">
      <c r="B23" t="s">
        <v>168</v>
      </c>
      <c r="C23">
        <v>31.209299999999999</v>
      </c>
      <c r="D23">
        <v>30.626200000000001</v>
      </c>
      <c r="E23">
        <v>31.245699999999999</v>
      </c>
      <c r="F23">
        <v>30.811299999999999</v>
      </c>
      <c r="G23">
        <v>30.319099999999999</v>
      </c>
      <c r="H23">
        <f t="shared" si="0"/>
        <v>1.2752777665053953E-2</v>
      </c>
      <c r="J23">
        <v>30.7105</v>
      </c>
      <c r="K23">
        <v>30.958600000000001</v>
      </c>
      <c r="L23">
        <v>30.904399999999999</v>
      </c>
      <c r="M23">
        <v>31.202400000000001</v>
      </c>
      <c r="N23">
        <v>30.8035</v>
      </c>
      <c r="O23">
        <f t="shared" si="3"/>
        <v>6.0266792616282113E-3</v>
      </c>
      <c r="Q23">
        <v>31.020299999999999</v>
      </c>
      <c r="R23">
        <v>31.159400000000002</v>
      </c>
      <c r="S23">
        <v>31.063300000000002</v>
      </c>
      <c r="T23">
        <v>31.055800000000001</v>
      </c>
      <c r="U23">
        <v>31.291799999999999</v>
      </c>
      <c r="V23">
        <f t="shared" si="1"/>
        <v>3.5322345992055944E-3</v>
      </c>
      <c r="W23">
        <f t="shared" si="2"/>
        <v>31.118119999999998</v>
      </c>
    </row>
    <row r="24" spans="2:25" x14ac:dyDescent="0.25">
      <c r="B24" t="s">
        <v>169</v>
      </c>
      <c r="C24">
        <v>12.021599999999999</v>
      </c>
      <c r="D24">
        <v>12.0024</v>
      </c>
      <c r="E24">
        <v>12.002800000000001</v>
      </c>
      <c r="F24">
        <v>12.2995</v>
      </c>
      <c r="G24">
        <v>12.001899999999999</v>
      </c>
      <c r="H24">
        <f t="shared" si="0"/>
        <v>1.0857037890667987E-2</v>
      </c>
      <c r="J24">
        <v>12.0213</v>
      </c>
      <c r="K24">
        <v>12.0047</v>
      </c>
      <c r="L24">
        <v>12.002800000000001</v>
      </c>
      <c r="M24">
        <v>12.0221</v>
      </c>
      <c r="N24">
        <v>12.0046</v>
      </c>
      <c r="O24">
        <f t="shared" si="3"/>
        <v>8.0842273762308614E-4</v>
      </c>
      <c r="Q24">
        <v>15.210900000000001</v>
      </c>
      <c r="R24">
        <v>12.0284</v>
      </c>
      <c r="S24">
        <v>12.0197</v>
      </c>
      <c r="T24">
        <v>12.007199999999999</v>
      </c>
      <c r="U24">
        <v>12.0418</v>
      </c>
      <c r="V24">
        <f t="shared" si="1"/>
        <v>0.1125574858774315</v>
      </c>
      <c r="W24">
        <f t="shared" si="2"/>
        <v>12.6616</v>
      </c>
    </row>
    <row r="25" spans="2:25" x14ac:dyDescent="0.25">
      <c r="B25" t="s">
        <v>170</v>
      </c>
      <c r="C25">
        <v>28.482099999999999</v>
      </c>
      <c r="D25">
        <v>28.558900000000001</v>
      </c>
      <c r="E25">
        <v>29.022099999999998</v>
      </c>
      <c r="F25">
        <v>28.401199999999999</v>
      </c>
      <c r="G25">
        <v>28.781700000000001</v>
      </c>
      <c r="H25">
        <f t="shared" si="0"/>
        <v>8.7990893270193556E-3</v>
      </c>
      <c r="J25">
        <v>29.3522</v>
      </c>
      <c r="K25">
        <v>28.5867</v>
      </c>
      <c r="L25">
        <v>28.3278</v>
      </c>
      <c r="M25">
        <v>28.6707</v>
      </c>
      <c r="N25">
        <v>29.354700000000001</v>
      </c>
      <c r="O25">
        <f t="shared" si="3"/>
        <v>1.6260035135364167E-2</v>
      </c>
      <c r="Q25">
        <v>29.178100000000001</v>
      </c>
      <c r="R25">
        <v>29.442499999999999</v>
      </c>
      <c r="S25">
        <v>29.232199999999999</v>
      </c>
      <c r="T25">
        <v>29.141999999999999</v>
      </c>
      <c r="U25">
        <v>29.819600000000001</v>
      </c>
      <c r="V25">
        <f t="shared" si="1"/>
        <v>9.556221832926818E-3</v>
      </c>
      <c r="W25">
        <f t="shared" si="2"/>
        <v>29.362880000000001</v>
      </c>
    </row>
    <row r="26" spans="2:25" x14ac:dyDescent="0.25">
      <c r="B26" t="s">
        <v>153</v>
      </c>
      <c r="C26">
        <v>593.43299999999999</v>
      </c>
      <c r="D26">
        <v>593.43899999999996</v>
      </c>
      <c r="E26">
        <v>595.34900000000005</v>
      </c>
      <c r="F26">
        <v>593.30899999999997</v>
      </c>
      <c r="G26">
        <v>594.27800000000002</v>
      </c>
      <c r="H26">
        <f t="shared" si="0"/>
        <v>1.4588762542316065E-3</v>
      </c>
      <c r="J26">
        <v>591.28599999999994</v>
      </c>
      <c r="K26">
        <v>596.28499999999997</v>
      </c>
      <c r="L26">
        <v>596.35</v>
      </c>
      <c r="M26">
        <v>592.30399999999997</v>
      </c>
      <c r="N26">
        <v>597.06200000000001</v>
      </c>
      <c r="O26">
        <f t="shared" si="3"/>
        <v>4.4651362583526541E-3</v>
      </c>
      <c r="Q26">
        <v>595.91800000000001</v>
      </c>
      <c r="R26">
        <v>592.46900000000005</v>
      </c>
      <c r="S26">
        <v>599.92999999999995</v>
      </c>
      <c r="T26">
        <v>597.20399999999995</v>
      </c>
      <c r="U26">
        <v>594.38699999999994</v>
      </c>
      <c r="V26">
        <f t="shared" si="1"/>
        <v>4.7435508578316061E-3</v>
      </c>
      <c r="W26">
        <f t="shared" si="2"/>
        <v>595.98159999999984</v>
      </c>
    </row>
    <row r="27" spans="2:25" x14ac:dyDescent="0.25">
      <c r="B27" t="s">
        <v>154</v>
      </c>
      <c r="C27">
        <v>392.387</v>
      </c>
      <c r="D27">
        <v>392.41300000000001</v>
      </c>
      <c r="E27">
        <v>391.34199999999998</v>
      </c>
      <c r="F27">
        <v>391.58699999999999</v>
      </c>
      <c r="G27">
        <v>393.25</v>
      </c>
      <c r="H27">
        <f t="shared" si="0"/>
        <v>1.9312050837061714E-3</v>
      </c>
      <c r="J27">
        <v>391.91899999999998</v>
      </c>
      <c r="K27">
        <v>388.68</v>
      </c>
      <c r="L27">
        <v>389.97800000000001</v>
      </c>
      <c r="M27">
        <v>392.59399999999999</v>
      </c>
      <c r="N27">
        <v>389.06</v>
      </c>
      <c r="O27">
        <f t="shared" si="3"/>
        <v>4.4439123745216042E-3</v>
      </c>
      <c r="Q27">
        <v>389.34300000000002</v>
      </c>
      <c r="R27">
        <v>392.25599999999997</v>
      </c>
      <c r="S27">
        <v>391.51799999999997</v>
      </c>
      <c r="T27">
        <v>392.15699999999998</v>
      </c>
      <c r="U27">
        <v>393.29899999999998</v>
      </c>
      <c r="V27">
        <f t="shared" si="1"/>
        <v>3.7567879760709057E-3</v>
      </c>
      <c r="W27">
        <f t="shared" si="2"/>
        <v>391.71459999999996</v>
      </c>
    </row>
    <row r="28" spans="2:25" s="8" customFormat="1" x14ac:dyDescent="0.25">
      <c r="B28" s="8" t="s">
        <v>149</v>
      </c>
      <c r="C28" s="8">
        <v>20.183299999999999</v>
      </c>
      <c r="D28" s="8">
        <v>14.6135</v>
      </c>
      <c r="E28" s="8">
        <v>17.858599999999999</v>
      </c>
      <c r="F28" s="8">
        <v>15.0945</v>
      </c>
      <c r="G28" s="8">
        <v>14.6616</v>
      </c>
      <c r="H28" s="8">
        <f t="shared" si="0"/>
        <v>0.14961605480212817</v>
      </c>
      <c r="J28" s="8">
        <v>15.087199999999999</v>
      </c>
      <c r="K28" s="8">
        <v>14.604200000000001</v>
      </c>
      <c r="L28" s="8">
        <v>14.6211</v>
      </c>
      <c r="M28" s="8">
        <v>20.1982</v>
      </c>
      <c r="N28" s="8">
        <v>14.6045</v>
      </c>
      <c r="O28" s="8">
        <f t="shared" si="3"/>
        <v>0.15512278319609055</v>
      </c>
      <c r="Q28" s="8">
        <v>20.1814</v>
      </c>
      <c r="R28" s="8">
        <v>20.572800000000001</v>
      </c>
      <c r="S28" s="8">
        <v>15.525600000000001</v>
      </c>
      <c r="T28" s="8">
        <v>14.674099999999999</v>
      </c>
      <c r="U28" s="8">
        <v>14.629899999999999</v>
      </c>
      <c r="V28" s="8">
        <f t="shared" si="1"/>
        <v>0.17531325769833894</v>
      </c>
      <c r="W28" s="8">
        <f t="shared" si="2"/>
        <v>17.116759999999999</v>
      </c>
      <c r="Y28" s="8" t="s">
        <v>216</v>
      </c>
    </row>
    <row r="29" spans="2:25" x14ac:dyDescent="0.25">
      <c r="B29" t="s">
        <v>150</v>
      </c>
      <c r="C29">
        <v>13.0273</v>
      </c>
      <c r="D29">
        <v>12.7258</v>
      </c>
      <c r="E29">
        <v>13.3711</v>
      </c>
      <c r="F29">
        <v>12.6553</v>
      </c>
      <c r="G29">
        <v>12.806900000000001</v>
      </c>
      <c r="H29">
        <f t="shared" si="0"/>
        <v>2.2421792818474E-2</v>
      </c>
      <c r="J29">
        <v>12.674300000000001</v>
      </c>
      <c r="K29">
        <v>12.667999999999999</v>
      </c>
      <c r="L29">
        <v>12.634</v>
      </c>
      <c r="M29">
        <v>12.712400000000001</v>
      </c>
      <c r="N29">
        <v>12.6389</v>
      </c>
      <c r="O29">
        <f t="shared" si="3"/>
        <v>2.4914835289545118E-3</v>
      </c>
      <c r="Q29">
        <v>12.6501</v>
      </c>
      <c r="R29">
        <v>12.7661</v>
      </c>
      <c r="S29">
        <v>12.665800000000001</v>
      </c>
      <c r="T29">
        <v>12.6411</v>
      </c>
      <c r="U29">
        <v>12.6389</v>
      </c>
      <c r="V29">
        <f t="shared" si="1"/>
        <v>4.2168808954606398E-3</v>
      </c>
      <c r="W29">
        <f t="shared" si="2"/>
        <v>12.6724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A1B6C-6AB3-484D-9612-D6A8A563CE2C}">
  <dimension ref="A1:D38"/>
  <sheetViews>
    <sheetView topLeftCell="A16" workbookViewId="0">
      <selection activeCell="A38" sqref="A38"/>
    </sheetView>
  </sheetViews>
  <sheetFormatPr defaultRowHeight="15" x14ac:dyDescent="0.25"/>
  <cols>
    <col min="1" max="1" width="70.85546875" customWidth="1"/>
    <col min="2" max="2" width="73.7109375" customWidth="1"/>
    <col min="3" max="3" width="50.42578125" customWidth="1"/>
  </cols>
  <sheetData>
    <row r="1" spans="1:4" x14ac:dyDescent="0.25">
      <c r="A1" t="s">
        <v>0</v>
      </c>
      <c r="B1" t="s">
        <v>29</v>
      </c>
    </row>
    <row r="2" spans="1:4" x14ac:dyDescent="0.25">
      <c r="A2" t="s">
        <v>90</v>
      </c>
      <c r="B2" t="s">
        <v>118</v>
      </c>
      <c r="C2" t="s">
        <v>147</v>
      </c>
      <c r="D2">
        <v>193.114</v>
      </c>
    </row>
    <row r="3" spans="1:4" x14ac:dyDescent="0.25">
      <c r="A3" t="s">
        <v>91</v>
      </c>
      <c r="B3" t="s">
        <v>119</v>
      </c>
      <c r="C3" t="s">
        <v>148</v>
      </c>
      <c r="D3">
        <v>97.243499999999997</v>
      </c>
    </row>
    <row r="4" spans="1:4" x14ac:dyDescent="0.25">
      <c r="A4" t="s">
        <v>92</v>
      </c>
      <c r="B4" t="s">
        <v>120</v>
      </c>
      <c r="C4" t="s">
        <v>149</v>
      </c>
      <c r="D4">
        <v>15.2859</v>
      </c>
    </row>
    <row r="5" spans="1:4" x14ac:dyDescent="0.25">
      <c r="A5" t="s">
        <v>93</v>
      </c>
      <c r="B5" t="s">
        <v>121</v>
      </c>
      <c r="C5" t="s">
        <v>150</v>
      </c>
      <c r="D5">
        <v>13.6846</v>
      </c>
    </row>
    <row r="6" spans="1:4" x14ac:dyDescent="0.25">
      <c r="A6" t="s">
        <v>94</v>
      </c>
      <c r="B6" t="s">
        <v>122</v>
      </c>
      <c r="C6" t="s">
        <v>151</v>
      </c>
      <c r="D6">
        <v>3290620</v>
      </c>
    </row>
    <row r="7" spans="1:4" x14ac:dyDescent="0.25">
      <c r="A7" t="s">
        <v>95</v>
      </c>
      <c r="B7" t="s">
        <v>123</v>
      </c>
      <c r="C7" t="s">
        <v>152</v>
      </c>
      <c r="D7">
        <v>2886480</v>
      </c>
    </row>
    <row r="8" spans="1:4" x14ac:dyDescent="0.25">
      <c r="A8" t="s">
        <v>96</v>
      </c>
      <c r="B8" t="s">
        <v>124</v>
      </c>
      <c r="C8" t="s">
        <v>153</v>
      </c>
      <c r="D8">
        <v>586.16300000000001</v>
      </c>
    </row>
    <row r="9" spans="1:4" x14ac:dyDescent="0.25">
      <c r="A9" t="s">
        <v>97</v>
      </c>
      <c r="B9" t="s">
        <v>125</v>
      </c>
      <c r="C9" t="s">
        <v>154</v>
      </c>
      <c r="D9">
        <v>390.596</v>
      </c>
    </row>
    <row r="10" spans="1:4" x14ac:dyDescent="0.25">
      <c r="A10" t="s">
        <v>98</v>
      </c>
      <c r="B10" t="s">
        <v>126</v>
      </c>
      <c r="C10" t="s">
        <v>155</v>
      </c>
      <c r="D10">
        <v>1745</v>
      </c>
    </row>
    <row r="11" spans="1:4" x14ac:dyDescent="0.25">
      <c r="A11" t="s">
        <v>99</v>
      </c>
      <c r="B11" t="s">
        <v>127</v>
      </c>
      <c r="C11" t="s">
        <v>156</v>
      </c>
      <c r="D11">
        <v>8.8925400000000003</v>
      </c>
    </row>
    <row r="12" spans="1:4" x14ac:dyDescent="0.25">
      <c r="A12" t="s">
        <v>100</v>
      </c>
      <c r="B12" t="s">
        <v>128</v>
      </c>
      <c r="C12" t="s">
        <v>157</v>
      </c>
      <c r="D12">
        <v>11.1991</v>
      </c>
    </row>
    <row r="13" spans="1:4" x14ac:dyDescent="0.25">
      <c r="A13" t="s">
        <v>101</v>
      </c>
      <c r="B13" t="s">
        <v>129</v>
      </c>
      <c r="C13" t="s">
        <v>158</v>
      </c>
      <c r="D13">
        <v>6.5178599999999998</v>
      </c>
    </row>
    <row r="14" spans="1:4" x14ac:dyDescent="0.25">
      <c r="A14" t="s">
        <v>102</v>
      </c>
      <c r="B14" t="s">
        <v>130</v>
      </c>
      <c r="C14" t="s">
        <v>159</v>
      </c>
      <c r="D14">
        <v>9.0762400000000003</v>
      </c>
    </row>
    <row r="15" spans="1:4" x14ac:dyDescent="0.25">
      <c r="A15" t="s">
        <v>103</v>
      </c>
      <c r="B15" t="s">
        <v>131</v>
      </c>
      <c r="C15" t="s">
        <v>160</v>
      </c>
      <c r="D15">
        <v>11.0571</v>
      </c>
    </row>
    <row r="16" spans="1:4" x14ac:dyDescent="0.25">
      <c r="A16" t="s">
        <v>104</v>
      </c>
      <c r="B16" t="s">
        <v>132</v>
      </c>
      <c r="C16" t="s">
        <v>161</v>
      </c>
      <c r="D16">
        <v>34.809100000000001</v>
      </c>
    </row>
    <row r="17" spans="1:4" x14ac:dyDescent="0.25">
      <c r="A17" t="s">
        <v>105</v>
      </c>
      <c r="B17" t="s">
        <v>133</v>
      </c>
      <c r="C17" t="s">
        <v>162</v>
      </c>
      <c r="D17">
        <v>2.77372</v>
      </c>
    </row>
    <row r="18" spans="1:4" x14ac:dyDescent="0.25">
      <c r="A18" t="s">
        <v>106</v>
      </c>
      <c r="B18" t="s">
        <v>134</v>
      </c>
      <c r="C18" t="s">
        <v>163</v>
      </c>
      <c r="D18">
        <v>13.9404</v>
      </c>
    </row>
    <row r="19" spans="1:4" x14ac:dyDescent="0.25">
      <c r="A19" t="s">
        <v>107</v>
      </c>
      <c r="B19" t="s">
        <v>135</v>
      </c>
      <c r="C19" t="s">
        <v>164</v>
      </c>
      <c r="D19">
        <v>2.66629</v>
      </c>
    </row>
    <row r="20" spans="1:4" s="2" customFormat="1" x14ac:dyDescent="0.25">
      <c r="A20" s="2" t="s">
        <v>108</v>
      </c>
      <c r="B20" s="2" t="s">
        <v>136</v>
      </c>
      <c r="C20" s="2" t="s">
        <v>165</v>
      </c>
      <c r="D20" s="2">
        <v>2036000</v>
      </c>
    </row>
    <row r="21" spans="1:4" s="2" customFormat="1" x14ac:dyDescent="0.25">
      <c r="A21" s="2" t="s">
        <v>109</v>
      </c>
      <c r="B21" s="2" t="s">
        <v>137</v>
      </c>
      <c r="C21" s="2" t="s">
        <v>166</v>
      </c>
      <c r="D21" s="2">
        <v>2019690</v>
      </c>
    </row>
    <row r="22" spans="1:4" x14ac:dyDescent="0.25">
      <c r="A22" t="s">
        <v>110</v>
      </c>
      <c r="B22" t="s">
        <v>138</v>
      </c>
      <c r="C22" t="s">
        <v>167</v>
      </c>
      <c r="D22">
        <v>7.2388899999999996</v>
      </c>
    </row>
    <row r="23" spans="1:4" x14ac:dyDescent="0.25">
      <c r="A23" t="s">
        <v>111</v>
      </c>
      <c r="B23" t="s">
        <v>139</v>
      </c>
      <c r="C23" t="s">
        <v>168</v>
      </c>
      <c r="D23">
        <v>33.151299999999999</v>
      </c>
    </row>
    <row r="24" spans="1:4" x14ac:dyDescent="0.25">
      <c r="A24" t="s">
        <v>112</v>
      </c>
      <c r="B24" t="s">
        <v>140</v>
      </c>
      <c r="C24" t="s">
        <v>169</v>
      </c>
      <c r="D24">
        <v>11.981999999999999</v>
      </c>
    </row>
    <row r="25" spans="1:4" x14ac:dyDescent="0.25">
      <c r="A25" t="s">
        <v>113</v>
      </c>
      <c r="B25" t="s">
        <v>141</v>
      </c>
      <c r="C25" t="s">
        <v>170</v>
      </c>
      <c r="D25">
        <v>29.533799999999999</v>
      </c>
    </row>
    <row r="26" spans="1:4" x14ac:dyDescent="0.25">
      <c r="A26" t="s">
        <v>114</v>
      </c>
      <c r="B26" t="s">
        <v>142</v>
      </c>
      <c r="C26" t="s">
        <v>171</v>
      </c>
      <c r="D26">
        <v>27.980799999999999</v>
      </c>
    </row>
    <row r="27" spans="1:4" x14ac:dyDescent="0.25">
      <c r="A27" t="s">
        <v>115</v>
      </c>
      <c r="B27" t="s">
        <v>143</v>
      </c>
      <c r="C27" t="s">
        <v>172</v>
      </c>
      <c r="D27">
        <v>1502.32</v>
      </c>
    </row>
    <row r="28" spans="1:4" x14ac:dyDescent="0.25">
      <c r="A28" t="s">
        <v>116</v>
      </c>
      <c r="B28" t="s">
        <v>144</v>
      </c>
      <c r="C28" t="s">
        <v>173</v>
      </c>
      <c r="D28">
        <v>1540.51</v>
      </c>
    </row>
    <row r="29" spans="1:4" x14ac:dyDescent="0.25">
      <c r="A29" t="s">
        <v>117</v>
      </c>
      <c r="B29" t="s">
        <v>145</v>
      </c>
      <c r="C29" t="s">
        <v>174</v>
      </c>
      <c r="D29">
        <v>1522.72</v>
      </c>
    </row>
    <row r="33" spans="1:2" x14ac:dyDescent="0.25">
      <c r="A33" t="s">
        <v>58</v>
      </c>
      <c r="B33" t="s">
        <v>89</v>
      </c>
    </row>
    <row r="35" spans="1:2" x14ac:dyDescent="0.25">
      <c r="A35" t="s">
        <v>60</v>
      </c>
      <c r="B35" t="s">
        <v>59</v>
      </c>
    </row>
    <row r="38" spans="1:2" x14ac:dyDescent="0.25">
      <c r="A38" t="s">
        <v>215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workbookViewId="0">
      <selection activeCell="F15" sqref="F15"/>
    </sheetView>
  </sheetViews>
  <sheetFormatPr defaultRowHeight="15" x14ac:dyDescent="0.25"/>
  <cols>
    <col min="1" max="1" width="54" customWidth="1"/>
    <col min="2" max="2" width="73.7109375" customWidth="1"/>
    <col min="3" max="3" width="50.42578125" customWidth="1"/>
  </cols>
  <sheetData>
    <row r="1" spans="1:3" x14ac:dyDescent="0.25">
      <c r="A1" t="s">
        <v>0</v>
      </c>
      <c r="B1" t="s">
        <v>29</v>
      </c>
    </row>
    <row r="3" spans="1:3" x14ac:dyDescent="0.25">
      <c r="A3" t="s">
        <v>1</v>
      </c>
      <c r="B3" t="s">
        <v>30</v>
      </c>
      <c r="C3" t="s">
        <v>61</v>
      </c>
    </row>
    <row r="4" spans="1:3" x14ac:dyDescent="0.25">
      <c r="A4" t="s">
        <v>2</v>
      </c>
      <c r="B4" t="s">
        <v>31</v>
      </c>
      <c r="C4" t="s">
        <v>62</v>
      </c>
    </row>
    <row r="5" spans="1:3" x14ac:dyDescent="0.25">
      <c r="A5" t="s">
        <v>3</v>
      </c>
      <c r="B5" t="s">
        <v>32</v>
      </c>
      <c r="C5" t="s">
        <v>63</v>
      </c>
    </row>
    <row r="6" spans="1:3" x14ac:dyDescent="0.25">
      <c r="A6" t="s">
        <v>4</v>
      </c>
      <c r="B6" t="s">
        <v>4</v>
      </c>
      <c r="C6" t="s">
        <v>64</v>
      </c>
    </row>
    <row r="7" spans="1:3" x14ac:dyDescent="0.25">
      <c r="A7" t="s">
        <v>5</v>
      </c>
      <c r="B7" t="s">
        <v>33</v>
      </c>
      <c r="C7" t="s">
        <v>65</v>
      </c>
    </row>
    <row r="8" spans="1:3" x14ac:dyDescent="0.25">
      <c r="A8" t="s">
        <v>6</v>
      </c>
      <c r="B8" t="s">
        <v>34</v>
      </c>
      <c r="C8" t="s">
        <v>66</v>
      </c>
    </row>
    <row r="9" spans="1:3" x14ac:dyDescent="0.25">
      <c r="A9" t="s">
        <v>7</v>
      </c>
      <c r="B9" t="s">
        <v>35</v>
      </c>
      <c r="C9" t="s">
        <v>67</v>
      </c>
    </row>
    <row r="10" spans="1:3" x14ac:dyDescent="0.25">
      <c r="A10" t="s">
        <v>8</v>
      </c>
      <c r="B10" t="s">
        <v>36</v>
      </c>
      <c r="C10" t="s">
        <v>68</v>
      </c>
    </row>
    <row r="11" spans="1:3" x14ac:dyDescent="0.25">
      <c r="A11" t="s">
        <v>9</v>
      </c>
      <c r="B11" t="s">
        <v>37</v>
      </c>
      <c r="C11" t="s">
        <v>69</v>
      </c>
    </row>
    <row r="12" spans="1:3" x14ac:dyDescent="0.25">
      <c r="A12" t="s">
        <v>10</v>
      </c>
      <c r="B12" t="s">
        <v>38</v>
      </c>
      <c r="C12" t="s">
        <v>70</v>
      </c>
    </row>
    <row r="13" spans="1:3" x14ac:dyDescent="0.25">
      <c r="A13" t="s">
        <v>11</v>
      </c>
      <c r="B13" t="s">
        <v>39</v>
      </c>
      <c r="C13" t="s">
        <v>71</v>
      </c>
    </row>
    <row r="14" spans="1:3" x14ac:dyDescent="0.25">
      <c r="A14" t="s">
        <v>12</v>
      </c>
      <c r="B14" t="s">
        <v>40</v>
      </c>
      <c r="C14" t="s">
        <v>72</v>
      </c>
    </row>
    <row r="15" spans="1:3" x14ac:dyDescent="0.25">
      <c r="A15" t="s">
        <v>13</v>
      </c>
      <c r="B15" t="s">
        <v>41</v>
      </c>
      <c r="C15" t="s">
        <v>73</v>
      </c>
    </row>
    <row r="16" spans="1:3" x14ac:dyDescent="0.25">
      <c r="A16" t="s">
        <v>14</v>
      </c>
      <c r="B16" t="s">
        <v>42</v>
      </c>
      <c r="C16" t="s">
        <v>74</v>
      </c>
    </row>
    <row r="17" spans="1:3" x14ac:dyDescent="0.25">
      <c r="A17" t="s">
        <v>15</v>
      </c>
      <c r="B17" t="s">
        <v>43</v>
      </c>
      <c r="C17" t="s">
        <v>75</v>
      </c>
    </row>
    <row r="18" spans="1:3" x14ac:dyDescent="0.25">
      <c r="A18" t="s">
        <v>16</v>
      </c>
      <c r="B18" t="s">
        <v>44</v>
      </c>
      <c r="C18" t="s">
        <v>76</v>
      </c>
    </row>
    <row r="19" spans="1:3" x14ac:dyDescent="0.25">
      <c r="A19" t="s">
        <v>17</v>
      </c>
      <c r="B19" t="s">
        <v>45</v>
      </c>
      <c r="C19" t="s">
        <v>77</v>
      </c>
    </row>
    <row r="20" spans="1:3" x14ac:dyDescent="0.25">
      <c r="A20" t="s">
        <v>18</v>
      </c>
      <c r="B20" t="s">
        <v>46</v>
      </c>
      <c r="C20" t="s">
        <v>78</v>
      </c>
    </row>
    <row r="21" spans="1:3" x14ac:dyDescent="0.25">
      <c r="A21" t="s">
        <v>19</v>
      </c>
      <c r="B21" t="s">
        <v>47</v>
      </c>
      <c r="C21" t="s">
        <v>79</v>
      </c>
    </row>
    <row r="22" spans="1:3" x14ac:dyDescent="0.25">
      <c r="A22" t="s">
        <v>20</v>
      </c>
      <c r="B22" t="s">
        <v>48</v>
      </c>
      <c r="C22" t="s">
        <v>80</v>
      </c>
    </row>
    <row r="23" spans="1:3" x14ac:dyDescent="0.25">
      <c r="A23" t="s">
        <v>21</v>
      </c>
      <c r="B23" t="s">
        <v>49</v>
      </c>
      <c r="C23" t="s">
        <v>81</v>
      </c>
    </row>
    <row r="24" spans="1:3" x14ac:dyDescent="0.25">
      <c r="A24" t="s">
        <v>22</v>
      </c>
      <c r="B24" t="s">
        <v>50</v>
      </c>
      <c r="C24" t="s">
        <v>82</v>
      </c>
    </row>
    <row r="25" spans="1:3" x14ac:dyDescent="0.25">
      <c r="A25" t="s">
        <v>23</v>
      </c>
      <c r="B25" t="s">
        <v>51</v>
      </c>
      <c r="C25" t="s">
        <v>83</v>
      </c>
    </row>
    <row r="26" spans="1:3" x14ac:dyDescent="0.25">
      <c r="A26" t="s">
        <v>24</v>
      </c>
      <c r="B26" t="s">
        <v>52</v>
      </c>
      <c r="C26" t="s">
        <v>84</v>
      </c>
    </row>
    <row r="27" spans="1:3" x14ac:dyDescent="0.25">
      <c r="A27" t="s">
        <v>25</v>
      </c>
      <c r="B27" t="s">
        <v>53</v>
      </c>
      <c r="C27" t="s">
        <v>85</v>
      </c>
    </row>
    <row r="28" spans="1:3" x14ac:dyDescent="0.25">
      <c r="A28" t="s">
        <v>26</v>
      </c>
      <c r="B28" t="s">
        <v>54</v>
      </c>
      <c r="C28" t="s">
        <v>86</v>
      </c>
    </row>
    <row r="29" spans="1:3" x14ac:dyDescent="0.25">
      <c r="A29" t="s">
        <v>27</v>
      </c>
      <c r="B29" t="s">
        <v>55</v>
      </c>
      <c r="C29" t="s">
        <v>87</v>
      </c>
    </row>
    <row r="30" spans="1:3" x14ac:dyDescent="0.25">
      <c r="A30" t="s">
        <v>28</v>
      </c>
      <c r="B30" t="s">
        <v>56</v>
      </c>
      <c r="C30" t="s">
        <v>88</v>
      </c>
    </row>
    <row r="33" spans="1:2" x14ac:dyDescent="0.25">
      <c r="A33" t="s">
        <v>58</v>
      </c>
      <c r="B33" t="s">
        <v>57</v>
      </c>
    </row>
    <row r="35" spans="1:2" x14ac:dyDescent="0.25">
      <c r="A35" t="s">
        <v>60</v>
      </c>
      <c r="B35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31E00-C66F-411F-9234-0C1615BEA1F5}">
  <dimension ref="A1:I35"/>
  <sheetViews>
    <sheetView tabSelected="1" topLeftCell="A10" workbookViewId="0">
      <selection activeCell="C40" sqref="C40"/>
    </sheetView>
  </sheetViews>
  <sheetFormatPr defaultRowHeight="15" x14ac:dyDescent="0.25"/>
  <cols>
    <col min="1" max="1" width="34.28515625" style="12" customWidth="1"/>
    <col min="2" max="2" width="54.28515625" style="12" customWidth="1"/>
    <col min="3" max="3" width="28.85546875" style="18" customWidth="1"/>
    <col min="4" max="4" width="34.5703125" style="18" customWidth="1"/>
    <col min="5" max="5" width="22.42578125" style="18" customWidth="1"/>
    <col min="6" max="6" width="52.140625" style="3" customWidth="1"/>
    <col min="7" max="7" width="32.42578125" style="12" customWidth="1"/>
    <col min="8" max="9" width="17.28515625" style="12" customWidth="1"/>
    <col min="10" max="10" width="12.5703125" style="12" customWidth="1"/>
    <col min="11" max="11" width="17.28515625" style="12" customWidth="1"/>
    <col min="12" max="14" width="9.140625" style="12"/>
    <col min="15" max="15" width="46.7109375" style="12" customWidth="1"/>
    <col min="16" max="16384" width="9.140625" style="12"/>
  </cols>
  <sheetData>
    <row r="1" spans="1:9" s="14" customFormat="1" x14ac:dyDescent="0.25">
      <c r="C1" s="17" t="s">
        <v>219</v>
      </c>
      <c r="D1" s="17" t="s">
        <v>224</v>
      </c>
      <c r="E1" s="17" t="s">
        <v>246</v>
      </c>
      <c r="F1" s="14" t="s">
        <v>221</v>
      </c>
      <c r="H1" s="15"/>
      <c r="I1" s="15"/>
    </row>
    <row r="2" spans="1:9" x14ac:dyDescent="0.25">
      <c r="A2" s="24" t="s">
        <v>218</v>
      </c>
      <c r="B2" s="12" t="s">
        <v>181</v>
      </c>
      <c r="C2" s="27" t="s">
        <v>220</v>
      </c>
      <c r="D2" s="27" t="s">
        <v>225</v>
      </c>
      <c r="E2" s="27">
        <v>50</v>
      </c>
      <c r="F2" s="28" t="s">
        <v>222</v>
      </c>
      <c r="G2" s="16"/>
    </row>
    <row r="3" spans="1:9" x14ac:dyDescent="0.25">
      <c r="A3" s="24"/>
      <c r="B3" s="12" t="s">
        <v>148</v>
      </c>
      <c r="C3" s="27"/>
      <c r="D3" s="27"/>
      <c r="E3" s="27"/>
      <c r="F3" s="28"/>
      <c r="G3" s="16"/>
    </row>
    <row r="5" spans="1:9" x14ac:dyDescent="0.25">
      <c r="A5" s="24" t="s">
        <v>204</v>
      </c>
      <c r="B5" s="12" t="s">
        <v>149</v>
      </c>
      <c r="C5" s="27" t="s">
        <v>223</v>
      </c>
      <c r="D5" s="27" t="s">
        <v>226</v>
      </c>
      <c r="E5" s="27">
        <v>1.5</v>
      </c>
      <c r="F5" s="28" t="s">
        <v>227</v>
      </c>
      <c r="G5" s="16"/>
    </row>
    <row r="6" spans="1:9" x14ac:dyDescent="0.25">
      <c r="A6" s="24"/>
      <c r="B6" s="12" t="s">
        <v>150</v>
      </c>
      <c r="C6" s="27"/>
      <c r="D6" s="27"/>
      <c r="E6" s="27"/>
      <c r="F6" s="28"/>
      <c r="G6" s="16"/>
    </row>
    <row r="7" spans="1:9" x14ac:dyDescent="0.25">
      <c r="A7" s="13"/>
    </row>
    <row r="8" spans="1:9" s="16" customFormat="1" x14ac:dyDescent="0.25">
      <c r="A8" s="25" t="s">
        <v>205</v>
      </c>
      <c r="B8" s="10" t="s">
        <v>151</v>
      </c>
      <c r="C8" s="26" t="s">
        <v>228</v>
      </c>
      <c r="D8" s="26" t="s">
        <v>229</v>
      </c>
      <c r="E8" s="26">
        <v>15</v>
      </c>
      <c r="F8" s="26" t="s">
        <v>230</v>
      </c>
    </row>
    <row r="9" spans="1:9" x14ac:dyDescent="0.25">
      <c r="A9" s="25"/>
      <c r="B9" s="12" t="s">
        <v>152</v>
      </c>
      <c r="C9" s="26"/>
      <c r="D9" s="26"/>
      <c r="E9" s="26"/>
      <c r="F9" s="26"/>
      <c r="G9" s="16"/>
    </row>
    <row r="10" spans="1:9" x14ac:dyDescent="0.25">
      <c r="A10" s="13"/>
      <c r="F10" s="18"/>
    </row>
    <row r="11" spans="1:9" x14ac:dyDescent="0.25">
      <c r="A11" s="24" t="s">
        <v>206</v>
      </c>
      <c r="B11" s="12" t="s">
        <v>153</v>
      </c>
      <c r="C11" s="27" t="s">
        <v>231</v>
      </c>
      <c r="D11" s="27" t="s">
        <v>232</v>
      </c>
      <c r="E11" s="27">
        <v>2</v>
      </c>
      <c r="F11" s="27">
        <v>2</v>
      </c>
      <c r="G11" s="16"/>
    </row>
    <row r="12" spans="1:9" x14ac:dyDescent="0.25">
      <c r="A12" s="24"/>
      <c r="B12" s="12" t="s">
        <v>154</v>
      </c>
      <c r="C12" s="27"/>
      <c r="D12" s="27"/>
      <c r="E12" s="27"/>
      <c r="F12" s="27"/>
    </row>
    <row r="13" spans="1:9" x14ac:dyDescent="0.25">
      <c r="A13" s="13"/>
      <c r="F13" s="18"/>
    </row>
    <row r="14" spans="1:9" s="16" customFormat="1" x14ac:dyDescent="0.25">
      <c r="A14" s="25" t="s">
        <v>207</v>
      </c>
      <c r="B14" s="5" t="s">
        <v>155</v>
      </c>
      <c r="C14" s="19" t="s">
        <v>242</v>
      </c>
      <c r="D14" s="19" t="s">
        <v>243</v>
      </c>
      <c r="E14" s="19">
        <v>0.8</v>
      </c>
      <c r="F14" s="19">
        <v>42</v>
      </c>
    </row>
    <row r="15" spans="1:9" x14ac:dyDescent="0.25">
      <c r="A15" s="25"/>
      <c r="B15" s="12" t="s">
        <v>156</v>
      </c>
      <c r="C15" s="18" t="s">
        <v>233</v>
      </c>
      <c r="D15" s="18" t="s">
        <v>234</v>
      </c>
      <c r="E15" s="18">
        <v>1.5</v>
      </c>
      <c r="F15" s="18">
        <v>1</v>
      </c>
      <c r="G15" s="16"/>
    </row>
    <row r="16" spans="1:9" x14ac:dyDescent="0.25">
      <c r="A16" s="25"/>
      <c r="B16" s="12" t="s">
        <v>157</v>
      </c>
      <c r="C16" s="18" t="s">
        <v>235</v>
      </c>
      <c r="D16" s="18" t="s">
        <v>234</v>
      </c>
      <c r="E16" s="18">
        <v>1.5</v>
      </c>
      <c r="F16" s="18">
        <v>1</v>
      </c>
      <c r="G16" s="16"/>
    </row>
    <row r="17" spans="1:7" s="16" customFormat="1" x14ac:dyDescent="0.25">
      <c r="A17" s="25"/>
      <c r="B17" s="10" t="s">
        <v>158</v>
      </c>
      <c r="C17" s="19" t="s">
        <v>236</v>
      </c>
      <c r="D17" s="19" t="s">
        <v>234</v>
      </c>
      <c r="E17" s="19">
        <v>4.5</v>
      </c>
      <c r="F17" s="19">
        <v>3</v>
      </c>
    </row>
    <row r="18" spans="1:7" x14ac:dyDescent="0.25">
      <c r="A18" s="25"/>
      <c r="B18" s="12" t="s">
        <v>159</v>
      </c>
      <c r="C18" s="18" t="s">
        <v>237</v>
      </c>
      <c r="D18" s="18" t="s">
        <v>234</v>
      </c>
      <c r="E18" s="18">
        <v>1.5</v>
      </c>
      <c r="F18" s="18">
        <v>1</v>
      </c>
      <c r="G18" s="16"/>
    </row>
    <row r="19" spans="1:7" x14ac:dyDescent="0.25">
      <c r="A19" s="25"/>
      <c r="B19" s="12" t="s">
        <v>160</v>
      </c>
      <c r="C19" s="18" t="s">
        <v>238</v>
      </c>
      <c r="D19" s="18" t="s">
        <v>234</v>
      </c>
      <c r="E19" s="18">
        <v>3.6</v>
      </c>
      <c r="F19" s="18">
        <v>3</v>
      </c>
      <c r="G19" s="16"/>
    </row>
    <row r="20" spans="1:7" x14ac:dyDescent="0.25">
      <c r="A20" s="25"/>
      <c r="B20" s="12" t="s">
        <v>161</v>
      </c>
      <c r="C20" s="18" t="s">
        <v>239</v>
      </c>
      <c r="D20" s="18" t="s">
        <v>234</v>
      </c>
      <c r="E20" s="18">
        <v>2.6</v>
      </c>
      <c r="F20" s="18">
        <v>2</v>
      </c>
      <c r="G20" s="16"/>
    </row>
    <row r="21" spans="1:7" x14ac:dyDescent="0.25">
      <c r="A21" s="25"/>
      <c r="B21" s="12" t="s">
        <v>162</v>
      </c>
      <c r="C21" s="18" t="s">
        <v>240</v>
      </c>
      <c r="D21" s="18" t="s">
        <v>234</v>
      </c>
      <c r="E21" s="18">
        <v>1.5</v>
      </c>
      <c r="F21" s="18">
        <v>1</v>
      </c>
      <c r="G21" s="16"/>
    </row>
    <row r="22" spans="1:7" x14ac:dyDescent="0.25">
      <c r="A22" s="25"/>
      <c r="B22" s="12" t="s">
        <v>163</v>
      </c>
      <c r="C22" s="18" t="s">
        <v>241</v>
      </c>
      <c r="D22" s="18" t="s">
        <v>234</v>
      </c>
      <c r="E22" s="18">
        <v>1.5</v>
      </c>
      <c r="F22" s="18">
        <v>1</v>
      </c>
      <c r="G22" s="16"/>
    </row>
    <row r="23" spans="1:7" x14ac:dyDescent="0.25">
      <c r="A23" s="13"/>
      <c r="F23" s="18"/>
    </row>
    <row r="24" spans="1:7" x14ac:dyDescent="0.25">
      <c r="A24" s="24" t="s">
        <v>208</v>
      </c>
      <c r="B24" s="12" t="s">
        <v>164</v>
      </c>
      <c r="C24" s="18" t="s">
        <v>244</v>
      </c>
      <c r="D24" s="18" t="s">
        <v>234</v>
      </c>
      <c r="E24" s="18">
        <v>1.5</v>
      </c>
      <c r="F24" s="18">
        <v>1</v>
      </c>
      <c r="G24" s="16"/>
    </row>
    <row r="25" spans="1:7" s="16" customFormat="1" x14ac:dyDescent="0.25">
      <c r="A25" s="24"/>
      <c r="B25" s="5" t="s">
        <v>165</v>
      </c>
      <c r="C25" s="26" t="s">
        <v>253</v>
      </c>
      <c r="D25" s="27" t="s">
        <v>234</v>
      </c>
      <c r="E25" s="26">
        <v>6</v>
      </c>
      <c r="F25" s="26">
        <v>4</v>
      </c>
    </row>
    <row r="26" spans="1:7" s="16" customFormat="1" x14ac:dyDescent="0.25">
      <c r="A26" s="24"/>
      <c r="B26" s="5" t="s">
        <v>166</v>
      </c>
      <c r="C26" s="26"/>
      <c r="D26" s="27"/>
      <c r="E26" s="26"/>
      <c r="F26" s="26"/>
    </row>
    <row r="27" spans="1:7" s="16" customFormat="1" x14ac:dyDescent="0.25">
      <c r="A27" s="24"/>
      <c r="B27" s="10" t="s">
        <v>167</v>
      </c>
      <c r="C27" s="26" t="s">
        <v>245</v>
      </c>
      <c r="D27" s="26" t="s">
        <v>234</v>
      </c>
      <c r="E27" s="26">
        <v>6</v>
      </c>
      <c r="F27" s="26">
        <v>25</v>
      </c>
      <c r="G27" s="21"/>
    </row>
    <row r="28" spans="1:7" x14ac:dyDescent="0.25">
      <c r="A28" s="24"/>
      <c r="B28" s="12" t="s">
        <v>168</v>
      </c>
      <c r="C28" s="26"/>
      <c r="D28" s="26"/>
      <c r="E28" s="26"/>
      <c r="F28" s="26"/>
      <c r="G28" s="22"/>
    </row>
    <row r="29" spans="1:7" x14ac:dyDescent="0.25">
      <c r="A29" s="24"/>
      <c r="B29" s="12" t="s">
        <v>169</v>
      </c>
      <c r="C29" s="26"/>
      <c r="D29" s="26"/>
      <c r="E29" s="26"/>
      <c r="F29" s="26"/>
      <c r="G29" s="22"/>
    </row>
    <row r="30" spans="1:7" x14ac:dyDescent="0.25">
      <c r="A30" s="24"/>
      <c r="B30" s="12" t="s">
        <v>170</v>
      </c>
      <c r="C30" s="26"/>
      <c r="D30" s="26"/>
      <c r="E30" s="26"/>
      <c r="F30" s="26"/>
      <c r="G30" s="22"/>
    </row>
    <row r="31" spans="1:7" x14ac:dyDescent="0.25">
      <c r="A31" s="13"/>
      <c r="F31" s="18"/>
    </row>
    <row r="32" spans="1:7" s="16" customFormat="1" x14ac:dyDescent="0.25">
      <c r="A32" s="25" t="s">
        <v>209</v>
      </c>
      <c r="B32" s="20" t="s">
        <v>171</v>
      </c>
      <c r="C32" s="19" t="s">
        <v>248</v>
      </c>
      <c r="D32" s="19" t="s">
        <v>247</v>
      </c>
      <c r="E32" s="19">
        <v>10</v>
      </c>
      <c r="F32" s="19">
        <v>1</v>
      </c>
    </row>
    <row r="33" spans="1:7" x14ac:dyDescent="0.25">
      <c r="A33" s="25"/>
      <c r="B33" s="12" t="s">
        <v>172</v>
      </c>
      <c r="C33" s="26" t="s">
        <v>250</v>
      </c>
      <c r="D33" s="26" t="s">
        <v>249</v>
      </c>
      <c r="E33" s="26">
        <v>0.1</v>
      </c>
      <c r="F33" s="26">
        <v>12</v>
      </c>
      <c r="G33" s="16"/>
    </row>
    <row r="34" spans="1:7" s="16" customFormat="1" x14ac:dyDescent="0.25">
      <c r="A34" s="25"/>
      <c r="B34" s="20" t="s">
        <v>173</v>
      </c>
      <c r="C34" s="26"/>
      <c r="D34" s="26"/>
      <c r="E34" s="26"/>
      <c r="F34" s="26"/>
    </row>
    <row r="35" spans="1:7" x14ac:dyDescent="0.25">
      <c r="A35" s="25"/>
      <c r="B35" s="12" t="s">
        <v>174</v>
      </c>
      <c r="C35" s="26"/>
      <c r="D35" s="26"/>
      <c r="E35" s="26"/>
      <c r="F35" s="26"/>
      <c r="G35" s="16"/>
    </row>
  </sheetData>
  <mergeCells count="35">
    <mergeCell ref="A32:A35"/>
    <mergeCell ref="A2:A3"/>
    <mergeCell ref="A5:A6"/>
    <mergeCell ref="A8:A9"/>
    <mergeCell ref="A11:A12"/>
    <mergeCell ref="A14:A22"/>
    <mergeCell ref="A24:A30"/>
    <mergeCell ref="C2:C3"/>
    <mergeCell ref="E2:E3"/>
    <mergeCell ref="F2:F3"/>
    <mergeCell ref="C5:C6"/>
    <mergeCell ref="E5:E6"/>
    <mergeCell ref="D2:D3"/>
    <mergeCell ref="D5:D6"/>
    <mergeCell ref="F5:F6"/>
    <mergeCell ref="C8:C9"/>
    <mergeCell ref="D8:D9"/>
    <mergeCell ref="E8:E9"/>
    <mergeCell ref="F8:F9"/>
    <mergeCell ref="E11:E12"/>
    <mergeCell ref="C11:C12"/>
    <mergeCell ref="D11:D12"/>
    <mergeCell ref="F11:F12"/>
    <mergeCell ref="C33:C35"/>
    <mergeCell ref="D33:D35"/>
    <mergeCell ref="E33:E35"/>
    <mergeCell ref="F33:F35"/>
    <mergeCell ref="C25:C26"/>
    <mergeCell ref="D25:D26"/>
    <mergeCell ref="E25:E26"/>
    <mergeCell ref="F25:F26"/>
    <mergeCell ref="C27:C30"/>
    <mergeCell ref="D27:D30"/>
    <mergeCell ref="E27:E30"/>
    <mergeCell ref="F27:F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243FB-CE3B-404C-A5BA-D6348E33EB3B}">
  <dimension ref="A1:BE63"/>
  <sheetViews>
    <sheetView topLeftCell="A7" workbookViewId="0">
      <selection activeCell="AB31" sqref="AB31"/>
    </sheetView>
  </sheetViews>
  <sheetFormatPr defaultRowHeight="15" x14ac:dyDescent="0.25"/>
  <cols>
    <col min="1" max="1" width="50.5703125" customWidth="1"/>
    <col min="2" max="2" width="8.42578125" customWidth="1"/>
    <col min="3" max="11" width="8.42578125" hidden="1" customWidth="1"/>
    <col min="12" max="12" width="9.140625" customWidth="1"/>
    <col min="13" max="13" width="9.7109375" customWidth="1"/>
    <col min="14" max="14" width="9.140625" customWidth="1"/>
    <col min="15" max="15" width="10.85546875" customWidth="1"/>
    <col min="16" max="16" width="9.140625" hidden="1" customWidth="1"/>
    <col min="17" max="17" width="7.28515625" hidden="1" customWidth="1"/>
    <col min="18" max="18" width="11.28515625" hidden="1" customWidth="1"/>
    <col min="19" max="19" width="12.42578125" hidden="1" customWidth="1"/>
    <col min="20" max="23" width="9.140625" hidden="1" customWidth="1"/>
    <col min="24" max="24" width="0" hidden="1" customWidth="1"/>
    <col min="27" max="27" width="6.5703125" customWidth="1"/>
    <col min="28" max="28" width="12" customWidth="1"/>
    <col min="31" max="39" width="0" hidden="1" customWidth="1"/>
    <col min="44" max="52" width="9.140625" hidden="1" customWidth="1"/>
    <col min="56" max="56" width="11.85546875" customWidth="1"/>
  </cols>
  <sheetData>
    <row r="1" spans="1:57" s="29" customFormat="1" ht="30.75" thickBot="1" x14ac:dyDescent="0.3">
      <c r="L1" s="29" t="s">
        <v>258</v>
      </c>
      <c r="M1" s="29" t="s">
        <v>177</v>
      </c>
      <c r="Y1" s="29" t="s">
        <v>258</v>
      </c>
      <c r="Z1" s="29" t="s">
        <v>177</v>
      </c>
      <c r="AB1" s="23" t="s">
        <v>259</v>
      </c>
      <c r="AN1" s="29" t="s">
        <v>258</v>
      </c>
      <c r="AO1" s="29" t="s">
        <v>177</v>
      </c>
      <c r="BA1" s="29" t="s">
        <v>258</v>
      </c>
      <c r="BB1" s="29" t="s">
        <v>177</v>
      </c>
      <c r="BD1" s="23" t="s">
        <v>261</v>
      </c>
      <c r="BE1" s="23" t="s">
        <v>263</v>
      </c>
    </row>
    <row r="2" spans="1:57" x14ac:dyDescent="0.25">
      <c r="A2" t="s">
        <v>254</v>
      </c>
      <c r="B2" s="41">
        <v>5293.33</v>
      </c>
      <c r="C2" s="42">
        <v>5265.75</v>
      </c>
      <c r="D2" s="42">
        <v>5204.84</v>
      </c>
      <c r="E2" s="42">
        <v>5197.41</v>
      </c>
      <c r="F2" s="42">
        <v>5238.6400000000003</v>
      </c>
      <c r="G2" s="42">
        <v>5239.3</v>
      </c>
      <c r="H2" s="42">
        <v>5212.2700000000004</v>
      </c>
      <c r="I2" s="42">
        <v>5233.34</v>
      </c>
      <c r="J2" s="42">
        <v>5194.1400000000003</v>
      </c>
      <c r="K2" s="42">
        <v>5205.2700000000004</v>
      </c>
      <c r="L2" s="42">
        <f>AVERAGE(B2:K2)</f>
        <v>5228.429000000001</v>
      </c>
      <c r="M2" s="43">
        <f>STDEV(B2:K2)/AVERAGE(B2:K2)</f>
        <v>6.1625321023560204E-3</v>
      </c>
      <c r="O2" s="41">
        <v>5288.06</v>
      </c>
      <c r="P2" s="42">
        <v>5266.83</v>
      </c>
      <c r="Q2" s="42">
        <v>5200.03</v>
      </c>
      <c r="R2" s="42">
        <v>5213.57</v>
      </c>
      <c r="S2" s="42">
        <v>5218.05</v>
      </c>
      <c r="T2" s="42">
        <v>5208.91</v>
      </c>
      <c r="U2" s="42">
        <v>5081.01</v>
      </c>
      <c r="V2" s="42">
        <v>4719.41</v>
      </c>
      <c r="W2" s="42">
        <v>5218.79</v>
      </c>
      <c r="X2" s="42">
        <v>5208.2</v>
      </c>
      <c r="Y2" s="42">
        <f>AVERAGE(O2:X2)</f>
        <v>5162.2859999999991</v>
      </c>
      <c r="Z2" s="43">
        <f>STDEV(O2:X2)/AVERAGE(K2:O2)</f>
        <v>4.1903481694265041E-2</v>
      </c>
      <c r="AB2">
        <f>Y2/L2</f>
        <v>0.98734935484444719</v>
      </c>
      <c r="AD2" s="44">
        <v>5398.4</v>
      </c>
      <c r="AE2" s="45">
        <v>5591</v>
      </c>
      <c r="AF2" s="45">
        <v>5404.84</v>
      </c>
      <c r="AG2" s="45">
        <v>5436.11</v>
      </c>
      <c r="AH2" s="45">
        <v>5541.86</v>
      </c>
      <c r="AI2" s="45">
        <v>5467.65</v>
      </c>
      <c r="AJ2" s="45">
        <v>5477.34</v>
      </c>
      <c r="AK2" s="45">
        <v>5590.32</v>
      </c>
      <c r="AL2" s="45">
        <v>5563.51</v>
      </c>
      <c r="AM2" s="45">
        <v>5479.36</v>
      </c>
      <c r="AN2" s="42">
        <f>AVERAGE(AD2:AM2)</f>
        <v>5495.0389999999998</v>
      </c>
      <c r="AO2" s="43">
        <f>STDEV(AD2:AM2)/AVERAGE(AD2:AM2)</f>
        <v>1.3210169664938733E-2</v>
      </c>
      <c r="AQ2" s="41">
        <v>5349.43</v>
      </c>
      <c r="AR2" s="42">
        <v>5512.56</v>
      </c>
      <c r="AS2" s="42">
        <v>5214.1499999999996</v>
      </c>
      <c r="AT2" s="42">
        <v>5312.85</v>
      </c>
      <c r="AU2" s="42">
        <v>5215.0200000000004</v>
      </c>
      <c r="AV2" s="42">
        <v>5291.83</v>
      </c>
      <c r="AW2" s="42">
        <v>5089.46</v>
      </c>
      <c r="AX2" s="42">
        <v>5206.08</v>
      </c>
      <c r="AY2" s="42">
        <v>5208.8599999999997</v>
      </c>
      <c r="AZ2" s="42">
        <v>5095.79</v>
      </c>
      <c r="BA2" s="42">
        <f>AVERAGE(AQ2:AZ2)</f>
        <v>5249.603000000001</v>
      </c>
      <c r="BB2" s="43">
        <f>STDEV(AQ2:AZ2)/AVERAGE(AQ2:AZ2)</f>
        <v>2.3775864917753759E-2</v>
      </c>
      <c r="BD2">
        <f>BA2/AN2</f>
        <v>0.95533498488363799</v>
      </c>
      <c r="BE2">
        <f>L2/AN2</f>
        <v>0.95148169103076452</v>
      </c>
    </row>
    <row r="3" spans="1:57" x14ac:dyDescent="0.25">
      <c r="A3" t="s">
        <v>255</v>
      </c>
      <c r="B3" s="31">
        <v>3974.9</v>
      </c>
      <c r="C3" s="32">
        <v>3975.36</v>
      </c>
      <c r="D3" s="32">
        <v>3974.98</v>
      </c>
      <c r="E3" s="32">
        <v>3974.64</v>
      </c>
      <c r="F3" s="32">
        <v>3977.93</v>
      </c>
      <c r="G3" s="32">
        <v>3977.71</v>
      </c>
      <c r="H3" s="32">
        <v>3977.66</v>
      </c>
      <c r="I3" s="32">
        <v>3976.75</v>
      </c>
      <c r="J3" s="32">
        <v>3977.36</v>
      </c>
      <c r="K3" s="32">
        <v>3977.44</v>
      </c>
      <c r="L3" s="32">
        <f t="shared" ref="L3:L61" si="0">AVERAGE(B3:K3)</f>
        <v>3976.4729999999995</v>
      </c>
      <c r="M3" s="33">
        <f>STDEV(B3:K3)/AVERAGE(B3:K3)</f>
        <v>3.3700508517848826E-4</v>
      </c>
      <c r="O3" s="31">
        <v>3978.46</v>
      </c>
      <c r="P3" s="32">
        <v>3978.26</v>
      </c>
      <c r="Q3" s="32">
        <v>3979.04</v>
      </c>
      <c r="R3" s="32">
        <v>3980.03</v>
      </c>
      <c r="S3" s="32">
        <v>3979.32</v>
      </c>
      <c r="T3" s="32">
        <v>3976.44</v>
      </c>
      <c r="U3" s="32">
        <v>3979.32</v>
      </c>
      <c r="V3" s="32">
        <v>3978.7</v>
      </c>
      <c r="W3" s="32">
        <v>3980.75</v>
      </c>
      <c r="X3" s="32">
        <v>3979.84</v>
      </c>
      <c r="Y3" s="32">
        <f t="shared" ref="Y3:Y29" si="1">AVERAGE(O3:X3)</f>
        <v>3979.0160000000005</v>
      </c>
      <c r="Z3" s="33">
        <f t="shared" ref="Z3:Z29" si="2">STDEV(O3:X3)/AVERAGE(K3:O3)</f>
        <v>3.9531057732329112E-4</v>
      </c>
      <c r="AB3">
        <f t="shared" ref="AB3:AB29" si="3">Y3/L3</f>
        <v>1.0006395114464504</v>
      </c>
      <c r="AD3" s="31">
        <v>4486.9799999999996</v>
      </c>
      <c r="AE3" s="32">
        <v>4297.4799999999996</v>
      </c>
      <c r="AF3" s="32">
        <v>4481.6400000000003</v>
      </c>
      <c r="AG3" s="32">
        <v>4256.9799999999996</v>
      </c>
      <c r="AH3" s="32">
        <v>4279.66</v>
      </c>
      <c r="AI3" s="32">
        <v>4100.8999999999996</v>
      </c>
      <c r="AJ3" s="32">
        <v>4114.18</v>
      </c>
      <c r="AK3" s="32">
        <v>4107.57</v>
      </c>
      <c r="AL3" s="32">
        <v>4139.5</v>
      </c>
      <c r="AM3" s="32">
        <v>4134.93</v>
      </c>
      <c r="AN3" s="32">
        <f t="shared" ref="AN3:AN29" si="4">AVERAGE(AD3:AM3)</f>
        <v>4239.982</v>
      </c>
      <c r="AO3" s="33">
        <f t="shared" ref="AO3:AO29" si="5">STDEV(AD3:AM3)/AVERAGE(AD3:AM3)</f>
        <v>3.5018534918456953E-2</v>
      </c>
      <c r="AQ3" s="31">
        <v>4015.1</v>
      </c>
      <c r="AR3" s="32">
        <v>4049.85</v>
      </c>
      <c r="AS3" s="32">
        <v>4072.14</v>
      </c>
      <c r="AT3" s="32">
        <v>4032.62</v>
      </c>
      <c r="AU3" s="32">
        <v>3998.98</v>
      </c>
      <c r="AV3" s="32">
        <v>4023.06</v>
      </c>
      <c r="AW3" s="32">
        <v>3995.66</v>
      </c>
      <c r="AX3" s="32">
        <v>4108.99</v>
      </c>
      <c r="AY3" s="32">
        <v>4022.4</v>
      </c>
      <c r="AZ3" s="32">
        <v>4069.49</v>
      </c>
      <c r="BA3" s="32">
        <f t="shared" ref="BA3:BA29" si="6">AVERAGE(AQ3:AZ3)</f>
        <v>4038.8290000000002</v>
      </c>
      <c r="BB3" s="33">
        <f t="shared" ref="BB3:BB29" si="7">STDEV(AQ3:AZ3)/AVERAGE(AQ3:AZ3)</f>
        <v>8.914026356737232E-3</v>
      </c>
      <c r="BD3">
        <f t="shared" ref="BD3:BD29" si="8">BA3/AN3</f>
        <v>0.95255805331249055</v>
      </c>
      <c r="BE3">
        <f t="shared" ref="BE3:BE29" si="9">L3/AN3</f>
        <v>0.9378513871049452</v>
      </c>
    </row>
    <row r="4" spans="1:57" x14ac:dyDescent="0.25">
      <c r="A4" s="1" t="s">
        <v>256</v>
      </c>
      <c r="B4" s="34">
        <v>20.868200000000002</v>
      </c>
      <c r="C4" s="35">
        <v>14.7173</v>
      </c>
      <c r="D4" s="35">
        <v>16.476600000000001</v>
      </c>
      <c r="E4" s="35">
        <v>16.457999999999998</v>
      </c>
      <c r="F4" s="35">
        <v>14.765599999999999</v>
      </c>
      <c r="G4" s="35">
        <v>14.7964</v>
      </c>
      <c r="H4" s="35">
        <v>16.458500000000001</v>
      </c>
      <c r="I4" s="35">
        <v>16.292999999999999</v>
      </c>
      <c r="J4" s="35">
        <v>16.003900000000002</v>
      </c>
      <c r="K4" s="35">
        <v>14.8215</v>
      </c>
      <c r="L4" s="32">
        <f t="shared" si="0"/>
        <v>16.165900000000001</v>
      </c>
      <c r="M4" s="36">
        <f>STDEV(B4:K4)/AVERAGE(B4:K4)</f>
        <v>0.11324559048080968</v>
      </c>
      <c r="O4" s="34">
        <v>16.925000000000001</v>
      </c>
      <c r="P4" s="35">
        <v>15.5474</v>
      </c>
      <c r="Q4" s="35">
        <v>15.556900000000001</v>
      </c>
      <c r="R4" s="35">
        <v>14.6509</v>
      </c>
      <c r="S4" s="35">
        <v>16.630600000000001</v>
      </c>
      <c r="T4" s="35">
        <v>20.7639</v>
      </c>
      <c r="U4" s="35">
        <v>16.386700000000001</v>
      </c>
      <c r="V4" s="35">
        <v>15.5618</v>
      </c>
      <c r="W4" s="35">
        <v>16.922899999999998</v>
      </c>
      <c r="X4" s="35">
        <v>15.998799999999999</v>
      </c>
      <c r="Y4" s="32">
        <f t="shared" si="1"/>
        <v>16.494489999999999</v>
      </c>
      <c r="Z4" s="36">
        <f t="shared" si="2"/>
        <v>0.13858515004775801</v>
      </c>
      <c r="AB4">
        <f t="shared" si="3"/>
        <v>1.0203261185581995</v>
      </c>
      <c r="AD4" s="31">
        <v>15.5688</v>
      </c>
      <c r="AE4" s="32">
        <v>15.369400000000001</v>
      </c>
      <c r="AF4" s="32">
        <v>15.0974</v>
      </c>
      <c r="AG4" s="32">
        <v>15.0945</v>
      </c>
      <c r="AH4" s="32">
        <v>18.3752</v>
      </c>
      <c r="AI4" s="32">
        <v>15.4741</v>
      </c>
      <c r="AJ4" s="32">
        <v>15.5764</v>
      </c>
      <c r="AK4" s="32">
        <v>15.549300000000001</v>
      </c>
      <c r="AL4" s="32">
        <v>15.1775</v>
      </c>
      <c r="AM4" s="32">
        <v>18.147200000000002</v>
      </c>
      <c r="AN4" s="32">
        <f t="shared" si="4"/>
        <v>15.94298</v>
      </c>
      <c r="AO4" s="36">
        <f t="shared" si="5"/>
        <v>7.7594248402653956E-2</v>
      </c>
      <c r="AQ4" s="31">
        <v>16.075900000000001</v>
      </c>
      <c r="AR4" s="32">
        <v>15.603</v>
      </c>
      <c r="AS4" s="32">
        <v>17.062999999999999</v>
      </c>
      <c r="AT4" s="32">
        <v>15.6121</v>
      </c>
      <c r="AU4" s="32">
        <v>15.1318</v>
      </c>
      <c r="AV4" s="32">
        <v>18.2849</v>
      </c>
      <c r="AW4" s="32">
        <v>15.091799999999999</v>
      </c>
      <c r="AX4" s="32">
        <v>24.332799999999999</v>
      </c>
      <c r="AY4" s="32">
        <v>15.123799999999999</v>
      </c>
      <c r="AZ4" s="32">
        <v>15.091799999999999</v>
      </c>
      <c r="BA4" s="32">
        <f t="shared" si="6"/>
        <v>16.74109</v>
      </c>
      <c r="BB4" s="36">
        <f t="shared" si="7"/>
        <v>0.17102586695727731</v>
      </c>
      <c r="BD4">
        <f t="shared" si="8"/>
        <v>1.0500602773132752</v>
      </c>
      <c r="BE4">
        <f t="shared" si="9"/>
        <v>1.0139823295268513</v>
      </c>
    </row>
    <row r="5" spans="1:57" x14ac:dyDescent="0.25">
      <c r="A5" t="s">
        <v>257</v>
      </c>
      <c r="B5" s="31">
        <v>12.6714</v>
      </c>
      <c r="C5" s="32">
        <v>12.6433</v>
      </c>
      <c r="D5" s="32">
        <v>12.6462</v>
      </c>
      <c r="E5" s="32">
        <v>12.6492</v>
      </c>
      <c r="F5" s="32">
        <v>13.3667</v>
      </c>
      <c r="G5" s="32">
        <v>12.835000000000001</v>
      </c>
      <c r="H5" s="32">
        <v>12.643599999999999</v>
      </c>
      <c r="I5" s="32">
        <v>13.3484</v>
      </c>
      <c r="J5" s="32">
        <v>12.679</v>
      </c>
      <c r="K5" s="32">
        <v>13.039300000000001</v>
      </c>
      <c r="L5" s="32">
        <f t="shared" si="0"/>
        <v>12.852209999999999</v>
      </c>
      <c r="M5" s="33">
        <f>STDEV(B5:K5)/AVERAGE(B5:K5)</f>
        <v>2.2901716707550427E-2</v>
      </c>
      <c r="O5" s="31">
        <v>12.660600000000001</v>
      </c>
      <c r="P5" s="32">
        <v>13.1899</v>
      </c>
      <c r="Q5" s="32">
        <v>13.375999999999999</v>
      </c>
      <c r="R5" s="32">
        <v>12.672599999999999</v>
      </c>
      <c r="S5" s="32">
        <v>13.355</v>
      </c>
      <c r="T5" s="32">
        <v>13.372299999999999</v>
      </c>
      <c r="U5" s="32">
        <v>13.196</v>
      </c>
      <c r="V5" s="32">
        <v>12.654999999999999</v>
      </c>
      <c r="W5" s="32">
        <v>13.504899999999999</v>
      </c>
      <c r="X5" s="32">
        <v>12.6396</v>
      </c>
      <c r="Y5" s="32">
        <f t="shared" si="1"/>
        <v>13.062190000000001</v>
      </c>
      <c r="Z5" s="33">
        <f t="shared" si="2"/>
        <v>3.7355950016190846E-2</v>
      </c>
      <c r="AB5">
        <f t="shared" si="3"/>
        <v>1.0163380461414808</v>
      </c>
      <c r="AD5" s="31">
        <v>13.364000000000001</v>
      </c>
      <c r="AE5" s="32">
        <v>12.680199999999999</v>
      </c>
      <c r="AF5" s="32">
        <v>12.6648</v>
      </c>
      <c r="AG5" s="32">
        <v>12.6797</v>
      </c>
      <c r="AH5" s="32">
        <v>16.1648</v>
      </c>
      <c r="AI5" s="32">
        <v>13.0273</v>
      </c>
      <c r="AJ5" s="32">
        <v>14.7371</v>
      </c>
      <c r="AK5" s="32">
        <v>12.6853</v>
      </c>
      <c r="AL5" s="32">
        <v>12.805199999999999</v>
      </c>
      <c r="AM5" s="32">
        <v>17.3691</v>
      </c>
      <c r="AN5" s="32">
        <f t="shared" si="4"/>
        <v>13.817749999999998</v>
      </c>
      <c r="AO5" s="36">
        <f t="shared" si="5"/>
        <v>0.12306044654563315</v>
      </c>
      <c r="AQ5" s="31">
        <v>13.0105</v>
      </c>
      <c r="AR5" s="32">
        <v>12.6785</v>
      </c>
      <c r="AS5" s="32">
        <v>14.756600000000001</v>
      </c>
      <c r="AT5" s="32">
        <v>12.6418</v>
      </c>
      <c r="AU5" s="32">
        <v>12.676</v>
      </c>
      <c r="AV5" s="32">
        <v>14.7949</v>
      </c>
      <c r="AW5" s="32">
        <v>13.3979</v>
      </c>
      <c r="AX5" s="32">
        <v>14.8035</v>
      </c>
      <c r="AY5" s="32">
        <v>12.897</v>
      </c>
      <c r="AZ5" s="32">
        <v>12.700200000000001</v>
      </c>
      <c r="BA5" s="32">
        <f t="shared" si="6"/>
        <v>13.435689999999999</v>
      </c>
      <c r="BB5" s="33">
        <f t="shared" si="7"/>
        <v>7.1291219987688628E-2</v>
      </c>
      <c r="BD5">
        <f t="shared" si="8"/>
        <v>0.97235005699191268</v>
      </c>
      <c r="BE5">
        <f t="shared" si="9"/>
        <v>0.93012321108718865</v>
      </c>
    </row>
    <row r="6" spans="1:57" x14ac:dyDescent="0.25">
      <c r="A6" t="s">
        <v>151</v>
      </c>
      <c r="B6" s="31">
        <v>3360460</v>
      </c>
      <c r="C6" s="32">
        <v>3320180</v>
      </c>
      <c r="D6" s="32">
        <v>3233430</v>
      </c>
      <c r="E6" s="32">
        <v>3519150</v>
      </c>
      <c r="F6" s="32">
        <v>3358560</v>
      </c>
      <c r="G6" s="32">
        <v>3235260</v>
      </c>
      <c r="H6" s="32">
        <v>3493640</v>
      </c>
      <c r="I6" s="32">
        <v>3272160</v>
      </c>
      <c r="J6" s="32">
        <v>3448520</v>
      </c>
      <c r="K6" s="32">
        <v>3336170</v>
      </c>
      <c r="L6" s="32">
        <f t="shared" si="0"/>
        <v>3357753</v>
      </c>
      <c r="M6" s="33">
        <f>STDEV(B6:K6)/AVERAGE(B6:K6)</f>
        <v>3.018044005714024E-2</v>
      </c>
      <c r="O6" s="31">
        <v>3432640</v>
      </c>
      <c r="P6" s="32">
        <v>3367040</v>
      </c>
      <c r="Q6" s="32">
        <v>3285530</v>
      </c>
      <c r="R6" s="32">
        <v>3255360</v>
      </c>
      <c r="S6" s="32">
        <v>3525300</v>
      </c>
      <c r="T6" s="32">
        <v>3329070</v>
      </c>
      <c r="U6" s="32">
        <v>3295530</v>
      </c>
      <c r="V6" s="32">
        <v>3586740</v>
      </c>
      <c r="W6" s="32">
        <v>3374130</v>
      </c>
      <c r="X6" s="32">
        <v>3556790</v>
      </c>
      <c r="Y6" s="32">
        <f t="shared" si="1"/>
        <v>3400813</v>
      </c>
      <c r="Z6" s="33">
        <f t="shared" si="2"/>
        <v>4.7095280665836459E-2</v>
      </c>
      <c r="AB6">
        <f t="shared" si="3"/>
        <v>1.0128240522754355</v>
      </c>
      <c r="AD6" s="31">
        <v>4039150</v>
      </c>
      <c r="AE6" s="32">
        <v>3510820</v>
      </c>
      <c r="AF6" s="32">
        <v>3526170</v>
      </c>
      <c r="AG6" s="32">
        <v>3712250</v>
      </c>
      <c r="AH6" s="32">
        <v>3496080</v>
      </c>
      <c r="AI6" s="32">
        <v>3496080</v>
      </c>
      <c r="AJ6" s="32">
        <v>3727840</v>
      </c>
      <c r="AK6" s="32">
        <v>3715990</v>
      </c>
      <c r="AL6" s="32">
        <v>3846520</v>
      </c>
      <c r="AM6" s="32">
        <v>3540280</v>
      </c>
      <c r="AN6" s="32">
        <f t="shared" si="4"/>
        <v>3661118</v>
      </c>
      <c r="AO6" s="33">
        <f t="shared" si="5"/>
        <v>4.9638223480412483E-2</v>
      </c>
      <c r="AQ6" s="31">
        <v>3552760</v>
      </c>
      <c r="AR6" s="32">
        <v>3337920</v>
      </c>
      <c r="AS6" s="32">
        <v>3581230</v>
      </c>
      <c r="AT6" s="32">
        <v>3456060</v>
      </c>
      <c r="AU6" s="32">
        <v>3430660</v>
      </c>
      <c r="AV6" s="32">
        <v>3381430</v>
      </c>
      <c r="AW6" s="32">
        <v>3593360</v>
      </c>
      <c r="AX6" s="32">
        <v>3621200</v>
      </c>
      <c r="AY6" s="32">
        <v>3612570</v>
      </c>
      <c r="AZ6" s="32">
        <v>3311390</v>
      </c>
      <c r="BA6" s="32">
        <f t="shared" si="6"/>
        <v>3487858</v>
      </c>
      <c r="BB6" s="33">
        <f t="shared" si="7"/>
        <v>3.4008083538185491E-2</v>
      </c>
      <c r="BD6">
        <f t="shared" si="8"/>
        <v>0.95267565809132615</v>
      </c>
      <c r="BE6">
        <f t="shared" si="9"/>
        <v>0.91713869916238699</v>
      </c>
    </row>
    <row r="7" spans="1:57" x14ac:dyDescent="0.25">
      <c r="A7" t="s">
        <v>152</v>
      </c>
      <c r="B7" s="31">
        <v>2961960</v>
      </c>
      <c r="C7" s="32">
        <v>2991460</v>
      </c>
      <c r="D7" s="32">
        <v>2964790</v>
      </c>
      <c r="E7" s="32">
        <v>3186850</v>
      </c>
      <c r="F7" s="32">
        <v>3026060</v>
      </c>
      <c r="G7" s="32">
        <v>2933410</v>
      </c>
      <c r="H7" s="32">
        <v>3177270</v>
      </c>
      <c r="I7" s="32">
        <v>2993740</v>
      </c>
      <c r="J7" s="32">
        <v>3182450</v>
      </c>
      <c r="K7" s="32">
        <v>3010360</v>
      </c>
      <c r="L7" s="32">
        <f t="shared" si="0"/>
        <v>3042835</v>
      </c>
      <c r="M7" s="33">
        <f>STDEV(B7:K7)/AVERAGE(B7:K7)</f>
        <v>3.2735446611372662E-2</v>
      </c>
      <c r="O7" s="31">
        <v>2996360</v>
      </c>
      <c r="P7" s="32">
        <v>3025770</v>
      </c>
      <c r="Q7" s="32">
        <v>2978010</v>
      </c>
      <c r="R7" s="32">
        <v>2937960</v>
      </c>
      <c r="S7" s="32">
        <v>3179950</v>
      </c>
      <c r="T7" s="32">
        <v>3014820</v>
      </c>
      <c r="U7" s="32">
        <v>2952440</v>
      </c>
      <c r="V7" s="32">
        <v>3161290</v>
      </c>
      <c r="W7" s="32">
        <v>2971760</v>
      </c>
      <c r="X7" s="32">
        <v>3188090</v>
      </c>
      <c r="Y7" s="32">
        <f t="shared" si="1"/>
        <v>3040645</v>
      </c>
      <c r="Z7" s="33">
        <f t="shared" si="2"/>
        <v>4.3092730090730849E-2</v>
      </c>
      <c r="AB7">
        <f t="shared" si="3"/>
        <v>0.999280276452716</v>
      </c>
      <c r="AD7" s="31">
        <v>3150820</v>
      </c>
      <c r="AE7" s="32">
        <v>3048520</v>
      </c>
      <c r="AF7" s="32">
        <v>3050420</v>
      </c>
      <c r="AG7" s="32">
        <v>3395780</v>
      </c>
      <c r="AH7" s="32">
        <v>3155050</v>
      </c>
      <c r="AI7" s="32">
        <v>3083260</v>
      </c>
      <c r="AJ7" s="32">
        <v>3259290</v>
      </c>
      <c r="AK7" s="32">
        <v>3314420</v>
      </c>
      <c r="AL7" s="32">
        <v>3221610</v>
      </c>
      <c r="AM7" s="32">
        <v>3084680</v>
      </c>
      <c r="AN7" s="32">
        <f t="shared" si="4"/>
        <v>3176385</v>
      </c>
      <c r="AO7" s="33">
        <f t="shared" si="5"/>
        <v>3.7326271557616801E-2</v>
      </c>
      <c r="AQ7" s="31">
        <v>3060530</v>
      </c>
      <c r="AR7" s="32">
        <v>2918640</v>
      </c>
      <c r="AS7" s="32">
        <v>3187980</v>
      </c>
      <c r="AT7" s="32">
        <v>3115880</v>
      </c>
      <c r="AU7" s="32">
        <v>2999920</v>
      </c>
      <c r="AV7" s="32">
        <v>2971620</v>
      </c>
      <c r="AW7" s="32">
        <v>3205680</v>
      </c>
      <c r="AX7" s="32">
        <v>3202670</v>
      </c>
      <c r="AY7" s="32">
        <v>3204860</v>
      </c>
      <c r="AZ7" s="32">
        <v>2922340</v>
      </c>
      <c r="BA7" s="32">
        <f t="shared" si="6"/>
        <v>3079012</v>
      </c>
      <c r="BB7" s="33">
        <f t="shared" si="7"/>
        <v>3.8853449224818627E-2</v>
      </c>
      <c r="BD7">
        <f t="shared" si="8"/>
        <v>0.96934471104730691</v>
      </c>
      <c r="BE7">
        <f t="shared" si="9"/>
        <v>0.95795534861170795</v>
      </c>
    </row>
    <row r="8" spans="1:57" x14ac:dyDescent="0.25">
      <c r="A8" t="s">
        <v>153</v>
      </c>
      <c r="B8" s="31">
        <v>575.89800000000002</v>
      </c>
      <c r="C8" s="32">
        <v>578.447</v>
      </c>
      <c r="D8" s="32">
        <v>577.97</v>
      </c>
      <c r="E8" s="32">
        <v>577.26499999999999</v>
      </c>
      <c r="F8" s="32">
        <v>574.28499999999997</v>
      </c>
      <c r="G8" s="32">
        <v>573.9</v>
      </c>
      <c r="H8" s="32">
        <v>578.11699999999996</v>
      </c>
      <c r="I8" s="32">
        <v>576.476</v>
      </c>
      <c r="J8" s="32">
        <v>576.57000000000005</v>
      </c>
      <c r="K8" s="32">
        <v>578.74400000000003</v>
      </c>
      <c r="L8" s="32">
        <f t="shared" si="0"/>
        <v>576.76719999999989</v>
      </c>
      <c r="M8" s="33">
        <f>STDEV(B8:K8)/AVERAGE(B8:K8)</f>
        <v>2.9188413046417651E-3</v>
      </c>
      <c r="O8" s="31">
        <v>578.07500000000005</v>
      </c>
      <c r="P8" s="32">
        <v>572.976</v>
      </c>
      <c r="Q8" s="32">
        <v>573.19399999999996</v>
      </c>
      <c r="R8" s="32">
        <v>575.048</v>
      </c>
      <c r="S8" s="32">
        <v>576.928</v>
      </c>
      <c r="T8" s="32">
        <v>576.30499999999995</v>
      </c>
      <c r="U8" s="32">
        <v>578.39</v>
      </c>
      <c r="V8" s="32">
        <v>576.03200000000004</v>
      </c>
      <c r="W8" s="32">
        <v>580.54600000000005</v>
      </c>
      <c r="X8" s="32">
        <v>576.18899999999996</v>
      </c>
      <c r="Y8" s="32">
        <f t="shared" si="1"/>
        <v>576.36829999999998</v>
      </c>
      <c r="Z8" s="33">
        <f t="shared" si="2"/>
        <v>5.3420641242287346E-3</v>
      </c>
      <c r="AB8">
        <f t="shared" si="3"/>
        <v>0.99930838646857878</v>
      </c>
      <c r="AD8" s="31">
        <v>655.947</v>
      </c>
      <c r="AE8" s="32">
        <v>644.78</v>
      </c>
      <c r="AF8" s="32">
        <v>660.28099999999995</v>
      </c>
      <c r="AG8" s="32">
        <v>640.60500000000002</v>
      </c>
      <c r="AH8" s="32">
        <v>639.61599999999999</v>
      </c>
      <c r="AI8" s="32">
        <v>645.43700000000001</v>
      </c>
      <c r="AJ8" s="32">
        <v>653.29499999999996</v>
      </c>
      <c r="AK8" s="32">
        <v>638.16999999999996</v>
      </c>
      <c r="AL8" s="32">
        <v>651.44600000000003</v>
      </c>
      <c r="AM8" s="32">
        <v>646.72</v>
      </c>
      <c r="AN8" s="32">
        <f t="shared" si="4"/>
        <v>647.62969999999996</v>
      </c>
      <c r="AO8" s="33">
        <f t="shared" si="5"/>
        <v>1.1424667028909543E-2</v>
      </c>
      <c r="AQ8" s="31">
        <v>623.875</v>
      </c>
      <c r="AR8" s="32">
        <v>605.29100000000005</v>
      </c>
      <c r="AS8" s="32">
        <v>609.85199999999998</v>
      </c>
      <c r="AT8" s="32">
        <v>617.01499999999999</v>
      </c>
      <c r="AU8" s="32">
        <v>609.31299999999999</v>
      </c>
      <c r="AV8" s="32">
        <v>607.82399999999996</v>
      </c>
      <c r="AW8" s="32">
        <v>617.26300000000003</v>
      </c>
      <c r="AX8" s="32">
        <v>615.524</v>
      </c>
      <c r="AY8" s="32">
        <v>607.85699999999997</v>
      </c>
      <c r="AZ8" s="32">
        <v>619.60500000000002</v>
      </c>
      <c r="BA8" s="32">
        <f t="shared" si="6"/>
        <v>613.34190000000001</v>
      </c>
      <c r="BB8" s="33">
        <f t="shared" si="7"/>
        <v>9.9850906905392441E-3</v>
      </c>
      <c r="BD8">
        <f t="shared" si="8"/>
        <v>0.94705647378432467</v>
      </c>
      <c r="BE8">
        <f t="shared" si="9"/>
        <v>0.89058176300438341</v>
      </c>
    </row>
    <row r="9" spans="1:57" x14ac:dyDescent="0.25">
      <c r="A9" t="s">
        <v>154</v>
      </c>
      <c r="B9" s="31">
        <v>363.86599999999999</v>
      </c>
      <c r="C9" s="32">
        <v>364.88900000000001</v>
      </c>
      <c r="D9" s="32">
        <v>364.67700000000002</v>
      </c>
      <c r="E9" s="32">
        <v>364.16</v>
      </c>
      <c r="F9" s="32">
        <v>363.1</v>
      </c>
      <c r="G9" s="32">
        <v>364.80200000000002</v>
      </c>
      <c r="H9" s="32">
        <v>364.60399999999998</v>
      </c>
      <c r="I9" s="32">
        <v>365.15600000000001</v>
      </c>
      <c r="J9" s="32">
        <v>364.83199999999999</v>
      </c>
      <c r="K9" s="32">
        <v>364.40699999999998</v>
      </c>
      <c r="L9" s="32">
        <f t="shared" si="0"/>
        <v>364.44929999999999</v>
      </c>
      <c r="M9" s="33">
        <f>STDEV(B9:K9)/AVERAGE(B9:K9)</f>
        <v>1.6578970852148469E-3</v>
      </c>
      <c r="O9" s="31">
        <v>363.495</v>
      </c>
      <c r="P9" s="32">
        <v>364.93599999999998</v>
      </c>
      <c r="Q9" s="32">
        <v>364.24400000000003</v>
      </c>
      <c r="R9" s="32">
        <v>363.47500000000002</v>
      </c>
      <c r="S9" s="32">
        <v>364.04399999999998</v>
      </c>
      <c r="T9" s="32">
        <v>363.47699999999998</v>
      </c>
      <c r="U9" s="32">
        <v>365.79300000000001</v>
      </c>
      <c r="V9" s="32">
        <v>364.30500000000001</v>
      </c>
      <c r="W9" s="32">
        <v>364.36</v>
      </c>
      <c r="X9" s="32">
        <v>364.178</v>
      </c>
      <c r="Y9" s="32">
        <f t="shared" si="1"/>
        <v>364.23069999999996</v>
      </c>
      <c r="Z9" s="33">
        <f t="shared" si="2"/>
        <v>2.6402036278760838E-3</v>
      </c>
      <c r="AB9">
        <f t="shared" si="3"/>
        <v>0.99940019091818799</v>
      </c>
      <c r="AD9" s="31">
        <v>419.86500000000001</v>
      </c>
      <c r="AE9" s="32">
        <v>419.60899999999998</v>
      </c>
      <c r="AF9" s="32">
        <v>416.07499999999999</v>
      </c>
      <c r="AG9" s="32">
        <v>422.57</v>
      </c>
      <c r="AH9" s="32">
        <v>417.62</v>
      </c>
      <c r="AI9" s="32">
        <v>417.58800000000002</v>
      </c>
      <c r="AJ9" s="32">
        <v>423.89800000000002</v>
      </c>
      <c r="AK9" s="32">
        <v>417.29500000000002</v>
      </c>
      <c r="AL9" s="32">
        <v>416.13200000000001</v>
      </c>
      <c r="AM9" s="32">
        <v>415.34500000000003</v>
      </c>
      <c r="AN9" s="32">
        <f t="shared" si="4"/>
        <v>418.59970000000004</v>
      </c>
      <c r="AO9" s="33">
        <f t="shared" si="5"/>
        <v>6.8128248094188777E-3</v>
      </c>
      <c r="AQ9" s="31">
        <v>399.90800000000002</v>
      </c>
      <c r="AR9" s="32">
        <v>403.58199999999999</v>
      </c>
      <c r="AS9" s="32">
        <v>405.14600000000002</v>
      </c>
      <c r="AT9" s="32">
        <v>400.03500000000003</v>
      </c>
      <c r="AU9" s="32">
        <v>409.197</v>
      </c>
      <c r="AV9" s="32">
        <v>399.75</v>
      </c>
      <c r="AW9" s="32">
        <v>403.30399999999997</v>
      </c>
      <c r="AX9" s="32">
        <v>411.04599999999999</v>
      </c>
      <c r="AY9" s="32">
        <v>403.2</v>
      </c>
      <c r="AZ9" s="32">
        <v>400.82499999999999</v>
      </c>
      <c r="BA9" s="32">
        <f t="shared" si="6"/>
        <v>403.59929999999997</v>
      </c>
      <c r="BB9" s="33">
        <f t="shared" si="7"/>
        <v>9.7116550696214696E-3</v>
      </c>
      <c r="BD9">
        <f t="shared" si="8"/>
        <v>0.96416528726609196</v>
      </c>
      <c r="BE9">
        <f t="shared" si="9"/>
        <v>0.87063918106009142</v>
      </c>
    </row>
    <row r="10" spans="1:57" x14ac:dyDescent="0.25">
      <c r="A10" s="1" t="s">
        <v>155</v>
      </c>
      <c r="B10" s="31">
        <v>2414</v>
      </c>
      <c r="C10" s="32">
        <v>2159</v>
      </c>
      <c r="D10" s="32">
        <v>2080</v>
      </c>
      <c r="E10" s="32">
        <v>2097</v>
      </c>
      <c r="F10" s="32">
        <v>2267</v>
      </c>
      <c r="G10" s="32">
        <v>2377</v>
      </c>
      <c r="H10" s="32">
        <v>2158</v>
      </c>
      <c r="I10" s="32">
        <v>2231</v>
      </c>
      <c r="J10" s="32">
        <v>2098</v>
      </c>
      <c r="K10" s="32">
        <v>2412</v>
      </c>
      <c r="L10" s="32">
        <f t="shared" si="0"/>
        <v>2229.3000000000002</v>
      </c>
      <c r="M10" s="36">
        <f>STDEV(B10:K10)/AVERAGE(B10:K10)</f>
        <v>5.9395406270653192E-2</v>
      </c>
      <c r="O10" s="31">
        <v>2414</v>
      </c>
      <c r="P10" s="32">
        <v>2229</v>
      </c>
      <c r="Q10" s="32">
        <v>2371</v>
      </c>
      <c r="R10" s="32">
        <v>2232</v>
      </c>
      <c r="S10" s="32">
        <v>2229</v>
      </c>
      <c r="T10" s="32">
        <v>2292</v>
      </c>
      <c r="U10" s="32">
        <v>1955</v>
      </c>
      <c r="V10" s="32">
        <v>2412</v>
      </c>
      <c r="W10" s="32">
        <v>2231</v>
      </c>
      <c r="X10" s="32">
        <v>2420</v>
      </c>
      <c r="Y10" s="32">
        <f t="shared" si="1"/>
        <v>2278.5</v>
      </c>
      <c r="Z10" s="33">
        <f t="shared" si="2"/>
        <v>7.9935991250046051E-2</v>
      </c>
      <c r="AB10">
        <f t="shared" si="3"/>
        <v>1.0220697079800833</v>
      </c>
      <c r="AD10" s="31">
        <v>2107</v>
      </c>
      <c r="AE10" s="32">
        <v>1967</v>
      </c>
      <c r="AF10" s="32">
        <v>1803</v>
      </c>
      <c r="AG10" s="32">
        <v>1838</v>
      </c>
      <c r="AH10" s="32">
        <v>2117</v>
      </c>
      <c r="AI10" s="32">
        <v>1847</v>
      </c>
      <c r="AJ10" s="32">
        <v>2171</v>
      </c>
      <c r="AK10" s="32">
        <v>2017</v>
      </c>
      <c r="AL10" s="32">
        <v>1612</v>
      </c>
      <c r="AM10" s="32">
        <v>1603</v>
      </c>
      <c r="AN10" s="32">
        <f t="shared" si="4"/>
        <v>1908.2</v>
      </c>
      <c r="AO10" s="36">
        <f t="shared" si="5"/>
        <v>0.10598332160136276</v>
      </c>
      <c r="AQ10" s="31">
        <v>1561</v>
      </c>
      <c r="AR10" s="32">
        <v>1561</v>
      </c>
      <c r="AS10" s="32">
        <v>1825</v>
      </c>
      <c r="AT10" s="32">
        <v>1563</v>
      </c>
      <c r="AU10" s="32">
        <v>1779</v>
      </c>
      <c r="AV10" s="32">
        <v>1562</v>
      </c>
      <c r="AW10" s="32">
        <v>2115</v>
      </c>
      <c r="AX10" s="32">
        <v>1563</v>
      </c>
      <c r="AY10" s="32">
        <v>1565</v>
      </c>
      <c r="AZ10" s="32">
        <v>1564</v>
      </c>
      <c r="BA10" s="32">
        <f t="shared" si="6"/>
        <v>1665.8</v>
      </c>
      <c r="BB10" s="33">
        <f t="shared" si="7"/>
        <v>0.11219033262330488</v>
      </c>
      <c r="BD10">
        <f t="shared" si="8"/>
        <v>0.87296929043077243</v>
      </c>
      <c r="BE10">
        <f t="shared" si="9"/>
        <v>1.1682737658526361</v>
      </c>
    </row>
    <row r="11" spans="1:57" x14ac:dyDescent="0.25">
      <c r="A11" t="s">
        <v>156</v>
      </c>
      <c r="B11" s="31">
        <v>7.8672000000000004</v>
      </c>
      <c r="C11" s="32">
        <v>7.8596199999999996</v>
      </c>
      <c r="D11" s="32">
        <v>7.8617600000000003</v>
      </c>
      <c r="E11" s="32">
        <v>7.8261500000000002</v>
      </c>
      <c r="F11" s="32">
        <v>7.8716799999999996</v>
      </c>
      <c r="G11" s="32">
        <v>7.9439000000000002</v>
      </c>
      <c r="H11" s="32">
        <v>7.8393499999999996</v>
      </c>
      <c r="I11" s="32">
        <v>7.97241</v>
      </c>
      <c r="J11" s="32">
        <v>8.0197900000000004</v>
      </c>
      <c r="K11" s="32">
        <v>7.8705600000000002</v>
      </c>
      <c r="L11" s="32">
        <f t="shared" si="0"/>
        <v>7.893241999999999</v>
      </c>
      <c r="M11" s="33">
        <f>STDEV(B11:K11)/AVERAGE(B11:K11)</f>
        <v>8.0162943543966494E-3</v>
      </c>
      <c r="O11" s="31">
        <v>7.8969800000000001</v>
      </c>
      <c r="P11" s="32">
        <v>7.8913599999999997</v>
      </c>
      <c r="Q11" s="32">
        <v>7.8471599999999997</v>
      </c>
      <c r="R11" s="32">
        <v>7.97879</v>
      </c>
      <c r="S11" s="32">
        <v>7.8501099999999999</v>
      </c>
      <c r="T11" s="32">
        <v>8.6049299999999995</v>
      </c>
      <c r="U11" s="32">
        <v>7.9191799999999999</v>
      </c>
      <c r="V11" s="32">
        <v>7.9081700000000001</v>
      </c>
      <c r="W11" s="32">
        <v>7.8807</v>
      </c>
      <c r="X11" s="32">
        <v>7.8558000000000003</v>
      </c>
      <c r="Y11" s="32">
        <f t="shared" si="1"/>
        <v>7.9633179999999992</v>
      </c>
      <c r="Z11" s="33">
        <f t="shared" si="2"/>
        <v>3.8667888437686655E-2</v>
      </c>
      <c r="AB11">
        <f t="shared" si="3"/>
        <v>1.008877974348183</v>
      </c>
      <c r="AD11" s="31">
        <v>9.3868799999999997</v>
      </c>
      <c r="AE11" s="32">
        <v>9.1485299999999992</v>
      </c>
      <c r="AF11" s="32">
        <v>9.4318899999999992</v>
      </c>
      <c r="AG11" s="32">
        <v>9.3527500000000003</v>
      </c>
      <c r="AH11" s="32">
        <v>9.2703199999999999</v>
      </c>
      <c r="AI11" s="32">
        <v>9.3328799999999994</v>
      </c>
      <c r="AJ11" s="32">
        <v>9.2412899999999993</v>
      </c>
      <c r="AK11" s="32">
        <v>9.2661999999999995</v>
      </c>
      <c r="AL11" s="32">
        <v>9.2833600000000001</v>
      </c>
      <c r="AM11" s="32">
        <v>9.1398399999999995</v>
      </c>
      <c r="AN11" s="32">
        <f t="shared" si="4"/>
        <v>9.2853940000000001</v>
      </c>
      <c r="AO11" s="33">
        <f t="shared" si="5"/>
        <v>1.021788103160914E-2</v>
      </c>
      <c r="AQ11" s="31">
        <v>9.0173299999999994</v>
      </c>
      <c r="AR11" s="32">
        <v>8.8972499999999997</v>
      </c>
      <c r="AS11" s="32">
        <v>8.9955200000000008</v>
      </c>
      <c r="AT11" s="32">
        <v>8.9171200000000006</v>
      </c>
      <c r="AU11" s="32">
        <v>8.9268300000000007</v>
      </c>
      <c r="AV11" s="32">
        <v>8.8979499999999998</v>
      </c>
      <c r="AW11" s="32">
        <v>8.8575099999999996</v>
      </c>
      <c r="AX11" s="32">
        <v>8.8518000000000008</v>
      </c>
      <c r="AY11" s="32">
        <v>8.8511299999999995</v>
      </c>
      <c r="AZ11" s="32">
        <v>8.9043100000000006</v>
      </c>
      <c r="BA11" s="32">
        <f t="shared" si="6"/>
        <v>8.9116749999999989</v>
      </c>
      <c r="BB11" s="33">
        <f t="shared" si="7"/>
        <v>6.3792986661244718E-3</v>
      </c>
      <c r="BD11">
        <f t="shared" si="8"/>
        <v>0.95975195021342108</v>
      </c>
      <c r="BE11">
        <f t="shared" si="9"/>
        <v>0.85007076705630358</v>
      </c>
    </row>
    <row r="12" spans="1:57" x14ac:dyDescent="0.25">
      <c r="A12" t="s">
        <v>157</v>
      </c>
      <c r="B12" s="31">
        <v>11.4078</v>
      </c>
      <c r="C12" s="32">
        <v>11.341100000000001</v>
      </c>
      <c r="D12" s="32">
        <v>11.3986</v>
      </c>
      <c r="E12" s="32">
        <v>11.346</v>
      </c>
      <c r="F12" s="32">
        <v>11.4049</v>
      </c>
      <c r="G12" s="32">
        <v>11.4178</v>
      </c>
      <c r="H12" s="32">
        <v>11.3634</v>
      </c>
      <c r="I12" s="32">
        <v>11.329700000000001</v>
      </c>
      <c r="J12" s="32">
        <v>11.4297</v>
      </c>
      <c r="K12" s="32">
        <v>11.4038</v>
      </c>
      <c r="L12" s="32">
        <f t="shared" si="0"/>
        <v>11.38428</v>
      </c>
      <c r="M12" s="33">
        <f>STDEV(B12:K12)/AVERAGE(B12:K12)</f>
        <v>3.1393796154896574E-3</v>
      </c>
      <c r="O12" s="31">
        <v>11.3979</v>
      </c>
      <c r="P12" s="32">
        <v>11.3987</v>
      </c>
      <c r="Q12" s="32">
        <v>11.379799999999999</v>
      </c>
      <c r="R12" s="32">
        <v>11.371499999999999</v>
      </c>
      <c r="S12" s="32">
        <v>11.451000000000001</v>
      </c>
      <c r="T12" s="32">
        <v>11.383699999999999</v>
      </c>
      <c r="U12" s="32">
        <v>11.4071</v>
      </c>
      <c r="V12" s="32">
        <v>11.3651</v>
      </c>
      <c r="W12" s="32">
        <v>11.383800000000001</v>
      </c>
      <c r="X12" s="32">
        <v>11.3726</v>
      </c>
      <c r="Y12" s="32">
        <f t="shared" si="1"/>
        <v>11.391120000000001</v>
      </c>
      <c r="Z12" s="33">
        <f t="shared" si="2"/>
        <v>2.9147905430086819E-3</v>
      </c>
      <c r="AB12">
        <f t="shared" si="3"/>
        <v>1.000600828510894</v>
      </c>
      <c r="AD12" s="31">
        <v>11.680899999999999</v>
      </c>
      <c r="AE12" s="32">
        <v>11.526999999999999</v>
      </c>
      <c r="AF12" s="32">
        <v>11.6778</v>
      </c>
      <c r="AG12" s="32">
        <v>11.7212</v>
      </c>
      <c r="AH12" s="32">
        <v>11.569900000000001</v>
      </c>
      <c r="AI12" s="32">
        <v>11.7613</v>
      </c>
      <c r="AJ12" s="32">
        <v>11.593299999999999</v>
      </c>
      <c r="AK12" s="32">
        <v>11.6311</v>
      </c>
      <c r="AL12" s="32">
        <v>11.7212</v>
      </c>
      <c r="AM12" s="32">
        <v>11.444000000000001</v>
      </c>
      <c r="AN12" s="32">
        <f t="shared" si="4"/>
        <v>11.632770000000001</v>
      </c>
      <c r="AO12" s="33">
        <f t="shared" si="5"/>
        <v>8.540758842337964E-3</v>
      </c>
      <c r="AQ12" s="31">
        <v>11.283200000000001</v>
      </c>
      <c r="AR12" s="32">
        <v>11.0763</v>
      </c>
      <c r="AS12" s="32">
        <v>11.1747</v>
      </c>
      <c r="AT12" s="32">
        <v>11.104100000000001</v>
      </c>
      <c r="AU12" s="32">
        <v>11.168900000000001</v>
      </c>
      <c r="AV12" s="32">
        <v>11.272</v>
      </c>
      <c r="AW12" s="32">
        <v>11.0511</v>
      </c>
      <c r="AX12" s="32">
        <v>11.084</v>
      </c>
      <c r="AY12" s="32">
        <v>11.236599999999999</v>
      </c>
      <c r="AZ12" s="32">
        <v>11.0745</v>
      </c>
      <c r="BA12" s="32">
        <f t="shared" si="6"/>
        <v>11.15254</v>
      </c>
      <c r="BB12" s="33">
        <f t="shared" si="7"/>
        <v>7.817131752864942E-3</v>
      </c>
      <c r="BD12">
        <f t="shared" si="8"/>
        <v>0.95871748517335076</v>
      </c>
      <c r="BE12">
        <f t="shared" si="9"/>
        <v>0.97863879368370554</v>
      </c>
    </row>
    <row r="13" spans="1:57" x14ac:dyDescent="0.25">
      <c r="A13" t="s">
        <v>158</v>
      </c>
      <c r="B13" s="31">
        <v>7.4489400000000003</v>
      </c>
      <c r="C13" s="32">
        <v>7.8181000000000003</v>
      </c>
      <c r="D13" s="32">
        <v>7.8659999999999997</v>
      </c>
      <c r="E13" s="32">
        <v>7.8894900000000003</v>
      </c>
      <c r="F13" s="32">
        <v>7.4829299999999996</v>
      </c>
      <c r="G13" s="32">
        <v>7.4793099999999999</v>
      </c>
      <c r="H13" s="32">
        <v>7.7887399999999998</v>
      </c>
      <c r="I13" s="32">
        <v>7.9315699999999998</v>
      </c>
      <c r="J13" s="32">
        <v>7.88347</v>
      </c>
      <c r="K13" s="32">
        <v>7.5586200000000003</v>
      </c>
      <c r="L13" s="32">
        <f t="shared" si="0"/>
        <v>7.7147170000000003</v>
      </c>
      <c r="M13" s="33">
        <f>STDEV(B13:K13)/AVERAGE(B13:K13)</f>
        <v>2.5534393998942254E-2</v>
      </c>
      <c r="O13" s="31">
        <v>7.8866300000000003</v>
      </c>
      <c r="P13" s="32">
        <v>7.9687599999999996</v>
      </c>
      <c r="Q13" s="32">
        <v>7.4542900000000003</v>
      </c>
      <c r="R13" s="32">
        <v>7.4802600000000004</v>
      </c>
      <c r="S13" s="32">
        <v>7.7934599999999996</v>
      </c>
      <c r="T13" s="32">
        <v>7.5418000000000003</v>
      </c>
      <c r="U13" s="32">
        <v>7.5339700000000001</v>
      </c>
      <c r="V13" s="32">
        <v>7.5131399999999999</v>
      </c>
      <c r="W13" s="32">
        <v>7.7498399999999998</v>
      </c>
      <c r="X13" s="32">
        <v>7.64344</v>
      </c>
      <c r="Y13" s="32">
        <f t="shared" si="1"/>
        <v>7.6565589999999997</v>
      </c>
      <c r="Z13" s="33">
        <f t="shared" si="2"/>
        <v>3.1433789176345386E-2</v>
      </c>
      <c r="AB13">
        <f t="shared" si="3"/>
        <v>0.99246142146238148</v>
      </c>
      <c r="AD13" s="31">
        <v>8.8950499999999995</v>
      </c>
      <c r="AE13" s="32">
        <v>8.9886300000000006</v>
      </c>
      <c r="AF13" s="32">
        <v>8.7478800000000003</v>
      </c>
      <c r="AG13" s="32">
        <v>8.9183699999999995</v>
      </c>
      <c r="AH13" s="32">
        <v>8.87181</v>
      </c>
      <c r="AI13" s="32">
        <v>8.7533899999999996</v>
      </c>
      <c r="AJ13" s="32">
        <v>8.8678299999999997</v>
      </c>
      <c r="AK13" s="32">
        <v>8.7773400000000006</v>
      </c>
      <c r="AL13" s="32">
        <v>9.0363000000000007</v>
      </c>
      <c r="AM13" s="32">
        <v>8.7561300000000006</v>
      </c>
      <c r="AN13" s="32">
        <f t="shared" si="4"/>
        <v>8.8612729999999988</v>
      </c>
      <c r="AO13" s="33">
        <f t="shared" si="5"/>
        <v>1.1533465649545199E-2</v>
      </c>
      <c r="AQ13" s="31">
        <v>8.4401499999999992</v>
      </c>
      <c r="AR13" s="32">
        <v>8.5348199999999999</v>
      </c>
      <c r="AS13" s="32">
        <v>8.3782999999999994</v>
      </c>
      <c r="AT13" s="32">
        <v>8.4544599999999992</v>
      </c>
      <c r="AU13" s="32">
        <v>8.5422799999999999</v>
      </c>
      <c r="AV13" s="32">
        <v>8.3425200000000004</v>
      </c>
      <c r="AW13" s="32">
        <v>8.4282199999999996</v>
      </c>
      <c r="AX13" s="32">
        <v>8.4305400000000006</v>
      </c>
      <c r="AY13" s="32">
        <v>8.5861999999999998</v>
      </c>
      <c r="AZ13" s="32">
        <v>8.3871800000000007</v>
      </c>
      <c r="BA13" s="32">
        <f t="shared" si="6"/>
        <v>8.4524670000000004</v>
      </c>
      <c r="BB13" s="33">
        <f t="shared" si="7"/>
        <v>9.3163653912968318E-3</v>
      </c>
      <c r="BD13">
        <f t="shared" si="8"/>
        <v>0.95386599645445991</v>
      </c>
      <c r="BE13">
        <f t="shared" si="9"/>
        <v>0.87061046420756938</v>
      </c>
    </row>
    <row r="14" spans="1:57" x14ac:dyDescent="0.25">
      <c r="A14" t="s">
        <v>159</v>
      </c>
      <c r="B14" s="31">
        <v>8.0886200000000006</v>
      </c>
      <c r="C14" s="32">
        <v>8.0723599999999998</v>
      </c>
      <c r="D14" s="32">
        <v>8.0842600000000004</v>
      </c>
      <c r="E14" s="32">
        <v>8.0837699999999995</v>
      </c>
      <c r="F14" s="32">
        <v>8.0922099999999997</v>
      </c>
      <c r="G14" s="32">
        <v>8.0881699999999999</v>
      </c>
      <c r="H14" s="32">
        <v>8.0884599999999995</v>
      </c>
      <c r="I14" s="32">
        <v>8.1331600000000002</v>
      </c>
      <c r="J14" s="32">
        <v>8.0873399999999993</v>
      </c>
      <c r="K14" s="32">
        <v>8.0882199999999997</v>
      </c>
      <c r="L14" s="32">
        <f t="shared" si="0"/>
        <v>8.0906569999999984</v>
      </c>
      <c r="M14" s="33">
        <f>STDEV(B14:K14)/AVERAGE(B14:K14)</f>
        <v>1.9604138638957399E-3</v>
      </c>
      <c r="O14" s="31">
        <v>8.0945300000000007</v>
      </c>
      <c r="P14" s="32">
        <v>8.0950299999999995</v>
      </c>
      <c r="Q14" s="32">
        <v>8.0893200000000007</v>
      </c>
      <c r="R14" s="32">
        <v>8.0978700000000003</v>
      </c>
      <c r="S14" s="32">
        <v>8.0836199999999998</v>
      </c>
      <c r="T14" s="32">
        <v>8.0885499999999997</v>
      </c>
      <c r="U14" s="32">
        <v>8.0948799999999999</v>
      </c>
      <c r="V14" s="32">
        <v>8.0963100000000008</v>
      </c>
      <c r="W14" s="32">
        <v>8.0928299999999993</v>
      </c>
      <c r="X14" s="32">
        <v>8.0953400000000002</v>
      </c>
      <c r="Y14" s="32">
        <f t="shared" si="1"/>
        <v>8.0928280000000008</v>
      </c>
      <c r="Z14" s="33">
        <f t="shared" si="2"/>
        <v>7.1867723197672334E-4</v>
      </c>
      <c r="AB14">
        <f t="shared" si="3"/>
        <v>1.000268334203267</v>
      </c>
      <c r="AD14" s="31">
        <v>9.1362799999999993</v>
      </c>
      <c r="AE14" s="32">
        <v>9.2526399999999995</v>
      </c>
      <c r="AF14" s="32">
        <v>9.2551100000000002</v>
      </c>
      <c r="AG14" s="32">
        <v>9.2378599999999995</v>
      </c>
      <c r="AH14" s="32">
        <v>9.36172</v>
      </c>
      <c r="AI14" s="32">
        <v>9.3953399999999991</v>
      </c>
      <c r="AJ14" s="32">
        <v>9.4511800000000008</v>
      </c>
      <c r="AK14" s="32">
        <v>9.2081199999999992</v>
      </c>
      <c r="AL14" s="32">
        <v>9.2411899999999996</v>
      </c>
      <c r="AM14" s="32">
        <v>9.2518999999999991</v>
      </c>
      <c r="AN14" s="32">
        <f t="shared" si="4"/>
        <v>9.2791339999999991</v>
      </c>
      <c r="AO14" s="33">
        <f t="shared" si="5"/>
        <v>1.0194662916553902E-2</v>
      </c>
      <c r="AQ14" s="31">
        <v>8.9935500000000008</v>
      </c>
      <c r="AR14" s="32">
        <v>8.9961599999999997</v>
      </c>
      <c r="AS14" s="32">
        <v>8.86496</v>
      </c>
      <c r="AT14" s="32">
        <v>8.9750599999999991</v>
      </c>
      <c r="AU14" s="32">
        <v>8.8669399999999996</v>
      </c>
      <c r="AV14" s="32">
        <v>8.9130800000000008</v>
      </c>
      <c r="AW14" s="32">
        <v>8.9587900000000005</v>
      </c>
      <c r="AX14" s="32">
        <v>8.8925999999999998</v>
      </c>
      <c r="AY14" s="32">
        <v>8.98935</v>
      </c>
      <c r="AZ14" s="32">
        <v>9.0208600000000008</v>
      </c>
      <c r="BA14" s="32">
        <f t="shared" si="6"/>
        <v>8.9471349999999994</v>
      </c>
      <c r="BB14" s="33">
        <f t="shared" si="7"/>
        <v>6.4538430309052557E-3</v>
      </c>
      <c r="BD14">
        <f t="shared" si="8"/>
        <v>0.9642209068216927</v>
      </c>
      <c r="BE14">
        <f t="shared" si="9"/>
        <v>0.87191940541003066</v>
      </c>
    </row>
    <row r="15" spans="1:57" x14ac:dyDescent="0.25">
      <c r="A15" t="s">
        <v>160</v>
      </c>
      <c r="B15" s="31">
        <v>23.455300000000001</v>
      </c>
      <c r="C15" s="32">
        <v>23.4679</v>
      </c>
      <c r="D15" s="32">
        <v>23.441199999999998</v>
      </c>
      <c r="E15" s="32">
        <v>23.466100000000001</v>
      </c>
      <c r="F15" s="32">
        <v>23.458100000000002</v>
      </c>
      <c r="G15" s="32">
        <v>23.474299999999999</v>
      </c>
      <c r="H15" s="32">
        <v>23.543399999999998</v>
      </c>
      <c r="I15" s="32">
        <v>23.4636</v>
      </c>
      <c r="J15" s="32">
        <v>23.463200000000001</v>
      </c>
      <c r="K15" s="32">
        <v>23.462599999999998</v>
      </c>
      <c r="L15" s="32">
        <f t="shared" si="0"/>
        <v>23.469570000000001</v>
      </c>
      <c r="M15" s="33">
        <f>STDEV(B15:K15)/AVERAGE(B15:K15)</f>
        <v>1.1671305772100445E-3</v>
      </c>
      <c r="O15" s="31">
        <v>23.5946</v>
      </c>
      <c r="P15" s="32">
        <v>23.491199999999999</v>
      </c>
      <c r="Q15" s="32">
        <v>23.496099999999998</v>
      </c>
      <c r="R15" s="32">
        <v>23.499400000000001</v>
      </c>
      <c r="S15" s="32">
        <v>23.505500000000001</v>
      </c>
      <c r="T15" s="32">
        <v>23.487500000000001</v>
      </c>
      <c r="U15" s="32">
        <v>23.479399999999998</v>
      </c>
      <c r="V15" s="32">
        <v>23.501300000000001</v>
      </c>
      <c r="W15" s="32">
        <v>23.468900000000001</v>
      </c>
      <c r="X15" s="32">
        <v>23.529199999999999</v>
      </c>
      <c r="Y15" s="32">
        <f t="shared" si="1"/>
        <v>23.505310000000001</v>
      </c>
      <c r="Z15" s="33">
        <f t="shared" si="2"/>
        <v>2.0000609080847382E-3</v>
      </c>
      <c r="AB15">
        <f t="shared" si="3"/>
        <v>1.0015228229575575</v>
      </c>
      <c r="AD15" s="31">
        <v>24.8841</v>
      </c>
      <c r="AE15" s="32">
        <v>25.363499999999998</v>
      </c>
      <c r="AF15" s="32">
        <v>25.345600000000001</v>
      </c>
      <c r="AG15" s="32">
        <v>25.282</v>
      </c>
      <c r="AH15" s="32">
        <v>25.3704</v>
      </c>
      <c r="AI15" s="32">
        <v>24.835000000000001</v>
      </c>
      <c r="AJ15" s="32">
        <v>24.9268</v>
      </c>
      <c r="AK15" s="32">
        <v>25.2148</v>
      </c>
      <c r="AL15" s="32">
        <v>24.997299999999999</v>
      </c>
      <c r="AM15" s="32">
        <v>25.0352</v>
      </c>
      <c r="AN15" s="32">
        <f t="shared" si="4"/>
        <v>25.12547</v>
      </c>
      <c r="AO15" s="33">
        <f t="shared" si="5"/>
        <v>8.4352537052062859E-3</v>
      </c>
      <c r="AQ15" s="31">
        <v>24.2302</v>
      </c>
      <c r="AR15" s="32">
        <v>24.073699999999999</v>
      </c>
      <c r="AS15" s="32">
        <v>24.2928</v>
      </c>
      <c r="AT15" s="32">
        <v>24.114100000000001</v>
      </c>
      <c r="AU15" s="32">
        <v>24.130199999999999</v>
      </c>
      <c r="AV15" s="32">
        <v>24.3278</v>
      </c>
      <c r="AW15" s="32">
        <v>24.173999999999999</v>
      </c>
      <c r="AX15" s="32">
        <v>24.218900000000001</v>
      </c>
      <c r="AY15" s="32">
        <v>24.419599999999999</v>
      </c>
      <c r="AZ15" s="32">
        <v>24.223400000000002</v>
      </c>
      <c r="BA15" s="32">
        <f t="shared" si="6"/>
        <v>24.220469999999999</v>
      </c>
      <c r="BB15" s="33">
        <f t="shared" si="7"/>
        <v>4.3449729903201461E-3</v>
      </c>
      <c r="BD15">
        <f t="shared" si="8"/>
        <v>0.9639807732949871</v>
      </c>
      <c r="BE15">
        <f t="shared" si="9"/>
        <v>0.93409476519245216</v>
      </c>
    </row>
    <row r="16" spans="1:57" x14ac:dyDescent="0.25">
      <c r="A16" t="s">
        <v>161</v>
      </c>
      <c r="B16" s="31">
        <v>33.841200000000001</v>
      </c>
      <c r="C16" s="32">
        <v>33.8613</v>
      </c>
      <c r="D16" s="32">
        <v>33.849699999999999</v>
      </c>
      <c r="E16" s="32">
        <v>33.854799999999997</v>
      </c>
      <c r="F16" s="32">
        <v>33.847200000000001</v>
      </c>
      <c r="G16" s="32">
        <v>33.868899999999996</v>
      </c>
      <c r="H16" s="32">
        <v>33.845300000000002</v>
      </c>
      <c r="I16" s="32">
        <v>33.857300000000002</v>
      </c>
      <c r="J16" s="32">
        <v>33.853700000000003</v>
      </c>
      <c r="K16" s="32">
        <v>33.8414</v>
      </c>
      <c r="L16" s="32">
        <f t="shared" si="0"/>
        <v>33.852080000000001</v>
      </c>
      <c r="M16" s="33">
        <f>STDEV(B16:K16)/AVERAGE(B16:K16)</f>
        <v>2.6294280803323988E-4</v>
      </c>
      <c r="O16" s="31">
        <v>34.055399999999999</v>
      </c>
      <c r="P16" s="32">
        <v>33.905200000000001</v>
      </c>
      <c r="Q16" s="32">
        <v>33.883400000000002</v>
      </c>
      <c r="R16" s="32">
        <v>33.954300000000003</v>
      </c>
      <c r="S16" s="32">
        <v>33.875999999999998</v>
      </c>
      <c r="T16" s="32">
        <v>33.869</v>
      </c>
      <c r="U16" s="32">
        <v>33.877400000000002</v>
      </c>
      <c r="V16" s="32">
        <v>33.877099999999999</v>
      </c>
      <c r="W16" s="32">
        <v>33.871400000000001</v>
      </c>
      <c r="X16" s="32">
        <v>33.879800000000003</v>
      </c>
      <c r="Y16" s="32">
        <f t="shared" si="1"/>
        <v>33.904899999999998</v>
      </c>
      <c r="Z16" s="33">
        <f t="shared" si="2"/>
        <v>2.3056674545440946E-3</v>
      </c>
      <c r="AB16">
        <f t="shared" si="3"/>
        <v>1.0015603177116441</v>
      </c>
      <c r="AD16" s="31">
        <v>35.757800000000003</v>
      </c>
      <c r="AE16" s="32">
        <v>35.877299999999998</v>
      </c>
      <c r="AF16" s="32">
        <v>35.976799999999997</v>
      </c>
      <c r="AG16" s="32">
        <v>35.837499999999999</v>
      </c>
      <c r="AH16" s="32">
        <v>35.069600000000001</v>
      </c>
      <c r="AI16" s="32">
        <v>35.535800000000002</v>
      </c>
      <c r="AJ16" s="32">
        <v>36.257300000000001</v>
      </c>
      <c r="AK16" s="32">
        <v>35.648400000000002</v>
      </c>
      <c r="AL16" s="32">
        <v>35.652299999999997</v>
      </c>
      <c r="AM16" s="32">
        <v>36.349800000000002</v>
      </c>
      <c r="AN16" s="32">
        <f t="shared" si="4"/>
        <v>35.796260000000004</v>
      </c>
      <c r="AO16" s="33">
        <f t="shared" si="5"/>
        <v>1.0199753557825262E-2</v>
      </c>
      <c r="AQ16" s="31">
        <v>34.036499999999997</v>
      </c>
      <c r="AR16" s="32">
        <v>34.008299999999998</v>
      </c>
      <c r="AS16" s="32">
        <v>34.999299999999998</v>
      </c>
      <c r="AT16" s="32">
        <v>34.112699999999997</v>
      </c>
      <c r="AU16" s="32">
        <v>34.2742</v>
      </c>
      <c r="AV16" s="32">
        <v>34.087200000000003</v>
      </c>
      <c r="AW16" s="32">
        <v>34.525500000000001</v>
      </c>
      <c r="AX16" s="32">
        <v>34.2059</v>
      </c>
      <c r="AY16" s="32">
        <v>37.508800000000001</v>
      </c>
      <c r="AZ16" s="32">
        <v>34.4114</v>
      </c>
      <c r="BA16" s="32">
        <f t="shared" si="6"/>
        <v>34.616979999999998</v>
      </c>
      <c r="BB16" s="33">
        <f t="shared" si="7"/>
        <v>3.0584334051691083E-2</v>
      </c>
      <c r="BD16">
        <f t="shared" si="8"/>
        <v>0.96705577621796224</v>
      </c>
      <c r="BE16">
        <f t="shared" si="9"/>
        <v>0.94568762211471247</v>
      </c>
    </row>
    <row r="17" spans="1:57" x14ac:dyDescent="0.25">
      <c r="A17" t="s">
        <v>162</v>
      </c>
      <c r="B17" s="31">
        <v>3.2347399999999999</v>
      </c>
      <c r="C17" s="32">
        <v>3.2100200000000001</v>
      </c>
      <c r="D17" s="32">
        <v>3.2056900000000002</v>
      </c>
      <c r="E17" s="32">
        <v>3.20695</v>
      </c>
      <c r="F17" s="32">
        <v>3.2119800000000001</v>
      </c>
      <c r="G17" s="32">
        <v>3.20878</v>
      </c>
      <c r="H17" s="32">
        <v>3.2092299999999998</v>
      </c>
      <c r="I17" s="32">
        <v>3.21027</v>
      </c>
      <c r="J17" s="32">
        <v>3.22526</v>
      </c>
      <c r="K17" s="32">
        <v>3.20804</v>
      </c>
      <c r="L17" s="32">
        <f t="shared" si="0"/>
        <v>3.2130960000000002</v>
      </c>
      <c r="M17" s="33">
        <f>STDEV(B17:K17)/AVERAGE(B17:K17)</f>
        <v>2.9101060220046502E-3</v>
      </c>
      <c r="O17" s="31">
        <v>3.2269100000000002</v>
      </c>
      <c r="P17" s="32">
        <v>3.22818</v>
      </c>
      <c r="Q17" s="32">
        <v>3.21008</v>
      </c>
      <c r="R17" s="32">
        <v>3.2098100000000001</v>
      </c>
      <c r="S17" s="32">
        <v>3.2124000000000001</v>
      </c>
      <c r="T17" s="32">
        <v>3.2105000000000001</v>
      </c>
      <c r="U17" s="32">
        <v>3.2095099999999999</v>
      </c>
      <c r="V17" s="32">
        <v>3.22627</v>
      </c>
      <c r="W17" s="32">
        <v>3.2085599999999999</v>
      </c>
      <c r="X17" s="32">
        <v>3.20919</v>
      </c>
      <c r="Y17" s="32">
        <f t="shared" si="1"/>
        <v>3.215141</v>
      </c>
      <c r="Z17" s="33">
        <f t="shared" si="2"/>
        <v>3.4563665464135444E-3</v>
      </c>
      <c r="AB17">
        <f t="shared" si="3"/>
        <v>1.0006364577964679</v>
      </c>
      <c r="AD17" s="31">
        <v>2.9350100000000001</v>
      </c>
      <c r="AE17" s="32">
        <v>2.9714299999999998</v>
      </c>
      <c r="AF17" s="32">
        <v>2.9401999999999999</v>
      </c>
      <c r="AG17" s="32">
        <v>2.9552100000000001</v>
      </c>
      <c r="AH17" s="32">
        <v>2.9471699999999998</v>
      </c>
      <c r="AI17" s="32">
        <v>2.9617900000000001</v>
      </c>
      <c r="AJ17" s="32">
        <v>2.9667699999999999</v>
      </c>
      <c r="AK17" s="32">
        <v>2.9292699999999998</v>
      </c>
      <c r="AL17" s="32">
        <v>2.9561299999999999</v>
      </c>
      <c r="AM17" s="32">
        <v>2.89419</v>
      </c>
      <c r="AN17" s="32">
        <f t="shared" si="4"/>
        <v>2.9457170000000006</v>
      </c>
      <c r="AO17" s="33">
        <f t="shared" si="5"/>
        <v>7.7031036104192388E-3</v>
      </c>
      <c r="AQ17" s="34">
        <v>2.8423699999999998</v>
      </c>
      <c r="AR17" s="46">
        <v>2.8304200000000002</v>
      </c>
      <c r="AS17" s="46">
        <v>2.8238799999999999</v>
      </c>
      <c r="AT17" s="46">
        <v>2.9302999999999999</v>
      </c>
      <c r="AU17" s="46">
        <v>2.8292600000000001</v>
      </c>
      <c r="AV17" s="46">
        <v>2.8187500000000001</v>
      </c>
      <c r="AW17" s="46">
        <v>2.8434900000000001</v>
      </c>
      <c r="AX17" s="46">
        <v>2.82199</v>
      </c>
      <c r="AY17" s="46">
        <v>2.83622</v>
      </c>
      <c r="AZ17" s="46">
        <v>2.8696700000000002</v>
      </c>
      <c r="BA17" s="32">
        <f t="shared" si="6"/>
        <v>2.8446349999999998</v>
      </c>
      <c r="BB17" s="33">
        <f t="shared" si="7"/>
        <v>1.1773233117475725E-2</v>
      </c>
      <c r="BD17">
        <f t="shared" si="8"/>
        <v>0.96568509466455854</v>
      </c>
      <c r="BE17">
        <f t="shared" si="9"/>
        <v>1.0907687330452991</v>
      </c>
    </row>
    <row r="18" spans="1:57" x14ac:dyDescent="0.25">
      <c r="A18" t="s">
        <v>163</v>
      </c>
      <c r="B18" s="31">
        <v>13.521800000000001</v>
      </c>
      <c r="C18" s="32">
        <v>13.5198</v>
      </c>
      <c r="D18" s="32">
        <v>14.1433</v>
      </c>
      <c r="E18" s="32">
        <v>13.520200000000001</v>
      </c>
      <c r="F18" s="32">
        <v>14.1617</v>
      </c>
      <c r="G18" s="32">
        <v>13.6195</v>
      </c>
      <c r="H18" s="32">
        <v>13.5143</v>
      </c>
      <c r="I18" s="32">
        <v>13.528499999999999</v>
      </c>
      <c r="J18" s="32">
        <v>13.529299999999999</v>
      </c>
      <c r="K18" s="32">
        <v>13.523199999999999</v>
      </c>
      <c r="L18" s="32">
        <f t="shared" si="0"/>
        <v>13.658160000000001</v>
      </c>
      <c r="M18" s="33">
        <f>STDEV(B18:K18)/AVERAGE(B18:K18)</f>
        <v>1.9209185240528375E-2</v>
      </c>
      <c r="O18" s="31">
        <v>13.534800000000001</v>
      </c>
      <c r="P18" s="32">
        <v>13.5623</v>
      </c>
      <c r="Q18" s="32">
        <v>13.534599999999999</v>
      </c>
      <c r="R18" s="32">
        <v>14.043200000000001</v>
      </c>
      <c r="S18" s="32">
        <v>13.536199999999999</v>
      </c>
      <c r="T18" s="32">
        <v>14.079599999999999</v>
      </c>
      <c r="U18" s="32">
        <v>13.526</v>
      </c>
      <c r="V18" s="32">
        <v>13.5305</v>
      </c>
      <c r="W18" s="32">
        <v>13.5275</v>
      </c>
      <c r="X18" s="32">
        <v>13.6267</v>
      </c>
      <c r="Y18" s="32">
        <f t="shared" si="1"/>
        <v>13.650139999999999</v>
      </c>
      <c r="Z18" s="33">
        <f t="shared" si="2"/>
        <v>2.1503371212257299E-2</v>
      </c>
      <c r="AB18">
        <f t="shared" si="3"/>
        <v>0.99941280523877285</v>
      </c>
      <c r="AD18" s="34">
        <v>13.798999999999999</v>
      </c>
      <c r="AE18" s="46">
        <v>14.365</v>
      </c>
      <c r="AF18" s="46">
        <v>14.3409</v>
      </c>
      <c r="AG18" s="46">
        <v>14.1518</v>
      </c>
      <c r="AH18" s="46">
        <v>14.1096</v>
      </c>
      <c r="AI18" s="46">
        <v>14.071099999999999</v>
      </c>
      <c r="AJ18" s="46">
        <v>14.401899999999999</v>
      </c>
      <c r="AK18" s="46">
        <v>13.894500000000001</v>
      </c>
      <c r="AL18" s="46">
        <v>14.021599999999999</v>
      </c>
      <c r="AM18" s="46">
        <v>14.4207</v>
      </c>
      <c r="AN18" s="32">
        <f t="shared" si="4"/>
        <v>14.157610000000002</v>
      </c>
      <c r="AO18" s="33">
        <f t="shared" si="5"/>
        <v>1.5468716331271008E-2</v>
      </c>
      <c r="AQ18" s="34">
        <v>13.5137</v>
      </c>
      <c r="AR18" s="46">
        <v>13.761799999999999</v>
      </c>
      <c r="AS18" s="46">
        <v>14.079800000000001</v>
      </c>
      <c r="AT18" s="46">
        <v>13.4222</v>
      </c>
      <c r="AU18" s="46">
        <v>13.551399999999999</v>
      </c>
      <c r="AV18" s="46">
        <v>13.427300000000001</v>
      </c>
      <c r="AW18" s="46">
        <v>13.6068</v>
      </c>
      <c r="AX18" s="46">
        <v>13.556100000000001</v>
      </c>
      <c r="AY18" s="46">
        <v>13.489000000000001</v>
      </c>
      <c r="AZ18" s="46">
        <v>14.220700000000001</v>
      </c>
      <c r="BA18" s="32">
        <f t="shared" si="6"/>
        <v>13.662880000000001</v>
      </c>
      <c r="BB18" s="33">
        <f t="shared" si="7"/>
        <v>2.0231266673370725E-2</v>
      </c>
      <c r="BD18">
        <f t="shared" si="8"/>
        <v>0.96505554256685977</v>
      </c>
      <c r="BE18">
        <f t="shared" si="9"/>
        <v>0.96472215296225838</v>
      </c>
    </row>
    <row r="19" spans="1:57" x14ac:dyDescent="0.25">
      <c r="A19" t="s">
        <v>164</v>
      </c>
      <c r="B19" s="31">
        <v>2.2945099999999998</v>
      </c>
      <c r="C19" s="32">
        <v>2.29271</v>
      </c>
      <c r="D19" s="32">
        <v>2.2927599999999999</v>
      </c>
      <c r="E19" s="32">
        <v>2.30219</v>
      </c>
      <c r="F19" s="32">
        <v>2.2933599999999998</v>
      </c>
      <c r="G19" s="32">
        <v>2.2927300000000002</v>
      </c>
      <c r="H19" s="32">
        <v>2.2922400000000001</v>
      </c>
      <c r="I19" s="32">
        <v>2.2940900000000002</v>
      </c>
      <c r="J19" s="32">
        <v>2.29481</v>
      </c>
      <c r="K19" s="32">
        <v>2.29074</v>
      </c>
      <c r="L19" s="32">
        <f t="shared" si="0"/>
        <v>2.2940139999999998</v>
      </c>
      <c r="M19" s="33">
        <f>STDEV(B19:K19)/AVERAGE(B19:K19)</f>
        <v>1.3549150912451843E-3</v>
      </c>
      <c r="O19" s="31">
        <v>2.2954599999999998</v>
      </c>
      <c r="P19" s="32">
        <v>2.2959800000000001</v>
      </c>
      <c r="Q19" s="32">
        <v>2.2937599999999998</v>
      </c>
      <c r="R19" s="32">
        <v>2.2945799999999998</v>
      </c>
      <c r="S19" s="32">
        <v>2.2955100000000002</v>
      </c>
      <c r="T19" s="32">
        <v>2.2918699999999999</v>
      </c>
      <c r="U19" s="32">
        <v>2.2937500000000002</v>
      </c>
      <c r="V19" s="32">
        <v>2.29617</v>
      </c>
      <c r="W19" s="32">
        <v>2.2937500000000002</v>
      </c>
      <c r="X19" s="32">
        <v>2.2925800000000001</v>
      </c>
      <c r="Y19" s="32">
        <f t="shared" si="1"/>
        <v>2.2943410000000002</v>
      </c>
      <c r="Z19" s="33">
        <f t="shared" si="2"/>
        <v>8.4345418053005466E-4</v>
      </c>
      <c r="AB19">
        <f t="shared" si="3"/>
        <v>1.0001425449016441</v>
      </c>
      <c r="AD19" s="34">
        <v>3.3115899999999998</v>
      </c>
      <c r="AE19" s="46">
        <v>2.9395500000000001</v>
      </c>
      <c r="AF19" s="46">
        <v>2.8900999999999999</v>
      </c>
      <c r="AG19" s="46">
        <v>2.8825099999999999</v>
      </c>
      <c r="AH19" s="46">
        <v>3.2695599999999998</v>
      </c>
      <c r="AI19" s="46">
        <v>2.8668200000000001</v>
      </c>
      <c r="AJ19" s="46">
        <v>2.8851200000000001</v>
      </c>
      <c r="AK19" s="46">
        <v>2.9148299999999998</v>
      </c>
      <c r="AL19" s="46">
        <v>2.9216500000000001</v>
      </c>
      <c r="AM19" s="46">
        <v>2.9504800000000002</v>
      </c>
      <c r="AN19" s="32">
        <f t="shared" si="4"/>
        <v>2.9832209999999995</v>
      </c>
      <c r="AO19" s="36">
        <f t="shared" si="5"/>
        <v>5.510874751834291E-2</v>
      </c>
      <c r="AQ19" s="31">
        <v>2.7970999999999999</v>
      </c>
      <c r="AR19" s="32">
        <v>2.7761800000000001</v>
      </c>
      <c r="AS19" s="32">
        <v>2.7887400000000002</v>
      </c>
      <c r="AT19" s="32">
        <v>2.7854100000000002</v>
      </c>
      <c r="AU19" s="32">
        <v>2.8020499999999999</v>
      </c>
      <c r="AV19" s="32">
        <v>2.7793600000000001</v>
      </c>
      <c r="AW19" s="32">
        <v>2.8122400000000001</v>
      </c>
      <c r="AX19" s="32">
        <v>2.8338399999999999</v>
      </c>
      <c r="AY19" s="32">
        <v>2.79392</v>
      </c>
      <c r="AZ19" s="32">
        <v>2.79426</v>
      </c>
      <c r="BA19" s="32">
        <f t="shared" si="6"/>
        <v>2.7963100000000001</v>
      </c>
      <c r="BB19" s="33">
        <f t="shared" si="7"/>
        <v>6.0482578212943871E-3</v>
      </c>
      <c r="BD19">
        <f t="shared" si="8"/>
        <v>0.9373459090023839</v>
      </c>
      <c r="BE19">
        <f t="shared" si="9"/>
        <v>0.76897219481895585</v>
      </c>
    </row>
    <row r="20" spans="1:57" x14ac:dyDescent="0.25">
      <c r="A20" s="1" t="s">
        <v>165</v>
      </c>
      <c r="B20" s="34">
        <v>1118580</v>
      </c>
      <c r="C20" s="35">
        <v>1119590</v>
      </c>
      <c r="D20" s="35">
        <v>1106000</v>
      </c>
      <c r="E20" s="35">
        <v>1107620</v>
      </c>
      <c r="F20" s="35">
        <v>1088840</v>
      </c>
      <c r="G20" s="35">
        <v>1103970</v>
      </c>
      <c r="H20" s="35">
        <v>1120370</v>
      </c>
      <c r="I20" s="35">
        <v>1108770</v>
      </c>
      <c r="J20" s="35">
        <v>1572410</v>
      </c>
      <c r="K20" s="35">
        <v>1129470</v>
      </c>
      <c r="L20" s="32">
        <f t="shared" si="0"/>
        <v>1157562</v>
      </c>
      <c r="M20" s="36">
        <f>STDEV(B20:K20)/AVERAGE(B20:K20)</f>
        <v>0.12629700731080817</v>
      </c>
      <c r="O20" s="34">
        <v>950317</v>
      </c>
      <c r="P20" s="35">
        <v>681294</v>
      </c>
      <c r="Q20" s="35">
        <v>690375</v>
      </c>
      <c r="R20" s="35">
        <v>688497</v>
      </c>
      <c r="S20" s="35">
        <v>684286</v>
      </c>
      <c r="T20" s="35">
        <v>691708</v>
      </c>
      <c r="U20" s="35">
        <v>676680</v>
      </c>
      <c r="V20" s="35">
        <v>679970</v>
      </c>
      <c r="W20" s="35">
        <v>678605</v>
      </c>
      <c r="X20" s="35">
        <v>678063</v>
      </c>
      <c r="Y20" s="32">
        <f t="shared" si="1"/>
        <v>709979.5</v>
      </c>
      <c r="Z20" s="36">
        <f t="shared" si="2"/>
        <v>0.10454848096791719</v>
      </c>
      <c r="AB20">
        <f t="shared" si="3"/>
        <v>0.61334036535408043</v>
      </c>
      <c r="AD20" s="31">
        <v>1805290</v>
      </c>
      <c r="AE20" s="32">
        <v>1736370</v>
      </c>
      <c r="AF20" s="32">
        <v>1664620</v>
      </c>
      <c r="AG20" s="32">
        <v>1732730</v>
      </c>
      <c r="AH20" s="32">
        <v>1707450</v>
      </c>
      <c r="AI20" s="32">
        <v>1695930</v>
      </c>
      <c r="AJ20" s="32">
        <v>1748570</v>
      </c>
      <c r="AK20" s="32">
        <v>1667170</v>
      </c>
      <c r="AL20" s="32">
        <v>1742660</v>
      </c>
      <c r="AM20" s="32">
        <v>1684070</v>
      </c>
      <c r="AN20" s="32">
        <f t="shared" si="4"/>
        <v>1718486</v>
      </c>
      <c r="AO20" s="33">
        <f t="shared" si="5"/>
        <v>2.5213754721156344E-2</v>
      </c>
      <c r="AQ20" s="31">
        <v>891759</v>
      </c>
      <c r="AR20" s="32">
        <v>880956</v>
      </c>
      <c r="AS20" s="32">
        <v>863862</v>
      </c>
      <c r="AT20" s="32">
        <v>861459</v>
      </c>
      <c r="AU20" s="32">
        <v>886935</v>
      </c>
      <c r="AV20" s="32">
        <v>887589</v>
      </c>
      <c r="AW20" s="32">
        <v>866794</v>
      </c>
      <c r="AX20" s="32">
        <v>869362</v>
      </c>
      <c r="AY20" s="32">
        <v>867160</v>
      </c>
      <c r="AZ20" s="32">
        <v>865254</v>
      </c>
      <c r="BA20" s="32">
        <f t="shared" si="6"/>
        <v>874113</v>
      </c>
      <c r="BB20" s="33">
        <f t="shared" si="7"/>
        <v>1.3057096835273528E-2</v>
      </c>
      <c r="BD20">
        <f t="shared" si="8"/>
        <v>0.50865296545913086</v>
      </c>
      <c r="BE20">
        <f t="shared" si="9"/>
        <v>0.67359408223284911</v>
      </c>
    </row>
    <row r="21" spans="1:57" x14ac:dyDescent="0.25">
      <c r="A21" s="1" t="s">
        <v>166</v>
      </c>
      <c r="B21" s="34">
        <v>1122250</v>
      </c>
      <c r="C21" s="35">
        <v>1111420</v>
      </c>
      <c r="D21" s="35">
        <v>1106800</v>
      </c>
      <c r="E21" s="35">
        <v>1122150</v>
      </c>
      <c r="F21" s="35">
        <v>1093620</v>
      </c>
      <c r="G21" s="35">
        <v>1122190</v>
      </c>
      <c r="H21" s="35">
        <v>1121300</v>
      </c>
      <c r="I21" s="35">
        <v>1330400</v>
      </c>
      <c r="J21" s="35">
        <v>1551120</v>
      </c>
      <c r="K21" s="35">
        <v>1098840</v>
      </c>
      <c r="L21" s="32">
        <f t="shared" si="0"/>
        <v>1178009</v>
      </c>
      <c r="M21" s="36">
        <f>STDEV(B21:K21)/AVERAGE(B21:K21)</f>
        <v>0.12587569969726486</v>
      </c>
      <c r="O21" s="34">
        <v>910784</v>
      </c>
      <c r="P21" s="35">
        <v>696076</v>
      </c>
      <c r="Q21" s="35">
        <v>680572</v>
      </c>
      <c r="R21" s="35">
        <v>686549</v>
      </c>
      <c r="S21" s="35">
        <v>678006</v>
      </c>
      <c r="T21" s="35">
        <v>676185</v>
      </c>
      <c r="U21" s="35">
        <v>672543</v>
      </c>
      <c r="V21" s="35">
        <v>673187</v>
      </c>
      <c r="W21" s="35">
        <v>686987</v>
      </c>
      <c r="X21" s="35">
        <v>675008</v>
      </c>
      <c r="Y21" s="32">
        <f t="shared" si="1"/>
        <v>703589.7</v>
      </c>
      <c r="Z21" s="36">
        <f t="shared" si="2"/>
        <v>9.1824793730800852E-2</v>
      </c>
      <c r="AB21">
        <f t="shared" si="3"/>
        <v>0.5972702245908138</v>
      </c>
      <c r="AD21" s="31">
        <v>1709160</v>
      </c>
      <c r="AE21" s="32">
        <v>1783230</v>
      </c>
      <c r="AF21" s="32">
        <v>1727820</v>
      </c>
      <c r="AG21" s="32">
        <v>1703620</v>
      </c>
      <c r="AH21" s="32">
        <v>1749810</v>
      </c>
      <c r="AI21" s="32">
        <v>1763890</v>
      </c>
      <c r="AJ21" s="32">
        <v>1740090</v>
      </c>
      <c r="AK21" s="32">
        <v>1684870</v>
      </c>
      <c r="AL21" s="32">
        <v>1707340</v>
      </c>
      <c r="AM21" s="32">
        <v>1679510</v>
      </c>
      <c r="AN21" s="32">
        <f t="shared" si="4"/>
        <v>1724934</v>
      </c>
      <c r="AO21" s="33">
        <f t="shared" si="5"/>
        <v>1.9758168870919236E-2</v>
      </c>
      <c r="AQ21" s="31">
        <v>879776</v>
      </c>
      <c r="AR21" s="32">
        <v>864775</v>
      </c>
      <c r="AS21" s="32">
        <v>881189</v>
      </c>
      <c r="AT21" s="32">
        <v>876926</v>
      </c>
      <c r="AU21" s="32">
        <v>1120250</v>
      </c>
      <c r="AV21" s="32">
        <v>873761</v>
      </c>
      <c r="AW21" s="32">
        <v>856971</v>
      </c>
      <c r="AX21" s="32">
        <v>882504</v>
      </c>
      <c r="AY21" s="32">
        <v>876455</v>
      </c>
      <c r="AZ21" s="32">
        <v>867165</v>
      </c>
      <c r="BA21" s="32">
        <f t="shared" si="6"/>
        <v>897977.2</v>
      </c>
      <c r="BB21" s="36">
        <f t="shared" si="7"/>
        <v>8.7437269531339415E-2</v>
      </c>
      <c r="BD21">
        <f t="shared" si="8"/>
        <v>0.52058641084238577</v>
      </c>
      <c r="BE21">
        <f t="shared" si="9"/>
        <v>0.68292989760767653</v>
      </c>
    </row>
    <row r="22" spans="1:57" x14ac:dyDescent="0.25">
      <c r="A22" s="1" t="s">
        <v>167</v>
      </c>
      <c r="B22" s="34">
        <v>7.1900899999999996</v>
      </c>
      <c r="C22" s="32">
        <v>6.9733900000000002</v>
      </c>
      <c r="D22" s="32">
        <v>7.3251499999999998</v>
      </c>
      <c r="E22" s="32">
        <v>7.0253699999999997</v>
      </c>
      <c r="F22" s="32">
        <v>7.0366499999999998</v>
      </c>
      <c r="G22" s="32">
        <v>6.9993699999999999</v>
      </c>
      <c r="H22" s="32">
        <v>7.1707799999999997</v>
      </c>
      <c r="I22" s="32">
        <v>7.1044499999999999</v>
      </c>
      <c r="J22" s="32">
        <v>6.9754899999999997</v>
      </c>
      <c r="K22" s="32">
        <v>6.8553499999999996</v>
      </c>
      <c r="L22" s="32">
        <f t="shared" si="0"/>
        <v>7.0656089999999994</v>
      </c>
      <c r="M22" s="33">
        <f>STDEV(B22:K22)/AVERAGE(B22:K22)</f>
        <v>1.9053070318235426E-2</v>
      </c>
      <c r="O22" s="34">
        <v>7.1520900000000003</v>
      </c>
      <c r="P22" s="32">
        <v>7.2319100000000001</v>
      </c>
      <c r="Q22" s="32">
        <v>7.2478100000000003</v>
      </c>
      <c r="R22" s="32">
        <v>7.16587</v>
      </c>
      <c r="S22" s="32">
        <v>7.04352</v>
      </c>
      <c r="T22" s="32">
        <v>7.2845800000000001</v>
      </c>
      <c r="U22" s="32">
        <v>7.09443</v>
      </c>
      <c r="V22" s="32">
        <v>7.1615900000000003</v>
      </c>
      <c r="W22" s="32">
        <v>7.0238800000000001</v>
      </c>
      <c r="X22" s="32">
        <v>7.0930600000000004</v>
      </c>
      <c r="Y22" s="32">
        <f t="shared" si="1"/>
        <v>7.1498739999999996</v>
      </c>
      <c r="Z22" s="33">
        <f t="shared" si="2"/>
        <v>1.6527095818659285E-2</v>
      </c>
      <c r="AB22">
        <f t="shared" si="3"/>
        <v>1.0119260774265884</v>
      </c>
      <c r="AD22" s="31">
        <v>6.7733699999999999</v>
      </c>
      <c r="AE22" s="32">
        <v>6.6920400000000004</v>
      </c>
      <c r="AF22" s="32">
        <v>6.8410500000000001</v>
      </c>
      <c r="AG22" s="32">
        <v>7.6734400000000003</v>
      </c>
      <c r="AH22" s="32">
        <v>6.4985200000000001</v>
      </c>
      <c r="AI22" s="32">
        <v>6.6832799999999999</v>
      </c>
      <c r="AJ22" s="32">
        <v>7.33087</v>
      </c>
      <c r="AK22" s="32">
        <v>7.2999200000000002</v>
      </c>
      <c r="AL22" s="32">
        <v>6.9110300000000002</v>
      </c>
      <c r="AM22" s="32">
        <v>7.0866199999999999</v>
      </c>
      <c r="AN22" s="32">
        <f t="shared" si="4"/>
        <v>6.9790139999999994</v>
      </c>
      <c r="AO22" s="36">
        <f t="shared" si="5"/>
        <v>5.2041607631172798E-2</v>
      </c>
      <c r="AQ22" s="31">
        <v>6.7305900000000003</v>
      </c>
      <c r="AR22" s="32">
        <v>6.5629</v>
      </c>
      <c r="AS22" s="32">
        <v>6.4895100000000001</v>
      </c>
      <c r="AT22" s="32">
        <v>6.6124200000000002</v>
      </c>
      <c r="AU22" s="32">
        <v>6.5437000000000003</v>
      </c>
      <c r="AV22" s="32">
        <v>6.6025700000000001</v>
      </c>
      <c r="AW22" s="32">
        <v>6.4928100000000004</v>
      </c>
      <c r="AX22" s="32">
        <v>6.4974999999999996</v>
      </c>
      <c r="AY22" s="32">
        <v>6.6128200000000001</v>
      </c>
      <c r="AZ22" s="32">
        <v>6.6192700000000002</v>
      </c>
      <c r="BA22" s="32">
        <f t="shared" si="6"/>
        <v>6.5764090000000008</v>
      </c>
      <c r="BB22" s="33">
        <f t="shared" si="7"/>
        <v>1.1439267222283965E-2</v>
      </c>
      <c r="BD22">
        <f t="shared" si="8"/>
        <v>0.94231205153048858</v>
      </c>
      <c r="BE22">
        <f t="shared" si="9"/>
        <v>1.0124079132095165</v>
      </c>
    </row>
    <row r="23" spans="1:57" x14ac:dyDescent="0.25">
      <c r="A23" t="s">
        <v>168</v>
      </c>
      <c r="B23" s="34">
        <v>28.0871</v>
      </c>
      <c r="C23" s="32">
        <v>28.3078</v>
      </c>
      <c r="D23" s="32">
        <v>27.972899999999999</v>
      </c>
      <c r="E23" s="32">
        <v>28.088000000000001</v>
      </c>
      <c r="F23" s="32">
        <v>29.0273</v>
      </c>
      <c r="G23" s="32">
        <v>29.2622</v>
      </c>
      <c r="H23" s="32">
        <v>29.464400000000001</v>
      </c>
      <c r="I23" s="32">
        <v>28.155000000000001</v>
      </c>
      <c r="J23" s="32">
        <v>29.200600000000001</v>
      </c>
      <c r="K23" s="32">
        <v>28.855499999999999</v>
      </c>
      <c r="L23" s="32">
        <f t="shared" si="0"/>
        <v>28.642080000000004</v>
      </c>
      <c r="M23" s="33">
        <f>STDEV(B23:K23)/AVERAGE(B23:K23)</f>
        <v>2.0084869784080465E-2</v>
      </c>
      <c r="O23" s="31">
        <v>27.8751</v>
      </c>
      <c r="P23" s="32">
        <v>28.254899999999999</v>
      </c>
      <c r="Q23" s="32">
        <v>28.8857</v>
      </c>
      <c r="R23" s="32">
        <v>29.090900000000001</v>
      </c>
      <c r="S23" s="32">
        <v>29.234400000000001</v>
      </c>
      <c r="T23" s="32">
        <v>29.3276</v>
      </c>
      <c r="U23" s="32">
        <v>29.626300000000001</v>
      </c>
      <c r="V23" s="32">
        <v>29.860600000000002</v>
      </c>
      <c r="W23" s="32">
        <v>29.5106</v>
      </c>
      <c r="X23" s="32">
        <v>27.6585</v>
      </c>
      <c r="Y23" s="32">
        <f t="shared" si="1"/>
        <v>28.932459999999999</v>
      </c>
      <c r="Z23" s="33">
        <f t="shared" si="2"/>
        <v>3.544017309049937E-2</v>
      </c>
      <c r="AB23">
        <f t="shared" si="3"/>
        <v>1.0101382301843997</v>
      </c>
      <c r="AD23" s="31">
        <v>36.514800000000001</v>
      </c>
      <c r="AE23" s="32">
        <v>35.342100000000002</v>
      </c>
      <c r="AF23" s="32">
        <v>37.537199999999999</v>
      </c>
      <c r="AG23" s="32">
        <v>38.381900000000002</v>
      </c>
      <c r="AH23" s="32">
        <v>35.6175</v>
      </c>
      <c r="AI23" s="32">
        <v>36.665199999999999</v>
      </c>
      <c r="AJ23" s="32">
        <v>38.137599999999999</v>
      </c>
      <c r="AK23" s="32">
        <v>36.061</v>
      </c>
      <c r="AL23" s="32">
        <v>35.6374</v>
      </c>
      <c r="AM23" s="32">
        <v>37.436199999999999</v>
      </c>
      <c r="AN23" s="32">
        <f t="shared" si="4"/>
        <v>36.733089999999997</v>
      </c>
      <c r="AO23" s="33">
        <f t="shared" si="5"/>
        <v>2.9705656030938062E-2</v>
      </c>
      <c r="AQ23" s="31">
        <v>33.080199999999998</v>
      </c>
      <c r="AR23" s="32">
        <v>33.353499999999997</v>
      </c>
      <c r="AS23" s="32">
        <v>32.341900000000003</v>
      </c>
      <c r="AT23" s="32">
        <v>32.367600000000003</v>
      </c>
      <c r="AU23" s="32">
        <v>34.353999999999999</v>
      </c>
      <c r="AV23" s="32">
        <v>31.8948</v>
      </c>
      <c r="AW23" s="32">
        <v>33.783200000000001</v>
      </c>
      <c r="AX23" s="32">
        <v>32.348399999999998</v>
      </c>
      <c r="AY23" s="32">
        <v>31.482500000000002</v>
      </c>
      <c r="AZ23" s="32">
        <v>31.723099999999999</v>
      </c>
      <c r="BA23" s="32">
        <f t="shared" si="6"/>
        <v>32.672919999999998</v>
      </c>
      <c r="BB23" s="33">
        <f t="shared" si="7"/>
        <v>2.8712520592396925E-2</v>
      </c>
      <c r="BD23">
        <f t="shared" si="8"/>
        <v>0.88946832406421572</v>
      </c>
      <c r="BE23">
        <f t="shared" si="9"/>
        <v>0.7797351107679753</v>
      </c>
    </row>
    <row r="24" spans="1:57" x14ac:dyDescent="0.25">
      <c r="A24" s="1" t="s">
        <v>169</v>
      </c>
      <c r="B24" s="34">
        <v>12.036</v>
      </c>
      <c r="C24" s="32">
        <v>12.0852</v>
      </c>
      <c r="D24" s="32">
        <v>11.9315</v>
      </c>
      <c r="E24" s="32">
        <v>12.0158</v>
      </c>
      <c r="F24" s="32">
        <v>11.9488</v>
      </c>
      <c r="G24" s="32">
        <v>11.9956</v>
      </c>
      <c r="H24" s="32">
        <v>11.9823</v>
      </c>
      <c r="I24" s="32">
        <v>12.019</v>
      </c>
      <c r="J24" s="32">
        <v>12.009600000000001</v>
      </c>
      <c r="K24" s="32">
        <v>12.075699999999999</v>
      </c>
      <c r="L24" s="32">
        <f t="shared" si="0"/>
        <v>12.00995</v>
      </c>
      <c r="M24" s="33">
        <f>STDEV(B24:K24)/AVERAGE(B24:K24)</f>
        <v>4.0833140171133717E-3</v>
      </c>
      <c r="O24" s="31">
        <v>12.026400000000001</v>
      </c>
      <c r="P24" s="32">
        <v>12.024900000000001</v>
      </c>
      <c r="Q24" s="32">
        <v>12.0436</v>
      </c>
      <c r="R24" s="32">
        <v>12.0395</v>
      </c>
      <c r="S24" s="32">
        <v>11.988</v>
      </c>
      <c r="T24" s="32">
        <v>12.133800000000001</v>
      </c>
      <c r="U24" s="32">
        <v>11.940799999999999</v>
      </c>
      <c r="V24" s="32">
        <v>11.963900000000001</v>
      </c>
      <c r="W24" s="32">
        <v>12.0037</v>
      </c>
      <c r="X24" s="32">
        <v>12.092599999999999</v>
      </c>
      <c r="Y24" s="32">
        <f t="shared" si="1"/>
        <v>12.02572</v>
      </c>
      <c r="Z24" s="33">
        <f t="shared" si="2"/>
        <v>6.3522183820624179E-3</v>
      </c>
      <c r="AB24">
        <f t="shared" si="3"/>
        <v>1.001313077906236</v>
      </c>
      <c r="AD24" s="31">
        <v>12.3203</v>
      </c>
      <c r="AE24" s="32">
        <v>12.373100000000001</v>
      </c>
      <c r="AF24" s="32">
        <v>12.4626</v>
      </c>
      <c r="AG24" s="32">
        <v>12.324999999999999</v>
      </c>
      <c r="AH24" s="32">
        <v>12.3347</v>
      </c>
      <c r="AI24" s="32">
        <v>12.3329</v>
      </c>
      <c r="AJ24" s="32">
        <v>12.404299999999999</v>
      </c>
      <c r="AK24" s="32">
        <v>12.4031</v>
      </c>
      <c r="AL24" s="32">
        <v>12.5075</v>
      </c>
      <c r="AM24" s="32">
        <v>12.4414</v>
      </c>
      <c r="AN24" s="32">
        <f t="shared" si="4"/>
        <v>12.390489999999998</v>
      </c>
      <c r="AO24" s="33">
        <f t="shared" si="5"/>
        <v>5.2290222235453418E-3</v>
      </c>
      <c r="AQ24" s="31">
        <v>12.1174</v>
      </c>
      <c r="AR24" s="32">
        <v>12.063599999999999</v>
      </c>
      <c r="AS24" s="32">
        <v>14.051600000000001</v>
      </c>
      <c r="AT24" s="32">
        <v>16.561199999999999</v>
      </c>
      <c r="AU24" s="32">
        <v>12.2486</v>
      </c>
      <c r="AV24" s="32">
        <v>12.065</v>
      </c>
      <c r="AW24" s="32">
        <v>12.071300000000001</v>
      </c>
      <c r="AX24" s="32">
        <v>12.09</v>
      </c>
      <c r="AY24" s="32">
        <v>12.064500000000001</v>
      </c>
      <c r="AZ24" s="32">
        <v>12.1073</v>
      </c>
      <c r="BA24" s="32">
        <f t="shared" si="6"/>
        <v>12.744049999999998</v>
      </c>
      <c r="BB24" s="36">
        <f t="shared" si="7"/>
        <v>0.11576862884108424</v>
      </c>
      <c r="BD24">
        <f t="shared" si="8"/>
        <v>1.0285347875669162</v>
      </c>
      <c r="BE24">
        <f t="shared" si="9"/>
        <v>0.96928773599752727</v>
      </c>
    </row>
    <row r="25" spans="1:57" x14ac:dyDescent="0.25">
      <c r="A25" s="1" t="s">
        <v>170</v>
      </c>
      <c r="B25" s="34">
        <v>26.6784</v>
      </c>
      <c r="C25" s="35">
        <v>27.464600000000001</v>
      </c>
      <c r="D25" s="35">
        <v>27.459299999999999</v>
      </c>
      <c r="E25" s="35">
        <v>26.8261</v>
      </c>
      <c r="F25" s="35">
        <v>26.083400000000001</v>
      </c>
      <c r="G25" s="35">
        <v>26.6555</v>
      </c>
      <c r="H25" s="35">
        <v>26.0962</v>
      </c>
      <c r="I25" s="35">
        <v>26.547899999999998</v>
      </c>
      <c r="J25" s="35">
        <v>27.0913</v>
      </c>
      <c r="K25" s="35">
        <v>25.398800000000001</v>
      </c>
      <c r="L25" s="32">
        <f t="shared" si="0"/>
        <v>26.630149999999997</v>
      </c>
      <c r="M25" s="37">
        <f>STDEV(B25:K25)/AVERAGE(B25:K25)</f>
        <v>2.422268531116107E-2</v>
      </c>
      <c r="O25" s="31">
        <v>26.176200000000001</v>
      </c>
      <c r="P25" s="32">
        <v>27.466200000000001</v>
      </c>
      <c r="Q25" s="32">
        <v>26.283300000000001</v>
      </c>
      <c r="R25" s="32">
        <v>25.9526</v>
      </c>
      <c r="S25" s="32">
        <v>27.459</v>
      </c>
      <c r="T25" s="32">
        <v>26.488399999999999</v>
      </c>
      <c r="U25" s="32">
        <v>26.163799999999998</v>
      </c>
      <c r="V25" s="32">
        <v>26.3977</v>
      </c>
      <c r="W25" s="32">
        <v>27.459399999999999</v>
      </c>
      <c r="X25" s="32">
        <v>26.730899999999998</v>
      </c>
      <c r="Y25" s="32">
        <f t="shared" si="1"/>
        <v>26.65775</v>
      </c>
      <c r="Z25" s="33">
        <f t="shared" si="2"/>
        <v>3.0265364770821923E-2</v>
      </c>
      <c r="AB25">
        <f t="shared" si="3"/>
        <v>1.0010364192466059</v>
      </c>
      <c r="AD25" s="31">
        <v>31.697800000000001</v>
      </c>
      <c r="AE25" s="32">
        <v>31.718800000000002</v>
      </c>
      <c r="AF25" s="32">
        <v>31.7699</v>
      </c>
      <c r="AG25" s="32">
        <v>31.753</v>
      </c>
      <c r="AH25" s="32">
        <v>33.992600000000003</v>
      </c>
      <c r="AI25" s="32">
        <v>34.0214</v>
      </c>
      <c r="AJ25" s="32">
        <v>32.057200000000002</v>
      </c>
      <c r="AK25" s="32">
        <v>32.1496</v>
      </c>
      <c r="AL25" s="32">
        <v>31.919</v>
      </c>
      <c r="AM25" s="32">
        <v>31.771699999999999</v>
      </c>
      <c r="AN25" s="32">
        <f t="shared" si="4"/>
        <v>32.2851</v>
      </c>
      <c r="AO25" s="33">
        <f t="shared" si="5"/>
        <v>2.8486351800293696E-2</v>
      </c>
      <c r="AQ25" s="31">
        <v>31.052800000000001</v>
      </c>
      <c r="AR25" s="32">
        <v>30.7699</v>
      </c>
      <c r="AS25" s="32">
        <v>29.852900000000002</v>
      </c>
      <c r="AT25" s="32">
        <v>30.8062</v>
      </c>
      <c r="AU25" s="32">
        <v>30.865600000000001</v>
      </c>
      <c r="AV25" s="32">
        <v>31.154499999999999</v>
      </c>
      <c r="AW25" s="32">
        <v>30.7759</v>
      </c>
      <c r="AX25" s="32">
        <v>31.928599999999999</v>
      </c>
      <c r="AY25" s="32">
        <v>30.491900000000001</v>
      </c>
      <c r="AZ25" s="32">
        <v>33.279000000000003</v>
      </c>
      <c r="BA25" s="32">
        <f t="shared" si="6"/>
        <v>31.097729999999995</v>
      </c>
      <c r="BB25" s="33">
        <f t="shared" si="7"/>
        <v>2.9782483193404419E-2</v>
      </c>
      <c r="BD25">
        <f t="shared" si="8"/>
        <v>0.96322235334566086</v>
      </c>
      <c r="BE25">
        <f t="shared" si="9"/>
        <v>0.82484334878937948</v>
      </c>
    </row>
    <row r="26" spans="1:57" x14ac:dyDescent="0.25">
      <c r="A26" t="s">
        <v>171</v>
      </c>
      <c r="B26" s="31">
        <v>23.223800000000001</v>
      </c>
      <c r="C26" s="32">
        <v>23.271799999999999</v>
      </c>
      <c r="D26" s="32">
        <v>23.046399999999998</v>
      </c>
      <c r="E26" s="32">
        <v>23.103200000000001</v>
      </c>
      <c r="F26" s="32">
        <v>23.1448</v>
      </c>
      <c r="G26" s="32">
        <v>22.979099999999999</v>
      </c>
      <c r="H26" s="32">
        <v>22.684999999999999</v>
      </c>
      <c r="I26" s="32">
        <v>22.9697</v>
      </c>
      <c r="J26" s="32">
        <v>22.700399999999998</v>
      </c>
      <c r="K26" s="32">
        <v>22.761800000000001</v>
      </c>
      <c r="L26" s="32">
        <f t="shared" si="0"/>
        <v>22.988599999999998</v>
      </c>
      <c r="M26" s="33">
        <f>STDEV(B26:K26)/AVERAGE(B26:K26)</f>
        <v>9.2107340877407903E-3</v>
      </c>
      <c r="O26" s="31">
        <v>359.61700000000002</v>
      </c>
      <c r="P26" s="32">
        <v>359.51600000000002</v>
      </c>
      <c r="Q26" s="32">
        <v>359.97199999999998</v>
      </c>
      <c r="R26" s="32">
        <v>365.839</v>
      </c>
      <c r="S26" s="32">
        <v>359.464</v>
      </c>
      <c r="T26" s="32">
        <v>365.262</v>
      </c>
      <c r="U26" s="32">
        <v>360.43</v>
      </c>
      <c r="V26" s="32">
        <v>365.41</v>
      </c>
      <c r="W26" s="32">
        <v>359.54599999999999</v>
      </c>
      <c r="X26" s="32">
        <v>359.815</v>
      </c>
      <c r="Y26" s="32">
        <f t="shared" si="1"/>
        <v>361.48709999999994</v>
      </c>
      <c r="Z26" s="33">
        <f t="shared" si="2"/>
        <v>2.7524721921984928E-2</v>
      </c>
      <c r="AB26" s="49">
        <f t="shared" si="3"/>
        <v>15.724624379040044</v>
      </c>
      <c r="AD26" s="31">
        <v>34.842700000000001</v>
      </c>
      <c r="AE26" s="32">
        <v>34.904400000000003</v>
      </c>
      <c r="AF26" s="32">
        <v>34.365299999999998</v>
      </c>
      <c r="AG26" s="32">
        <v>34.016599999999997</v>
      </c>
      <c r="AH26" s="32">
        <v>34.270099999999999</v>
      </c>
      <c r="AI26" s="32">
        <v>34.2742</v>
      </c>
      <c r="AJ26" s="32">
        <v>33.9604</v>
      </c>
      <c r="AK26" s="32">
        <v>34.246600000000001</v>
      </c>
      <c r="AL26" s="32">
        <v>34.332099999999997</v>
      </c>
      <c r="AM26" s="32">
        <v>34.4863</v>
      </c>
      <c r="AN26" s="32">
        <f t="shared" si="4"/>
        <v>34.369870000000006</v>
      </c>
      <c r="AO26" s="33">
        <f t="shared" si="5"/>
        <v>8.9470806848576164E-3</v>
      </c>
      <c r="AQ26" s="31">
        <v>32.479799999999997</v>
      </c>
      <c r="AR26" s="32">
        <v>32.223300000000002</v>
      </c>
      <c r="AS26" s="32">
        <v>32.746600000000001</v>
      </c>
      <c r="AT26" s="32">
        <v>32.370600000000003</v>
      </c>
      <c r="AU26" s="32">
        <v>32.024900000000002</v>
      </c>
      <c r="AV26" s="32">
        <v>31.813700000000001</v>
      </c>
      <c r="AW26" s="32">
        <v>31.766500000000001</v>
      </c>
      <c r="AX26" s="32">
        <v>32.015799999999999</v>
      </c>
      <c r="AY26" s="32">
        <v>32.273299999999999</v>
      </c>
      <c r="AZ26" s="32">
        <v>32.440100000000001</v>
      </c>
      <c r="BA26" s="32">
        <f t="shared" si="6"/>
        <v>32.215460000000007</v>
      </c>
      <c r="BB26" s="33">
        <f t="shared" si="7"/>
        <v>9.6459185974095678E-3</v>
      </c>
      <c r="BD26">
        <f t="shared" si="8"/>
        <v>0.9373168999475413</v>
      </c>
      <c r="BE26">
        <f t="shared" si="9"/>
        <v>0.66885909082577255</v>
      </c>
    </row>
    <row r="27" spans="1:57" x14ac:dyDescent="0.25">
      <c r="A27" t="s">
        <v>172</v>
      </c>
      <c r="B27" s="31">
        <v>1365.27</v>
      </c>
      <c r="C27" s="32">
        <v>1373.12</v>
      </c>
      <c r="D27" s="32">
        <v>1373.05</v>
      </c>
      <c r="E27" s="32">
        <v>1394.72</v>
      </c>
      <c r="F27" s="32">
        <v>1366.73</v>
      </c>
      <c r="G27" s="32">
        <v>1390.46</v>
      </c>
      <c r="H27" s="32">
        <v>1416.65</v>
      </c>
      <c r="I27" s="32">
        <v>1364.99</v>
      </c>
      <c r="J27" s="32">
        <v>1399.63</v>
      </c>
      <c r="K27" s="32">
        <v>1358.03</v>
      </c>
      <c r="L27" s="32">
        <f t="shared" si="0"/>
        <v>1380.2649999999999</v>
      </c>
      <c r="M27" s="33">
        <f>STDEV(B27:K27)/AVERAGE(B27:K27)</f>
        <v>1.3768926958954085E-2</v>
      </c>
      <c r="O27" s="31">
        <v>1404.97</v>
      </c>
      <c r="P27" s="32">
        <v>1376.63</v>
      </c>
      <c r="Q27" s="32">
        <v>1416.91</v>
      </c>
      <c r="R27" s="32">
        <v>1368.72</v>
      </c>
      <c r="S27" s="32">
        <v>1397.5</v>
      </c>
      <c r="T27" s="32">
        <v>1413.05</v>
      </c>
      <c r="U27" s="32">
        <v>1360.57</v>
      </c>
      <c r="V27" s="32">
        <v>1396.68</v>
      </c>
      <c r="W27" s="32">
        <v>1407.81</v>
      </c>
      <c r="X27" s="32">
        <v>1359.19</v>
      </c>
      <c r="Y27" s="32">
        <f t="shared" si="1"/>
        <v>1390.203</v>
      </c>
      <c r="Z27" s="33">
        <f t="shared" si="2"/>
        <v>2.1210392165459845E-2</v>
      </c>
      <c r="AB27">
        <f t="shared" si="3"/>
        <v>1.0072000666538672</v>
      </c>
      <c r="AD27" s="31">
        <v>1465.36</v>
      </c>
      <c r="AE27" s="32">
        <v>1521.21</v>
      </c>
      <c r="AF27" s="32">
        <v>1462.86</v>
      </c>
      <c r="AG27" s="32">
        <v>1470.15</v>
      </c>
      <c r="AH27" s="32">
        <v>1566.78</v>
      </c>
      <c r="AI27" s="32">
        <v>1472.71</v>
      </c>
      <c r="AJ27" s="32">
        <v>1541.67</v>
      </c>
      <c r="AK27" s="32">
        <v>1497.09</v>
      </c>
      <c r="AL27" s="32">
        <v>1521.4</v>
      </c>
      <c r="AM27" s="32">
        <v>1521.44</v>
      </c>
      <c r="AN27" s="32">
        <f t="shared" si="4"/>
        <v>1504.067</v>
      </c>
      <c r="AO27" s="33">
        <f t="shared" si="5"/>
        <v>2.3891554743843052E-2</v>
      </c>
      <c r="AQ27" s="31">
        <v>1450.95</v>
      </c>
      <c r="AR27" s="32">
        <v>1407.99</v>
      </c>
      <c r="AS27" s="32">
        <v>1439.07</v>
      </c>
      <c r="AT27" s="32">
        <v>1420.91</v>
      </c>
      <c r="AU27" s="32">
        <v>1445.15</v>
      </c>
      <c r="AV27" s="32">
        <v>1407.38</v>
      </c>
      <c r="AW27" s="32">
        <v>1455.15</v>
      </c>
      <c r="AX27" s="32">
        <v>1388.92</v>
      </c>
      <c r="AY27" s="32">
        <v>1476.84</v>
      </c>
      <c r="AZ27" s="32">
        <v>1445.45</v>
      </c>
      <c r="BA27" s="32">
        <f t="shared" si="6"/>
        <v>1433.7810000000002</v>
      </c>
      <c r="BB27" s="33">
        <f t="shared" si="7"/>
        <v>1.8655772055465383E-2</v>
      </c>
      <c r="BD27">
        <f t="shared" si="8"/>
        <v>0.95326936898422754</v>
      </c>
      <c r="BE27">
        <f t="shared" si="9"/>
        <v>0.91768850722740403</v>
      </c>
    </row>
    <row r="28" spans="1:57" x14ac:dyDescent="0.25">
      <c r="A28" t="s">
        <v>173</v>
      </c>
      <c r="B28" s="31">
        <v>1429.4</v>
      </c>
      <c r="C28" s="32">
        <v>1435.91</v>
      </c>
      <c r="D28" s="32">
        <v>1433.66</v>
      </c>
      <c r="E28" s="32">
        <v>1426.57</v>
      </c>
      <c r="F28" s="32">
        <v>1399.88</v>
      </c>
      <c r="G28" s="32">
        <v>1425.83</v>
      </c>
      <c r="H28" s="32">
        <v>1464.9</v>
      </c>
      <c r="I28" s="32">
        <v>1423.6</v>
      </c>
      <c r="J28" s="32">
        <v>1430.36</v>
      </c>
      <c r="K28" s="32">
        <v>1425.02</v>
      </c>
      <c r="L28" s="32">
        <f t="shared" si="0"/>
        <v>1429.5130000000001</v>
      </c>
      <c r="M28" s="33">
        <f>STDEV(B28:K28)/AVERAGE(B28:K28)</f>
        <v>1.1101359897083961E-2</v>
      </c>
      <c r="O28" s="31">
        <v>1454.61</v>
      </c>
      <c r="P28" s="32">
        <v>1427.83</v>
      </c>
      <c r="Q28" s="32">
        <v>1465.92</v>
      </c>
      <c r="R28" s="32">
        <v>1406.69</v>
      </c>
      <c r="S28" s="32">
        <v>1432.63</v>
      </c>
      <c r="T28" s="32">
        <v>1430.28</v>
      </c>
      <c r="U28" s="32">
        <v>1392.76</v>
      </c>
      <c r="V28" s="32">
        <v>1388.87</v>
      </c>
      <c r="W28" s="32">
        <v>1421.7</v>
      </c>
      <c r="X28" s="32">
        <v>1395.47</v>
      </c>
      <c r="Y28" s="32">
        <f t="shared" si="1"/>
        <v>1421.6759999999999</v>
      </c>
      <c r="Z28" s="33">
        <f t="shared" si="2"/>
        <v>2.4161972685608466E-2</v>
      </c>
      <c r="AB28">
        <f t="shared" si="3"/>
        <v>0.9945177133751143</v>
      </c>
      <c r="AD28" s="31">
        <v>1512.88</v>
      </c>
      <c r="AE28" s="32">
        <v>1556.3</v>
      </c>
      <c r="AF28" s="32">
        <v>1496.53</v>
      </c>
      <c r="AG28" s="32">
        <v>1558.64</v>
      </c>
      <c r="AH28" s="32">
        <v>1575.5</v>
      </c>
      <c r="AI28" s="32">
        <v>1561.55</v>
      </c>
      <c r="AJ28" s="32">
        <v>1545.73</v>
      </c>
      <c r="AK28" s="32">
        <v>1533.13</v>
      </c>
      <c r="AL28" s="32">
        <v>1563.04</v>
      </c>
      <c r="AM28" s="32">
        <v>1569.68</v>
      </c>
      <c r="AN28" s="32">
        <f t="shared" si="4"/>
        <v>1547.298</v>
      </c>
      <c r="AO28" s="33">
        <f t="shared" si="5"/>
        <v>1.657839177723348E-2</v>
      </c>
      <c r="AQ28" s="31">
        <v>1471.99</v>
      </c>
      <c r="AR28" s="32">
        <v>1484.8</v>
      </c>
      <c r="AS28" s="32">
        <v>1492.6</v>
      </c>
      <c r="AT28" s="32">
        <v>1478.32</v>
      </c>
      <c r="AU28" s="32">
        <v>1424.96</v>
      </c>
      <c r="AV28" s="32">
        <v>1469.87</v>
      </c>
      <c r="AW28" s="32">
        <v>1472.22</v>
      </c>
      <c r="AX28" s="32">
        <v>1464.77</v>
      </c>
      <c r="AY28" s="32">
        <v>1503.84</v>
      </c>
      <c r="AZ28" s="32">
        <v>1523.29</v>
      </c>
      <c r="BA28" s="32">
        <f t="shared" si="6"/>
        <v>1478.6659999999999</v>
      </c>
      <c r="BB28" s="33">
        <f t="shared" si="7"/>
        <v>1.760342831908028E-2</v>
      </c>
      <c r="BD28">
        <f t="shared" si="8"/>
        <v>0.95564396774247751</v>
      </c>
      <c r="BE28">
        <f t="shared" si="9"/>
        <v>0.92387697780259537</v>
      </c>
    </row>
    <row r="29" spans="1:57" x14ac:dyDescent="0.25">
      <c r="A29" t="s">
        <v>174</v>
      </c>
      <c r="B29" s="31">
        <v>1441.52</v>
      </c>
      <c r="C29" s="32">
        <v>1397.66</v>
      </c>
      <c r="D29" s="32">
        <v>1389.04</v>
      </c>
      <c r="E29" s="32">
        <v>1428.18</v>
      </c>
      <c r="F29" s="32">
        <v>1415.53</v>
      </c>
      <c r="G29" s="32">
        <v>1469.43</v>
      </c>
      <c r="H29" s="32">
        <v>1427.82</v>
      </c>
      <c r="I29" s="32">
        <v>1414.46</v>
      </c>
      <c r="J29" s="32">
        <v>1423.8</v>
      </c>
      <c r="K29" s="32">
        <v>1389.28</v>
      </c>
      <c r="L29" s="32">
        <f t="shared" si="0"/>
        <v>1419.672</v>
      </c>
      <c r="M29" s="33">
        <f>STDEV(B29:K29)/AVERAGE(B29:K29)</f>
        <v>1.7412705065113554E-2</v>
      </c>
      <c r="O29" s="31">
        <v>1442.16</v>
      </c>
      <c r="P29" s="32">
        <v>1411.4</v>
      </c>
      <c r="Q29" s="32">
        <v>1458.71</v>
      </c>
      <c r="R29" s="32">
        <v>1428.06</v>
      </c>
      <c r="S29" s="32">
        <v>1422.45</v>
      </c>
      <c r="T29" s="32">
        <v>1423.6</v>
      </c>
      <c r="U29" s="32">
        <v>1381.72</v>
      </c>
      <c r="V29" s="32">
        <v>1403.75</v>
      </c>
      <c r="W29" s="32">
        <v>1442.21</v>
      </c>
      <c r="X29" s="32">
        <v>1389.91</v>
      </c>
      <c r="Y29" s="32">
        <f t="shared" si="1"/>
        <v>1420.3969999999997</v>
      </c>
      <c r="Z29" s="33">
        <f t="shared" si="2"/>
        <v>2.2777315130590527E-2</v>
      </c>
      <c r="AB29">
        <f t="shared" si="3"/>
        <v>1.0005106813404785</v>
      </c>
      <c r="AD29" s="31">
        <v>1488.53</v>
      </c>
      <c r="AE29" s="32">
        <v>1499.03</v>
      </c>
      <c r="AF29" s="32">
        <v>1592.42</v>
      </c>
      <c r="AG29" s="32">
        <v>1512.32</v>
      </c>
      <c r="AH29" s="32">
        <v>1546.19</v>
      </c>
      <c r="AI29" s="32">
        <v>1583.15</v>
      </c>
      <c r="AJ29" s="32">
        <v>1572.32</v>
      </c>
      <c r="AK29" s="32">
        <v>1581.12</v>
      </c>
      <c r="AL29" s="32">
        <v>1534.87</v>
      </c>
      <c r="AM29" s="32">
        <v>1560.9</v>
      </c>
      <c r="AN29" s="32">
        <f t="shared" si="4"/>
        <v>1547.0849999999996</v>
      </c>
      <c r="AO29" s="33">
        <f t="shared" si="5"/>
        <v>2.4029780764114012E-2</v>
      </c>
      <c r="AQ29" s="31">
        <v>1427.25</v>
      </c>
      <c r="AR29" s="32">
        <v>1500.64</v>
      </c>
      <c r="AS29" s="32">
        <v>1490.27</v>
      </c>
      <c r="AT29" s="32">
        <v>1499.29</v>
      </c>
      <c r="AU29" s="32">
        <v>1429.79</v>
      </c>
      <c r="AV29" s="32">
        <v>1503.29</v>
      </c>
      <c r="AW29" s="32">
        <v>1486.73</v>
      </c>
      <c r="AX29" s="32">
        <v>1503.03</v>
      </c>
      <c r="AY29" s="32">
        <v>1437.64</v>
      </c>
      <c r="AZ29" s="32">
        <v>1490.14</v>
      </c>
      <c r="BA29" s="32">
        <f t="shared" si="6"/>
        <v>1476.8069999999998</v>
      </c>
      <c r="BB29" s="33">
        <f t="shared" si="7"/>
        <v>2.1555841869551822E-2</v>
      </c>
      <c r="BD29">
        <f t="shared" si="8"/>
        <v>0.9545739245096424</v>
      </c>
      <c r="BE29">
        <f t="shared" si="9"/>
        <v>0.91764318056215421</v>
      </c>
    </row>
    <row r="30" spans="1:57" x14ac:dyDescent="0.25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3"/>
      <c r="O30" s="31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3"/>
      <c r="AD30" s="31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3"/>
      <c r="AQ30" s="31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3"/>
    </row>
    <row r="31" spans="1:57" s="29" customFormat="1" ht="137.25" customHeight="1" thickBot="1" x14ac:dyDescent="0.3">
      <c r="B31" s="38" t="s">
        <v>264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40"/>
      <c r="O31" s="38" t="s">
        <v>265</v>
      </c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40"/>
      <c r="AD31" s="38" t="s">
        <v>260</v>
      </c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8"/>
      <c r="AQ31" s="38" t="s">
        <v>262</v>
      </c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8"/>
    </row>
    <row r="36" spans="33:33" s="9" customFormat="1" x14ac:dyDescent="0.25">
      <c r="AG36" s="9" t="s">
        <v>254</v>
      </c>
    </row>
    <row r="37" spans="33:33" x14ac:dyDescent="0.25">
      <c r="AG37" t="s">
        <v>255</v>
      </c>
    </row>
    <row r="38" spans="33:33" x14ac:dyDescent="0.25">
      <c r="AG38" t="s">
        <v>256</v>
      </c>
    </row>
    <row r="39" spans="33:33" x14ac:dyDescent="0.25">
      <c r="AG39" t="s">
        <v>257</v>
      </c>
    </row>
    <row r="40" spans="33:33" x14ac:dyDescent="0.25">
      <c r="AG40" t="s">
        <v>151</v>
      </c>
    </row>
    <row r="41" spans="33:33" x14ac:dyDescent="0.25">
      <c r="AG41" t="s">
        <v>152</v>
      </c>
    </row>
    <row r="42" spans="33:33" x14ac:dyDescent="0.25">
      <c r="AG42" t="s">
        <v>153</v>
      </c>
    </row>
    <row r="43" spans="33:33" x14ac:dyDescent="0.25">
      <c r="AG43" t="s">
        <v>154</v>
      </c>
    </row>
    <row r="44" spans="33:33" x14ac:dyDescent="0.25">
      <c r="AG44" t="s">
        <v>155</v>
      </c>
    </row>
    <row r="45" spans="33:33" x14ac:dyDescent="0.25">
      <c r="AG45" t="s">
        <v>156</v>
      </c>
    </row>
    <row r="46" spans="33:33" x14ac:dyDescent="0.25">
      <c r="AG46" t="s">
        <v>157</v>
      </c>
    </row>
    <row r="47" spans="33:33" x14ac:dyDescent="0.25">
      <c r="AG47" t="s">
        <v>158</v>
      </c>
    </row>
    <row r="48" spans="33:33" x14ac:dyDescent="0.25">
      <c r="AG48" t="s">
        <v>159</v>
      </c>
    </row>
    <row r="49" spans="33:33" x14ac:dyDescent="0.25">
      <c r="AG49" t="s">
        <v>160</v>
      </c>
    </row>
    <row r="50" spans="33:33" x14ac:dyDescent="0.25">
      <c r="AG50" t="s">
        <v>161</v>
      </c>
    </row>
    <row r="51" spans="33:33" x14ac:dyDescent="0.25">
      <c r="AG51" t="s">
        <v>162</v>
      </c>
    </row>
    <row r="52" spans="33:33" s="9" customFormat="1" x14ac:dyDescent="0.25">
      <c r="AG52" s="9" t="s">
        <v>163</v>
      </c>
    </row>
    <row r="53" spans="33:33" s="9" customFormat="1" x14ac:dyDescent="0.25">
      <c r="AG53" s="9" t="s">
        <v>164</v>
      </c>
    </row>
    <row r="54" spans="33:33" x14ac:dyDescent="0.25">
      <c r="AG54" t="s">
        <v>165</v>
      </c>
    </row>
    <row r="55" spans="33:33" x14ac:dyDescent="0.25">
      <c r="AG55" t="s">
        <v>166</v>
      </c>
    </row>
    <row r="56" spans="33:33" x14ac:dyDescent="0.25">
      <c r="AG56" t="s">
        <v>167</v>
      </c>
    </row>
    <row r="57" spans="33:33" x14ac:dyDescent="0.25">
      <c r="AG57" t="s">
        <v>168</v>
      </c>
    </row>
    <row r="58" spans="33:33" x14ac:dyDescent="0.25">
      <c r="AG58" t="s">
        <v>169</v>
      </c>
    </row>
    <row r="59" spans="33:33" x14ac:dyDescent="0.25">
      <c r="AG59" t="s">
        <v>170</v>
      </c>
    </row>
    <row r="60" spans="33:33" x14ac:dyDescent="0.25">
      <c r="AG60" t="s">
        <v>171</v>
      </c>
    </row>
    <row r="61" spans="33:33" x14ac:dyDescent="0.25">
      <c r="AG61" t="s">
        <v>172</v>
      </c>
    </row>
    <row r="62" spans="33:33" x14ac:dyDescent="0.25">
      <c r="AG62" t="s">
        <v>173</v>
      </c>
    </row>
    <row r="63" spans="33:33" x14ac:dyDescent="0.25">
      <c r="AG63" t="s">
        <v>174</v>
      </c>
    </row>
  </sheetData>
  <mergeCells count="4">
    <mergeCell ref="B31:M31"/>
    <mergeCell ref="O31:Z31"/>
    <mergeCell ref="AD31:AO31"/>
    <mergeCell ref="AQ31:BB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37061-20DA-4EE3-9EE0-790AEC6A36B9}">
  <dimension ref="A1:AB31"/>
  <sheetViews>
    <sheetView workbookViewId="0">
      <selection activeCell="O1" sqref="O1:Z1048576"/>
    </sheetView>
  </sheetViews>
  <sheetFormatPr defaultRowHeight="15" x14ac:dyDescent="0.25"/>
  <cols>
    <col min="1" max="1" width="41.42578125" customWidth="1"/>
    <col min="3" max="11" width="0" hidden="1" customWidth="1"/>
    <col min="14" max="14" width="11.85546875" customWidth="1"/>
    <col min="15" max="15" width="9.140625" customWidth="1"/>
    <col min="16" max="24" width="9.140625" hidden="1" customWidth="1"/>
    <col min="25" max="25" width="9.140625" customWidth="1"/>
    <col min="28" max="28" width="16.85546875" customWidth="1"/>
  </cols>
  <sheetData>
    <row r="1" spans="1:28" s="12" customFormat="1" ht="45.75" thickBot="1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 t="s">
        <v>258</v>
      </c>
      <c r="M1" s="23" t="s">
        <v>177</v>
      </c>
      <c r="Y1" s="23" t="s">
        <v>258</v>
      </c>
      <c r="Z1" s="23" t="s">
        <v>177</v>
      </c>
      <c r="AB1" s="50" t="s">
        <v>266</v>
      </c>
    </row>
    <row r="2" spans="1:28" x14ac:dyDescent="0.25">
      <c r="A2" t="s">
        <v>254</v>
      </c>
      <c r="B2" s="41">
        <v>5293.33</v>
      </c>
      <c r="C2" s="42">
        <v>5265.75</v>
      </c>
      <c r="D2" s="42">
        <v>5204.84</v>
      </c>
      <c r="E2" s="42">
        <v>5197.41</v>
      </c>
      <c r="F2" s="42">
        <v>5238.6400000000003</v>
      </c>
      <c r="G2" s="42">
        <v>5239.3</v>
      </c>
      <c r="H2" s="42">
        <v>5212.2700000000004</v>
      </c>
      <c r="I2" s="42">
        <v>5233.34</v>
      </c>
      <c r="J2" s="42">
        <v>5194.1400000000003</v>
      </c>
      <c r="K2" s="42">
        <v>5205.2700000000004</v>
      </c>
      <c r="L2" s="42">
        <f>AVERAGE(B2:K2)</f>
        <v>5228.429000000001</v>
      </c>
      <c r="M2" s="43">
        <f>STDEV(B2:K2)/AVERAGE(B2:K2)</f>
        <v>6.1625321023560204E-3</v>
      </c>
      <c r="O2" s="41">
        <v>5234.66</v>
      </c>
      <c r="P2" s="42">
        <v>5263.68</v>
      </c>
      <c r="Q2" s="42">
        <v>5222.8599999999997</v>
      </c>
      <c r="R2" s="42">
        <v>5152.28</v>
      </c>
      <c r="S2" s="42">
        <v>5199.55</v>
      </c>
      <c r="T2" s="42">
        <v>5209.2700000000004</v>
      </c>
      <c r="U2" s="42">
        <v>5070.8</v>
      </c>
      <c r="V2" s="42">
        <v>5123.75</v>
      </c>
      <c r="W2" s="42">
        <v>5043.7299999999996</v>
      </c>
      <c r="X2" s="42">
        <v>5266.4</v>
      </c>
      <c r="Y2" s="42">
        <f>AVERAGE(O2:X2)</f>
        <v>5178.6980000000003</v>
      </c>
      <c r="Z2" s="43">
        <f>STDEV(O2:X2)/AVERAGE(O2:X2)</f>
        <v>1.5087067661684673E-2</v>
      </c>
      <c r="AB2">
        <f>Y2/L2</f>
        <v>0.9904883474558035</v>
      </c>
    </row>
    <row r="3" spans="1:28" x14ac:dyDescent="0.25">
      <c r="A3" t="s">
        <v>255</v>
      </c>
      <c r="B3" s="31">
        <v>3974.9</v>
      </c>
      <c r="C3" s="32">
        <v>3975.36</v>
      </c>
      <c r="D3" s="32">
        <v>3974.98</v>
      </c>
      <c r="E3" s="32">
        <v>3974.64</v>
      </c>
      <c r="F3" s="32">
        <v>3977.93</v>
      </c>
      <c r="G3" s="32">
        <v>3977.71</v>
      </c>
      <c r="H3" s="32">
        <v>3977.66</v>
      </c>
      <c r="I3" s="32">
        <v>3976.75</v>
      </c>
      <c r="J3" s="32">
        <v>3977.36</v>
      </c>
      <c r="K3" s="32">
        <v>3977.44</v>
      </c>
      <c r="L3" s="32">
        <f t="shared" ref="L3:L29" si="0">AVERAGE(B3:K3)</f>
        <v>3976.4729999999995</v>
      </c>
      <c r="M3" s="33">
        <f>STDEV(B3:K3)/AVERAGE(B3:K3)</f>
        <v>3.3700508517848826E-4</v>
      </c>
      <c r="O3" s="31">
        <v>3978.22</v>
      </c>
      <c r="P3" s="32">
        <v>3977.54</v>
      </c>
      <c r="Q3" s="32">
        <v>3979.6</v>
      </c>
      <c r="R3" s="32">
        <v>3976.68</v>
      </c>
      <c r="S3" s="32">
        <v>3977.17</v>
      </c>
      <c r="T3" s="32">
        <v>3978.47</v>
      </c>
      <c r="U3" s="32">
        <v>3977.97</v>
      </c>
      <c r="V3" s="32">
        <v>3977.08</v>
      </c>
      <c r="W3" s="32">
        <v>3978.06</v>
      </c>
      <c r="X3" s="32">
        <v>3976.44</v>
      </c>
      <c r="Y3" s="32">
        <f t="shared" ref="Y3:Y29" si="1">AVERAGE(O3:X3)</f>
        <v>3977.7230000000004</v>
      </c>
      <c r="Z3" s="33">
        <f t="shared" ref="Z3:Z29" si="2">STDEV(O3:X3)/AVERAGE(O3:X3)</f>
        <v>2.3686536573779297E-4</v>
      </c>
      <c r="AB3">
        <f t="shared" ref="AB3:AB29" si="3">Y3/L3</f>
        <v>1.000314348921771</v>
      </c>
    </row>
    <row r="4" spans="1:28" x14ac:dyDescent="0.25">
      <c r="A4" s="1" t="s">
        <v>256</v>
      </c>
      <c r="B4" s="34">
        <v>20.868200000000002</v>
      </c>
      <c r="C4" s="35">
        <v>14.7173</v>
      </c>
      <c r="D4" s="35">
        <v>16.476600000000001</v>
      </c>
      <c r="E4" s="35">
        <v>16.457999999999998</v>
      </c>
      <c r="F4" s="35">
        <v>14.765599999999999</v>
      </c>
      <c r="G4" s="35">
        <v>14.7964</v>
      </c>
      <c r="H4" s="35">
        <v>16.458500000000001</v>
      </c>
      <c r="I4" s="35">
        <v>16.292999999999999</v>
      </c>
      <c r="J4" s="35">
        <v>16.003900000000002</v>
      </c>
      <c r="K4" s="35">
        <v>14.8215</v>
      </c>
      <c r="L4" s="32">
        <f t="shared" si="0"/>
        <v>16.165900000000001</v>
      </c>
      <c r="M4" s="36">
        <f>STDEV(B4:K4)/AVERAGE(B4:K4)</f>
        <v>0.11324559048080968</v>
      </c>
      <c r="O4" s="31">
        <v>15.544700000000001</v>
      </c>
      <c r="P4" s="32">
        <v>16.441199999999998</v>
      </c>
      <c r="Q4" s="32">
        <v>20.2334</v>
      </c>
      <c r="R4" s="32">
        <v>16.444600000000001</v>
      </c>
      <c r="S4" s="32">
        <v>15.0908</v>
      </c>
      <c r="T4" s="32">
        <v>15.666700000000001</v>
      </c>
      <c r="U4" s="32">
        <v>15.0916</v>
      </c>
      <c r="V4" s="32">
        <v>15.039099999999999</v>
      </c>
      <c r="W4" s="32">
        <v>14.582800000000001</v>
      </c>
      <c r="X4" s="32">
        <v>14.5603</v>
      </c>
      <c r="Y4" s="32">
        <f t="shared" si="1"/>
        <v>15.869520000000003</v>
      </c>
      <c r="Z4" s="36">
        <f t="shared" si="2"/>
        <v>0.10527172991087196</v>
      </c>
      <c r="AB4">
        <f t="shared" si="3"/>
        <v>0.98166634706388156</v>
      </c>
    </row>
    <row r="5" spans="1:28" x14ac:dyDescent="0.25">
      <c r="A5" t="s">
        <v>257</v>
      </c>
      <c r="B5" s="31">
        <v>12.6714</v>
      </c>
      <c r="C5" s="32">
        <v>12.6433</v>
      </c>
      <c r="D5" s="32">
        <v>12.6462</v>
      </c>
      <c r="E5" s="32">
        <v>12.6492</v>
      </c>
      <c r="F5" s="32">
        <v>13.3667</v>
      </c>
      <c r="G5" s="32">
        <v>12.835000000000001</v>
      </c>
      <c r="H5" s="32">
        <v>12.643599999999999</v>
      </c>
      <c r="I5" s="32">
        <v>13.3484</v>
      </c>
      <c r="J5" s="32">
        <v>12.679</v>
      </c>
      <c r="K5" s="32">
        <v>13.039300000000001</v>
      </c>
      <c r="L5" s="32">
        <f t="shared" si="0"/>
        <v>12.852209999999999</v>
      </c>
      <c r="M5" s="33">
        <f>STDEV(B5:K5)/AVERAGE(B5:K5)</f>
        <v>2.2901716707550427E-2</v>
      </c>
      <c r="O5" s="31">
        <v>12.6775</v>
      </c>
      <c r="P5" s="32">
        <v>12.7463</v>
      </c>
      <c r="Q5" s="32">
        <v>12.973599999999999</v>
      </c>
      <c r="R5" s="32">
        <v>12.6587</v>
      </c>
      <c r="S5" s="32">
        <v>13.455299999999999</v>
      </c>
      <c r="T5" s="32">
        <v>12.6553</v>
      </c>
      <c r="U5" s="32">
        <v>12.674099999999999</v>
      </c>
      <c r="V5" s="32">
        <v>12.663600000000001</v>
      </c>
      <c r="W5" s="32">
        <v>12.666</v>
      </c>
      <c r="X5" s="32">
        <v>12.689500000000001</v>
      </c>
      <c r="Y5" s="32">
        <f t="shared" si="1"/>
        <v>12.785989999999998</v>
      </c>
      <c r="Z5" s="33">
        <f t="shared" si="2"/>
        <v>1.9871718980646824E-2</v>
      </c>
      <c r="AB5">
        <f t="shared" si="3"/>
        <v>0.99484757874326657</v>
      </c>
    </row>
    <row r="6" spans="1:28" x14ac:dyDescent="0.25">
      <c r="A6" t="s">
        <v>151</v>
      </c>
      <c r="B6" s="31">
        <v>3360460</v>
      </c>
      <c r="C6" s="32">
        <v>3320180</v>
      </c>
      <c r="D6" s="32">
        <v>3233430</v>
      </c>
      <c r="E6" s="32">
        <v>3519150</v>
      </c>
      <c r="F6" s="32">
        <v>3358560</v>
      </c>
      <c r="G6" s="32">
        <v>3235260</v>
      </c>
      <c r="H6" s="32">
        <v>3493640</v>
      </c>
      <c r="I6" s="32">
        <v>3272160</v>
      </c>
      <c r="J6" s="32">
        <v>3448520</v>
      </c>
      <c r="K6" s="32">
        <v>3336170</v>
      </c>
      <c r="L6" s="32">
        <f t="shared" si="0"/>
        <v>3357753</v>
      </c>
      <c r="M6" s="33">
        <f>STDEV(B6:K6)/AVERAGE(B6:K6)</f>
        <v>3.018044005714024E-2</v>
      </c>
      <c r="O6" s="31">
        <v>3337180</v>
      </c>
      <c r="P6" s="32">
        <v>3534590</v>
      </c>
      <c r="Q6" s="32">
        <v>3263080</v>
      </c>
      <c r="R6" s="32">
        <v>3332570</v>
      </c>
      <c r="S6" s="32">
        <v>3498360</v>
      </c>
      <c r="T6" s="32">
        <v>3393850</v>
      </c>
      <c r="U6" s="32">
        <v>3306920</v>
      </c>
      <c r="V6" s="32">
        <v>3344010</v>
      </c>
      <c r="W6" s="32">
        <v>3512640</v>
      </c>
      <c r="X6" s="32">
        <v>3424690</v>
      </c>
      <c r="Y6" s="32">
        <f t="shared" si="1"/>
        <v>3394789</v>
      </c>
      <c r="Z6" s="33">
        <f t="shared" si="2"/>
        <v>2.7753457297500519E-2</v>
      </c>
      <c r="AB6">
        <f t="shared" si="3"/>
        <v>1.0110299953570141</v>
      </c>
    </row>
    <row r="7" spans="1:28" x14ac:dyDescent="0.25">
      <c r="A7" t="s">
        <v>152</v>
      </c>
      <c r="B7" s="31">
        <v>2961960</v>
      </c>
      <c r="C7" s="32">
        <v>2991460</v>
      </c>
      <c r="D7" s="32">
        <v>2964790</v>
      </c>
      <c r="E7" s="32">
        <v>3186850</v>
      </c>
      <c r="F7" s="32">
        <v>3026060</v>
      </c>
      <c r="G7" s="32">
        <v>2933410</v>
      </c>
      <c r="H7" s="32">
        <v>3177270</v>
      </c>
      <c r="I7" s="32">
        <v>2993740</v>
      </c>
      <c r="J7" s="32">
        <v>3182450</v>
      </c>
      <c r="K7" s="32">
        <v>3010360</v>
      </c>
      <c r="L7" s="32">
        <f t="shared" si="0"/>
        <v>3042835</v>
      </c>
      <c r="M7" s="33">
        <f>STDEV(B7:K7)/AVERAGE(B7:K7)</f>
        <v>3.2735446611372662E-2</v>
      </c>
      <c r="O7" s="31">
        <v>2951080</v>
      </c>
      <c r="P7" s="32">
        <v>3160490</v>
      </c>
      <c r="Q7" s="32">
        <v>2892020</v>
      </c>
      <c r="R7" s="32">
        <v>2995850</v>
      </c>
      <c r="S7" s="32">
        <v>3167630</v>
      </c>
      <c r="T7" s="32">
        <v>2975480</v>
      </c>
      <c r="U7" s="32">
        <v>2993040</v>
      </c>
      <c r="V7" s="32">
        <v>2967570</v>
      </c>
      <c r="W7" s="32">
        <v>3189810</v>
      </c>
      <c r="X7" s="32">
        <v>2998400</v>
      </c>
      <c r="Y7" s="32">
        <f t="shared" si="1"/>
        <v>3029137</v>
      </c>
      <c r="Z7" s="33">
        <f t="shared" si="2"/>
        <v>3.4302345069167586E-2</v>
      </c>
      <c r="AB7">
        <f t="shared" si="3"/>
        <v>0.9954982771001385</v>
      </c>
    </row>
    <row r="8" spans="1:28" x14ac:dyDescent="0.25">
      <c r="A8" t="s">
        <v>153</v>
      </c>
      <c r="B8" s="31">
        <v>575.89800000000002</v>
      </c>
      <c r="C8" s="32">
        <v>578.447</v>
      </c>
      <c r="D8" s="32">
        <v>577.97</v>
      </c>
      <c r="E8" s="32">
        <v>577.26499999999999</v>
      </c>
      <c r="F8" s="32">
        <v>574.28499999999997</v>
      </c>
      <c r="G8" s="32">
        <v>573.9</v>
      </c>
      <c r="H8" s="32">
        <v>578.11699999999996</v>
      </c>
      <c r="I8" s="32">
        <v>576.476</v>
      </c>
      <c r="J8" s="32">
        <v>576.57000000000005</v>
      </c>
      <c r="K8" s="32">
        <v>578.74400000000003</v>
      </c>
      <c r="L8" s="32">
        <f t="shared" si="0"/>
        <v>576.76719999999989</v>
      </c>
      <c r="M8" s="33">
        <f>STDEV(B8:K8)/AVERAGE(B8:K8)</f>
        <v>2.9188413046417651E-3</v>
      </c>
      <c r="O8" s="31">
        <v>594.625</v>
      </c>
      <c r="P8" s="32">
        <v>594.10299999999995</v>
      </c>
      <c r="Q8" s="32">
        <v>595.79999999999995</v>
      </c>
      <c r="R8" s="32">
        <v>592.57600000000002</v>
      </c>
      <c r="S8" s="32">
        <v>607.32100000000003</v>
      </c>
      <c r="T8" s="32">
        <v>593.77099999999996</v>
      </c>
      <c r="U8" s="32">
        <v>610.71500000000003</v>
      </c>
      <c r="V8" s="32">
        <v>598.71900000000005</v>
      </c>
      <c r="W8" s="32">
        <v>596.03599999999994</v>
      </c>
      <c r="X8" s="32">
        <v>590.32299999999998</v>
      </c>
      <c r="Y8" s="32">
        <f t="shared" si="1"/>
        <v>597.39890000000003</v>
      </c>
      <c r="Z8" s="33">
        <f t="shared" si="2"/>
        <v>1.0976239825189818E-2</v>
      </c>
      <c r="AB8">
        <f t="shared" si="3"/>
        <v>1.035771278255768</v>
      </c>
    </row>
    <row r="9" spans="1:28" x14ac:dyDescent="0.25">
      <c r="A9" t="s">
        <v>154</v>
      </c>
      <c r="B9" s="31">
        <v>363.86599999999999</v>
      </c>
      <c r="C9" s="32">
        <v>364.88900000000001</v>
      </c>
      <c r="D9" s="32">
        <v>364.67700000000002</v>
      </c>
      <c r="E9" s="32">
        <v>364.16</v>
      </c>
      <c r="F9" s="32">
        <v>363.1</v>
      </c>
      <c r="G9" s="32">
        <v>364.80200000000002</v>
      </c>
      <c r="H9" s="32">
        <v>364.60399999999998</v>
      </c>
      <c r="I9" s="32">
        <v>365.15600000000001</v>
      </c>
      <c r="J9" s="32">
        <v>364.83199999999999</v>
      </c>
      <c r="K9" s="32">
        <v>364.40699999999998</v>
      </c>
      <c r="L9" s="32">
        <f t="shared" si="0"/>
        <v>364.44929999999999</v>
      </c>
      <c r="M9" s="33">
        <f>STDEV(B9:K9)/AVERAGE(B9:K9)</f>
        <v>1.6578970852148469E-3</v>
      </c>
      <c r="O9" s="31">
        <v>392.935</v>
      </c>
      <c r="P9" s="32">
        <v>391.06799999999998</v>
      </c>
      <c r="Q9" s="32">
        <v>396.73200000000003</v>
      </c>
      <c r="R9" s="32">
        <v>391.51600000000002</v>
      </c>
      <c r="S9" s="32">
        <v>394.327</v>
      </c>
      <c r="T9" s="32">
        <v>390.28199999999998</v>
      </c>
      <c r="U9" s="32">
        <v>393.238</v>
      </c>
      <c r="V9" s="32">
        <v>392.84</v>
      </c>
      <c r="W9" s="32">
        <v>390.56299999999999</v>
      </c>
      <c r="X9" s="32">
        <v>392.42899999999997</v>
      </c>
      <c r="Y9" s="32">
        <f t="shared" si="1"/>
        <v>392.59300000000002</v>
      </c>
      <c r="Z9" s="33">
        <f t="shared" si="2"/>
        <v>4.9293623345861501E-3</v>
      </c>
      <c r="AB9">
        <f t="shared" si="3"/>
        <v>1.0772225382241096</v>
      </c>
    </row>
    <row r="10" spans="1:28" x14ac:dyDescent="0.25">
      <c r="A10" s="1" t="s">
        <v>155</v>
      </c>
      <c r="B10" s="31">
        <v>2414</v>
      </c>
      <c r="C10" s="32">
        <v>2159</v>
      </c>
      <c r="D10" s="32">
        <v>2080</v>
      </c>
      <c r="E10" s="32">
        <v>2097</v>
      </c>
      <c r="F10" s="32">
        <v>2267</v>
      </c>
      <c r="G10" s="32">
        <v>2377</v>
      </c>
      <c r="H10" s="32">
        <v>2158</v>
      </c>
      <c r="I10" s="32">
        <v>2231</v>
      </c>
      <c r="J10" s="32">
        <v>2098</v>
      </c>
      <c r="K10" s="32">
        <v>2412</v>
      </c>
      <c r="L10" s="32">
        <f t="shared" si="0"/>
        <v>2229.3000000000002</v>
      </c>
      <c r="M10" s="36">
        <f>STDEV(B10:K10)/AVERAGE(B10:K10)</f>
        <v>5.9395406270653192E-2</v>
      </c>
      <c r="O10" s="31">
        <v>1566</v>
      </c>
      <c r="P10" s="32">
        <v>1553</v>
      </c>
      <c r="Q10" s="32">
        <v>2110</v>
      </c>
      <c r="R10" s="32">
        <v>1554</v>
      </c>
      <c r="S10" s="32">
        <v>2109</v>
      </c>
      <c r="T10" s="32">
        <v>1554</v>
      </c>
      <c r="U10" s="32">
        <v>1555</v>
      </c>
      <c r="V10" s="32">
        <v>2109</v>
      </c>
      <c r="W10" s="32">
        <v>2099</v>
      </c>
      <c r="X10" s="32">
        <v>1554</v>
      </c>
      <c r="Y10" s="32">
        <f t="shared" si="1"/>
        <v>1776.3</v>
      </c>
      <c r="Z10" s="36">
        <f t="shared" si="2"/>
        <v>0.16013380580464578</v>
      </c>
      <c r="AB10" s="51">
        <f t="shared" si="3"/>
        <v>0.79679720091508532</v>
      </c>
    </row>
    <row r="11" spans="1:28" x14ac:dyDescent="0.25">
      <c r="A11" t="s">
        <v>156</v>
      </c>
      <c r="B11" s="31">
        <v>7.8672000000000004</v>
      </c>
      <c r="C11" s="32">
        <v>7.8596199999999996</v>
      </c>
      <c r="D11" s="32">
        <v>7.8617600000000003</v>
      </c>
      <c r="E11" s="32">
        <v>7.8261500000000002</v>
      </c>
      <c r="F11" s="32">
        <v>7.8716799999999996</v>
      </c>
      <c r="G11" s="32">
        <v>7.9439000000000002</v>
      </c>
      <c r="H11" s="32">
        <v>7.8393499999999996</v>
      </c>
      <c r="I11" s="32">
        <v>7.97241</v>
      </c>
      <c r="J11" s="32">
        <v>8.0197900000000004</v>
      </c>
      <c r="K11" s="32">
        <v>7.8705600000000002</v>
      </c>
      <c r="L11" s="32">
        <f t="shared" si="0"/>
        <v>7.893241999999999</v>
      </c>
      <c r="M11" s="33">
        <f>STDEV(B11:K11)/AVERAGE(B11:K11)</f>
        <v>8.0162943543966494E-3</v>
      </c>
      <c r="O11" s="31">
        <v>9.0110799999999998</v>
      </c>
      <c r="P11" s="32">
        <v>8.8111999999999995</v>
      </c>
      <c r="Q11" s="32">
        <v>8.7783899999999999</v>
      </c>
      <c r="R11" s="32">
        <v>8.8025500000000001</v>
      </c>
      <c r="S11" s="32">
        <v>8.7705300000000008</v>
      </c>
      <c r="T11" s="32">
        <v>8.7567000000000004</v>
      </c>
      <c r="U11" s="32">
        <v>8.9111999999999991</v>
      </c>
      <c r="V11" s="32">
        <v>8.7490000000000006</v>
      </c>
      <c r="W11" s="32">
        <v>8.7813700000000008</v>
      </c>
      <c r="X11" s="32">
        <v>8.74559</v>
      </c>
      <c r="Y11" s="32">
        <f t="shared" si="1"/>
        <v>8.8117610000000006</v>
      </c>
      <c r="Z11" s="33">
        <f t="shared" si="2"/>
        <v>9.6285909820102919E-3</v>
      </c>
      <c r="AB11">
        <f t="shared" si="3"/>
        <v>1.1163677738500861</v>
      </c>
    </row>
    <row r="12" spans="1:28" x14ac:dyDescent="0.25">
      <c r="A12" t="s">
        <v>157</v>
      </c>
      <c r="B12" s="31">
        <v>11.4078</v>
      </c>
      <c r="C12" s="32">
        <v>11.341100000000001</v>
      </c>
      <c r="D12" s="32">
        <v>11.3986</v>
      </c>
      <c r="E12" s="32">
        <v>11.346</v>
      </c>
      <c r="F12" s="32">
        <v>11.4049</v>
      </c>
      <c r="G12" s="32">
        <v>11.4178</v>
      </c>
      <c r="H12" s="32">
        <v>11.3634</v>
      </c>
      <c r="I12" s="32">
        <v>11.329700000000001</v>
      </c>
      <c r="J12" s="32">
        <v>11.4297</v>
      </c>
      <c r="K12" s="32">
        <v>11.4038</v>
      </c>
      <c r="L12" s="32">
        <f t="shared" si="0"/>
        <v>11.38428</v>
      </c>
      <c r="M12" s="33">
        <f>STDEV(B12:K12)/AVERAGE(B12:K12)</f>
        <v>3.1393796154896574E-3</v>
      </c>
      <c r="O12" s="31">
        <v>11.3386</v>
      </c>
      <c r="P12" s="32">
        <v>10.915699999999999</v>
      </c>
      <c r="Q12" s="32">
        <v>10.918799999999999</v>
      </c>
      <c r="R12" s="32">
        <v>10.9253</v>
      </c>
      <c r="S12" s="32">
        <v>11.2136</v>
      </c>
      <c r="T12" s="32">
        <v>10.917899999999999</v>
      </c>
      <c r="U12" s="32">
        <v>10.9339</v>
      </c>
      <c r="V12" s="32">
        <v>11.2643</v>
      </c>
      <c r="W12" s="32">
        <v>10.9147</v>
      </c>
      <c r="X12" s="32">
        <v>10.918900000000001</v>
      </c>
      <c r="Y12" s="32">
        <f t="shared" si="1"/>
        <v>11.026169999999999</v>
      </c>
      <c r="Z12" s="33">
        <f t="shared" si="2"/>
        <v>1.5636341996229767E-2</v>
      </c>
      <c r="AB12">
        <f t="shared" si="3"/>
        <v>0.96854346519938006</v>
      </c>
    </row>
    <row r="13" spans="1:28" x14ac:dyDescent="0.25">
      <c r="A13" t="s">
        <v>158</v>
      </c>
      <c r="B13" s="31">
        <v>7.4489400000000003</v>
      </c>
      <c r="C13" s="32">
        <v>7.8181000000000003</v>
      </c>
      <c r="D13" s="32">
        <v>7.8659999999999997</v>
      </c>
      <c r="E13" s="32">
        <v>7.8894900000000003</v>
      </c>
      <c r="F13" s="32">
        <v>7.4829299999999996</v>
      </c>
      <c r="G13" s="32">
        <v>7.4793099999999999</v>
      </c>
      <c r="H13" s="32">
        <v>7.7887399999999998</v>
      </c>
      <c r="I13" s="32">
        <v>7.9315699999999998</v>
      </c>
      <c r="J13" s="32">
        <v>7.88347</v>
      </c>
      <c r="K13" s="32">
        <v>7.5586200000000003</v>
      </c>
      <c r="L13" s="32">
        <f t="shared" si="0"/>
        <v>7.7147170000000003</v>
      </c>
      <c r="M13" s="33">
        <f>STDEV(B13:K13)/AVERAGE(B13:K13)</f>
        <v>2.5534393998942254E-2</v>
      </c>
      <c r="O13" s="31">
        <v>8.2104700000000008</v>
      </c>
      <c r="P13" s="32">
        <v>8.5414999999999992</v>
      </c>
      <c r="Q13" s="32">
        <v>8.4860199999999999</v>
      </c>
      <c r="R13" s="32">
        <v>8.1803000000000008</v>
      </c>
      <c r="S13" s="32">
        <v>8.4153099999999998</v>
      </c>
      <c r="T13" s="32">
        <v>8.5650600000000008</v>
      </c>
      <c r="U13" s="32">
        <v>8.6209199999999999</v>
      </c>
      <c r="V13" s="32">
        <v>8.2470199999999991</v>
      </c>
      <c r="W13" s="32">
        <v>8.2368299999999994</v>
      </c>
      <c r="X13" s="32">
        <v>8.2556200000000004</v>
      </c>
      <c r="Y13" s="32">
        <f t="shared" si="1"/>
        <v>8.3759049999999995</v>
      </c>
      <c r="Z13" s="33">
        <f t="shared" si="2"/>
        <v>2.0015936202691258E-2</v>
      </c>
      <c r="AB13">
        <f t="shared" si="3"/>
        <v>1.0857047640243964</v>
      </c>
    </row>
    <row r="14" spans="1:28" x14ac:dyDescent="0.25">
      <c r="A14" t="s">
        <v>159</v>
      </c>
      <c r="B14" s="31">
        <v>8.0886200000000006</v>
      </c>
      <c r="C14" s="32">
        <v>8.0723599999999998</v>
      </c>
      <c r="D14" s="32">
        <v>8.0842600000000004</v>
      </c>
      <c r="E14" s="32">
        <v>8.0837699999999995</v>
      </c>
      <c r="F14" s="32">
        <v>8.0922099999999997</v>
      </c>
      <c r="G14" s="32">
        <v>8.0881699999999999</v>
      </c>
      <c r="H14" s="32">
        <v>8.0884599999999995</v>
      </c>
      <c r="I14" s="32">
        <v>8.1331600000000002</v>
      </c>
      <c r="J14" s="32">
        <v>8.0873399999999993</v>
      </c>
      <c r="K14" s="32">
        <v>8.0882199999999997</v>
      </c>
      <c r="L14" s="32">
        <f t="shared" si="0"/>
        <v>8.0906569999999984</v>
      </c>
      <c r="M14" s="33">
        <f>STDEV(B14:K14)/AVERAGE(B14:K14)</f>
        <v>1.9604138638957399E-3</v>
      </c>
      <c r="O14" s="31">
        <v>8.8218599999999991</v>
      </c>
      <c r="P14" s="32">
        <v>8.8177099999999999</v>
      </c>
      <c r="Q14" s="32">
        <v>9.0566999999999993</v>
      </c>
      <c r="R14" s="32">
        <v>8.7728999999999999</v>
      </c>
      <c r="S14" s="32">
        <v>8.8082399999999996</v>
      </c>
      <c r="T14" s="32">
        <v>8.8067399999999996</v>
      </c>
      <c r="U14" s="32">
        <v>8.79861</v>
      </c>
      <c r="V14" s="32">
        <v>8.8179599999999994</v>
      </c>
      <c r="W14" s="32">
        <v>8.9042200000000005</v>
      </c>
      <c r="X14" s="32">
        <v>8.7678999999999991</v>
      </c>
      <c r="Y14" s="32">
        <f t="shared" si="1"/>
        <v>8.8372839999999986</v>
      </c>
      <c r="Z14" s="33">
        <f t="shared" si="2"/>
        <v>9.6791542046184946E-3</v>
      </c>
      <c r="AB14">
        <f t="shared" si="3"/>
        <v>1.0922826168505229</v>
      </c>
    </row>
    <row r="15" spans="1:28" x14ac:dyDescent="0.25">
      <c r="A15" t="s">
        <v>160</v>
      </c>
      <c r="B15" s="31">
        <v>23.455300000000001</v>
      </c>
      <c r="C15" s="32">
        <v>23.4679</v>
      </c>
      <c r="D15" s="32">
        <v>23.441199999999998</v>
      </c>
      <c r="E15" s="32">
        <v>23.466100000000001</v>
      </c>
      <c r="F15" s="32">
        <v>23.458100000000002</v>
      </c>
      <c r="G15" s="32">
        <v>23.474299999999999</v>
      </c>
      <c r="H15" s="32">
        <v>23.543399999999998</v>
      </c>
      <c r="I15" s="32">
        <v>23.4636</v>
      </c>
      <c r="J15" s="32">
        <v>23.463200000000001</v>
      </c>
      <c r="K15" s="32">
        <v>23.462599999999998</v>
      </c>
      <c r="L15" s="32">
        <f t="shared" si="0"/>
        <v>23.469570000000001</v>
      </c>
      <c r="M15" s="33">
        <f>STDEV(B15:K15)/AVERAGE(B15:K15)</f>
        <v>1.1671305772100445E-3</v>
      </c>
      <c r="O15" s="31">
        <v>24.067599999999999</v>
      </c>
      <c r="P15" s="32">
        <v>24.431000000000001</v>
      </c>
      <c r="Q15" s="32">
        <v>24.127400000000002</v>
      </c>
      <c r="R15" s="32">
        <v>24.096299999999999</v>
      </c>
      <c r="S15" s="32">
        <v>23.867999999999999</v>
      </c>
      <c r="T15" s="32">
        <v>23.9848</v>
      </c>
      <c r="U15" s="32">
        <v>24.122699999999998</v>
      </c>
      <c r="V15" s="32">
        <v>24.0107</v>
      </c>
      <c r="W15" s="32">
        <v>24.075600000000001</v>
      </c>
      <c r="X15" s="32">
        <v>24.1205</v>
      </c>
      <c r="Y15" s="32">
        <f t="shared" si="1"/>
        <v>24.09046</v>
      </c>
      <c r="Z15" s="33">
        <f t="shared" si="2"/>
        <v>5.984536634756385E-3</v>
      </c>
      <c r="AB15">
        <f t="shared" si="3"/>
        <v>1.0264551076138164</v>
      </c>
    </row>
    <row r="16" spans="1:28" x14ac:dyDescent="0.25">
      <c r="A16" t="s">
        <v>161</v>
      </c>
      <c r="B16" s="31">
        <v>33.841200000000001</v>
      </c>
      <c r="C16" s="32">
        <v>33.8613</v>
      </c>
      <c r="D16" s="32">
        <v>33.849699999999999</v>
      </c>
      <c r="E16" s="32">
        <v>33.854799999999997</v>
      </c>
      <c r="F16" s="32">
        <v>33.847200000000001</v>
      </c>
      <c r="G16" s="32">
        <v>33.868899999999996</v>
      </c>
      <c r="H16" s="32">
        <v>33.845300000000002</v>
      </c>
      <c r="I16" s="32">
        <v>33.857300000000002</v>
      </c>
      <c r="J16" s="32">
        <v>33.853700000000003</v>
      </c>
      <c r="K16" s="32">
        <v>33.8414</v>
      </c>
      <c r="L16" s="32">
        <f t="shared" si="0"/>
        <v>33.852080000000001</v>
      </c>
      <c r="M16" s="33">
        <f>STDEV(B16:K16)/AVERAGE(B16:K16)</f>
        <v>2.6294280803323988E-4</v>
      </c>
      <c r="O16" s="31">
        <v>34.5777</v>
      </c>
      <c r="P16" s="32">
        <v>34.006300000000003</v>
      </c>
      <c r="Q16" s="32">
        <v>33.868000000000002</v>
      </c>
      <c r="R16" s="32">
        <v>33.868400000000001</v>
      </c>
      <c r="S16" s="32">
        <v>33.825600000000001</v>
      </c>
      <c r="T16" s="32">
        <v>33.840600000000002</v>
      </c>
      <c r="U16" s="32">
        <v>33.829799999999999</v>
      </c>
      <c r="V16" s="32">
        <v>34.2211</v>
      </c>
      <c r="W16" s="32">
        <v>33.848100000000002</v>
      </c>
      <c r="X16" s="32">
        <v>33.814100000000003</v>
      </c>
      <c r="Y16" s="32">
        <f t="shared" si="1"/>
        <v>33.969970000000004</v>
      </c>
      <c r="Z16" s="33">
        <f t="shared" si="2"/>
        <v>7.2825731095472086E-3</v>
      </c>
      <c r="AB16">
        <f t="shared" si="3"/>
        <v>1.0034825038815931</v>
      </c>
    </row>
    <row r="17" spans="1:28" x14ac:dyDescent="0.25">
      <c r="A17" t="s">
        <v>162</v>
      </c>
      <c r="B17" s="31">
        <v>3.2347399999999999</v>
      </c>
      <c r="C17" s="32">
        <v>3.2100200000000001</v>
      </c>
      <c r="D17" s="32">
        <v>3.2056900000000002</v>
      </c>
      <c r="E17" s="32">
        <v>3.20695</v>
      </c>
      <c r="F17" s="32">
        <v>3.2119800000000001</v>
      </c>
      <c r="G17" s="32">
        <v>3.20878</v>
      </c>
      <c r="H17" s="32">
        <v>3.2092299999999998</v>
      </c>
      <c r="I17" s="32">
        <v>3.21027</v>
      </c>
      <c r="J17" s="32">
        <v>3.22526</v>
      </c>
      <c r="K17" s="32">
        <v>3.20804</v>
      </c>
      <c r="L17" s="32">
        <f t="shared" si="0"/>
        <v>3.2130960000000002</v>
      </c>
      <c r="M17" s="33">
        <f>STDEV(B17:K17)/AVERAGE(B17:K17)</f>
        <v>2.9101060220046502E-3</v>
      </c>
      <c r="O17" s="31">
        <v>2.7965</v>
      </c>
      <c r="P17" s="32">
        <v>2.7764799999999998</v>
      </c>
      <c r="Q17" s="32">
        <v>2.7916099999999999</v>
      </c>
      <c r="R17" s="32">
        <v>2.7756799999999999</v>
      </c>
      <c r="S17" s="32">
        <v>2.7801399999999998</v>
      </c>
      <c r="T17" s="32">
        <v>2.7800400000000001</v>
      </c>
      <c r="U17" s="32">
        <v>2.7761</v>
      </c>
      <c r="V17" s="32">
        <v>2.7751299999999999</v>
      </c>
      <c r="W17" s="32">
        <v>2.7783500000000001</v>
      </c>
      <c r="X17" s="32">
        <v>2.77752</v>
      </c>
      <c r="Y17" s="32">
        <f t="shared" si="1"/>
        <v>2.7807550000000001</v>
      </c>
      <c r="Z17" s="33">
        <f t="shared" si="2"/>
        <v>2.6268433408617917E-3</v>
      </c>
      <c r="AB17" s="51">
        <f t="shared" si="3"/>
        <v>0.86544410749009681</v>
      </c>
    </row>
    <row r="18" spans="1:28" x14ac:dyDescent="0.25">
      <c r="A18" t="s">
        <v>163</v>
      </c>
      <c r="B18" s="31">
        <v>13.521800000000001</v>
      </c>
      <c r="C18" s="32">
        <v>13.5198</v>
      </c>
      <c r="D18" s="32">
        <v>14.1433</v>
      </c>
      <c r="E18" s="32">
        <v>13.520200000000001</v>
      </c>
      <c r="F18" s="32">
        <v>14.1617</v>
      </c>
      <c r="G18" s="32">
        <v>13.6195</v>
      </c>
      <c r="H18" s="32">
        <v>13.5143</v>
      </c>
      <c r="I18" s="32">
        <v>13.528499999999999</v>
      </c>
      <c r="J18" s="32">
        <v>13.529299999999999</v>
      </c>
      <c r="K18" s="32">
        <v>13.523199999999999</v>
      </c>
      <c r="L18" s="32">
        <f t="shared" si="0"/>
        <v>13.658160000000001</v>
      </c>
      <c r="M18" s="33">
        <f>STDEV(B18:K18)/AVERAGE(B18:K18)</f>
        <v>1.9209185240528375E-2</v>
      </c>
      <c r="O18" s="31">
        <v>13.3886</v>
      </c>
      <c r="P18" s="32">
        <v>13.296099999999999</v>
      </c>
      <c r="Q18" s="32">
        <v>13.2902</v>
      </c>
      <c r="R18" s="32">
        <v>13.2842</v>
      </c>
      <c r="S18" s="32">
        <v>13.2826</v>
      </c>
      <c r="T18" s="32">
        <v>13.4116</v>
      </c>
      <c r="U18" s="32">
        <v>13.282500000000001</v>
      </c>
      <c r="V18" s="32">
        <v>13.2879</v>
      </c>
      <c r="W18" s="32">
        <v>13.4122</v>
      </c>
      <c r="X18" s="32">
        <v>13.283300000000001</v>
      </c>
      <c r="Y18" s="32">
        <f t="shared" si="1"/>
        <v>13.32192</v>
      </c>
      <c r="Z18" s="33">
        <f t="shared" si="2"/>
        <v>4.2963819788354235E-3</v>
      </c>
      <c r="AB18">
        <f t="shared" si="3"/>
        <v>0.97538174981110193</v>
      </c>
    </row>
    <row r="19" spans="1:28" x14ac:dyDescent="0.25">
      <c r="A19" t="s">
        <v>164</v>
      </c>
      <c r="B19" s="31">
        <v>2.2945099999999998</v>
      </c>
      <c r="C19" s="32">
        <v>2.29271</v>
      </c>
      <c r="D19" s="32">
        <v>2.2927599999999999</v>
      </c>
      <c r="E19" s="32">
        <v>2.30219</v>
      </c>
      <c r="F19" s="32">
        <v>2.2933599999999998</v>
      </c>
      <c r="G19" s="32">
        <v>2.2927300000000002</v>
      </c>
      <c r="H19" s="32">
        <v>2.2922400000000001</v>
      </c>
      <c r="I19" s="32">
        <v>2.2940900000000002</v>
      </c>
      <c r="J19" s="32">
        <v>2.29481</v>
      </c>
      <c r="K19" s="32">
        <v>2.29074</v>
      </c>
      <c r="L19" s="32">
        <f t="shared" si="0"/>
        <v>2.2940139999999998</v>
      </c>
      <c r="M19" s="33">
        <f>STDEV(B19:K19)/AVERAGE(B19:K19)</f>
        <v>1.3549150912451843E-3</v>
      </c>
      <c r="O19" s="31">
        <v>2.81535</v>
      </c>
      <c r="P19" s="32">
        <v>2.8023899999999999</v>
      </c>
      <c r="Q19" s="32">
        <v>2.7429000000000001</v>
      </c>
      <c r="R19" s="32">
        <v>2.8654299999999999</v>
      </c>
      <c r="S19" s="32">
        <v>2.8054600000000001</v>
      </c>
      <c r="T19" s="32">
        <v>2.8477700000000001</v>
      </c>
      <c r="U19" s="32">
        <v>2.8759199999999998</v>
      </c>
      <c r="V19" s="32">
        <v>2.8106599999999999</v>
      </c>
      <c r="W19" s="32">
        <v>2.7865500000000001</v>
      </c>
      <c r="X19" s="32">
        <v>2.8540299999999998</v>
      </c>
      <c r="Y19" s="32">
        <f t="shared" si="1"/>
        <v>2.820646</v>
      </c>
      <c r="Z19" s="33">
        <f t="shared" si="2"/>
        <v>1.4381454002963253E-2</v>
      </c>
      <c r="AB19">
        <f t="shared" si="3"/>
        <v>1.2295679102219952</v>
      </c>
    </row>
    <row r="20" spans="1:28" x14ac:dyDescent="0.25">
      <c r="A20" s="1" t="s">
        <v>165</v>
      </c>
      <c r="B20" s="34">
        <v>1118580</v>
      </c>
      <c r="C20" s="35">
        <v>1119590</v>
      </c>
      <c r="D20" s="35">
        <v>1106000</v>
      </c>
      <c r="E20" s="35">
        <v>1107620</v>
      </c>
      <c r="F20" s="35">
        <v>1088840</v>
      </c>
      <c r="G20" s="35">
        <v>1103970</v>
      </c>
      <c r="H20" s="35">
        <v>1120370</v>
      </c>
      <c r="I20" s="35">
        <v>1108770</v>
      </c>
      <c r="J20" s="35">
        <v>1572410</v>
      </c>
      <c r="K20" s="35">
        <v>1129470</v>
      </c>
      <c r="L20" s="32">
        <f t="shared" si="0"/>
        <v>1157562</v>
      </c>
      <c r="M20" s="36">
        <f>STDEV(B20:K20)/AVERAGE(B20:K20)</f>
        <v>0.12629700731080817</v>
      </c>
      <c r="O20" s="31">
        <v>1108180</v>
      </c>
      <c r="P20" s="32">
        <v>1115980</v>
      </c>
      <c r="Q20" s="32">
        <v>1171160</v>
      </c>
      <c r="R20" s="32">
        <v>1097390</v>
      </c>
      <c r="S20" s="32">
        <v>1117300</v>
      </c>
      <c r="T20" s="32">
        <v>1482540</v>
      </c>
      <c r="U20" s="32">
        <v>1114090</v>
      </c>
      <c r="V20" s="32">
        <v>1163860</v>
      </c>
      <c r="W20" s="32">
        <v>1138620</v>
      </c>
      <c r="X20" s="32">
        <v>1129640</v>
      </c>
      <c r="Y20" s="32">
        <f t="shared" si="1"/>
        <v>1163876</v>
      </c>
      <c r="Z20" s="36">
        <f t="shared" si="2"/>
        <v>9.8328952281303547E-2</v>
      </c>
      <c r="AB20">
        <f t="shared" si="3"/>
        <v>1.0054545674443356</v>
      </c>
    </row>
    <row r="21" spans="1:28" x14ac:dyDescent="0.25">
      <c r="A21" s="1" t="s">
        <v>166</v>
      </c>
      <c r="B21" s="34">
        <v>1122250</v>
      </c>
      <c r="C21" s="35">
        <v>1111420</v>
      </c>
      <c r="D21" s="35">
        <v>1106800</v>
      </c>
      <c r="E21" s="35">
        <v>1122150</v>
      </c>
      <c r="F21" s="35">
        <v>1093620</v>
      </c>
      <c r="G21" s="35">
        <v>1122190</v>
      </c>
      <c r="H21" s="35">
        <v>1121300</v>
      </c>
      <c r="I21" s="35">
        <v>1330400</v>
      </c>
      <c r="J21" s="35">
        <v>1551120</v>
      </c>
      <c r="K21" s="35">
        <v>1098840</v>
      </c>
      <c r="L21" s="32">
        <f t="shared" si="0"/>
        <v>1178009</v>
      </c>
      <c r="M21" s="36">
        <f>STDEV(B21:K21)/AVERAGE(B21:K21)</f>
        <v>0.12587569969726486</v>
      </c>
      <c r="O21" s="31">
        <v>1112120</v>
      </c>
      <c r="P21" s="32">
        <v>1121480</v>
      </c>
      <c r="Q21" s="32">
        <v>1100050</v>
      </c>
      <c r="R21" s="32">
        <v>1155650</v>
      </c>
      <c r="S21" s="32">
        <v>1125420</v>
      </c>
      <c r="T21" s="32">
        <v>1350440</v>
      </c>
      <c r="U21" s="32">
        <v>1098260</v>
      </c>
      <c r="V21" s="32">
        <v>1121100</v>
      </c>
      <c r="W21" s="32">
        <v>1169320</v>
      </c>
      <c r="X21" s="32">
        <v>1146210</v>
      </c>
      <c r="Y21" s="32">
        <f t="shared" si="1"/>
        <v>1150005</v>
      </c>
      <c r="Z21" s="36">
        <f t="shared" si="2"/>
        <v>6.4459371660545869E-2</v>
      </c>
      <c r="AB21">
        <f t="shared" si="3"/>
        <v>0.9762276858665766</v>
      </c>
    </row>
    <row r="22" spans="1:28" x14ac:dyDescent="0.25">
      <c r="A22" s="1" t="s">
        <v>167</v>
      </c>
      <c r="B22" s="34">
        <v>7.1900899999999996</v>
      </c>
      <c r="C22" s="32">
        <v>6.9733900000000002</v>
      </c>
      <c r="D22" s="32">
        <v>7.3251499999999998</v>
      </c>
      <c r="E22" s="32">
        <v>7.0253699999999997</v>
      </c>
      <c r="F22" s="32">
        <v>7.0366499999999998</v>
      </c>
      <c r="G22" s="32">
        <v>6.9993699999999999</v>
      </c>
      <c r="H22" s="32">
        <v>7.1707799999999997</v>
      </c>
      <c r="I22" s="32">
        <v>7.1044499999999999</v>
      </c>
      <c r="J22" s="32">
        <v>6.9754899999999997</v>
      </c>
      <c r="K22" s="32">
        <v>6.8553499999999996</v>
      </c>
      <c r="L22" s="32">
        <f t="shared" si="0"/>
        <v>7.0656089999999994</v>
      </c>
      <c r="M22" s="33">
        <f>STDEV(B22:K22)/AVERAGE(B22:K22)</f>
        <v>1.9053070318235426E-2</v>
      </c>
      <c r="O22" s="31">
        <v>6.6631900000000002</v>
      </c>
      <c r="P22" s="32">
        <v>6.4001599999999996</v>
      </c>
      <c r="Q22" s="32">
        <v>6.5003599999999997</v>
      </c>
      <c r="R22" s="32">
        <v>6.3823800000000004</v>
      </c>
      <c r="S22" s="32">
        <v>6.3973199999999997</v>
      </c>
      <c r="T22" s="32">
        <v>6.3193999999999999</v>
      </c>
      <c r="U22" s="32">
        <v>6.3191100000000002</v>
      </c>
      <c r="V22" s="32">
        <v>6.3250500000000001</v>
      </c>
      <c r="W22" s="32">
        <v>6.4443799999999998</v>
      </c>
      <c r="X22" s="32">
        <v>6.4408099999999999</v>
      </c>
      <c r="Y22" s="32">
        <f t="shared" si="1"/>
        <v>6.4192160000000005</v>
      </c>
      <c r="Z22" s="33">
        <f t="shared" si="2"/>
        <v>1.6277265136361407E-2</v>
      </c>
      <c r="AB22">
        <f t="shared" si="3"/>
        <v>0.90851559999994358</v>
      </c>
    </row>
    <row r="23" spans="1:28" x14ac:dyDescent="0.25">
      <c r="A23" t="s">
        <v>168</v>
      </c>
      <c r="B23" s="34">
        <v>28.0871</v>
      </c>
      <c r="C23" s="32">
        <v>28.3078</v>
      </c>
      <c r="D23" s="32">
        <v>27.972899999999999</v>
      </c>
      <c r="E23" s="32">
        <v>28.088000000000001</v>
      </c>
      <c r="F23" s="32">
        <v>29.0273</v>
      </c>
      <c r="G23" s="32">
        <v>29.2622</v>
      </c>
      <c r="H23" s="32">
        <v>29.464400000000001</v>
      </c>
      <c r="I23" s="32">
        <v>28.155000000000001</v>
      </c>
      <c r="J23" s="32">
        <v>29.200600000000001</v>
      </c>
      <c r="K23" s="32">
        <v>28.855499999999999</v>
      </c>
      <c r="L23" s="32">
        <f t="shared" si="0"/>
        <v>28.642080000000004</v>
      </c>
      <c r="M23" s="33">
        <f>STDEV(B23:K23)/AVERAGE(B23:K23)</f>
        <v>2.0084869784080465E-2</v>
      </c>
      <c r="O23" s="31">
        <v>30.703099999999999</v>
      </c>
      <c r="P23" s="32">
        <v>31.608899999999998</v>
      </c>
      <c r="Q23" s="32">
        <v>30.897600000000001</v>
      </c>
      <c r="R23" s="32">
        <v>30.925599999999999</v>
      </c>
      <c r="S23" s="32">
        <v>30.722300000000001</v>
      </c>
      <c r="T23" s="32">
        <v>30.949200000000001</v>
      </c>
      <c r="U23" s="32">
        <v>30.8413</v>
      </c>
      <c r="V23" s="32">
        <v>30.585699999999999</v>
      </c>
      <c r="W23" s="32">
        <v>31.048100000000002</v>
      </c>
      <c r="X23" s="32">
        <v>30.728999999999999</v>
      </c>
      <c r="Y23" s="32">
        <f t="shared" si="1"/>
        <v>30.901079999999997</v>
      </c>
      <c r="Z23" s="33">
        <f t="shared" si="2"/>
        <v>9.2124756789080092E-3</v>
      </c>
      <c r="AB23">
        <f t="shared" si="3"/>
        <v>1.0788699703373497</v>
      </c>
    </row>
    <row r="24" spans="1:28" x14ac:dyDescent="0.25">
      <c r="A24" s="1" t="s">
        <v>169</v>
      </c>
      <c r="B24" s="34">
        <v>12.036</v>
      </c>
      <c r="C24" s="32">
        <v>12.0852</v>
      </c>
      <c r="D24" s="32">
        <v>11.9315</v>
      </c>
      <c r="E24" s="32">
        <v>12.0158</v>
      </c>
      <c r="F24" s="32">
        <v>11.9488</v>
      </c>
      <c r="G24" s="32">
        <v>11.9956</v>
      </c>
      <c r="H24" s="32">
        <v>11.9823</v>
      </c>
      <c r="I24" s="32">
        <v>12.019</v>
      </c>
      <c r="J24" s="32">
        <v>12.009600000000001</v>
      </c>
      <c r="K24" s="32">
        <v>12.075699999999999</v>
      </c>
      <c r="L24" s="32">
        <f t="shared" si="0"/>
        <v>12.00995</v>
      </c>
      <c r="M24" s="33">
        <f>STDEV(B24:K24)/AVERAGE(B24:K24)</f>
        <v>4.0833140171133717E-3</v>
      </c>
      <c r="O24" s="31">
        <v>11.997999999999999</v>
      </c>
      <c r="P24" s="32">
        <v>12.001799999999999</v>
      </c>
      <c r="Q24" s="32">
        <v>12.0016</v>
      </c>
      <c r="R24" s="32">
        <v>12.0039</v>
      </c>
      <c r="S24" s="32">
        <v>11.9998</v>
      </c>
      <c r="T24" s="32">
        <v>12.005100000000001</v>
      </c>
      <c r="U24" s="32">
        <v>12.004300000000001</v>
      </c>
      <c r="V24" s="32">
        <v>12.0007</v>
      </c>
      <c r="W24" s="32">
        <v>11.9999</v>
      </c>
      <c r="X24" s="32">
        <v>12.056900000000001</v>
      </c>
      <c r="Y24" s="32">
        <f t="shared" si="1"/>
        <v>12.007200000000001</v>
      </c>
      <c r="Z24" s="33">
        <f t="shared" si="2"/>
        <v>1.4661604497805073E-3</v>
      </c>
      <c r="AB24">
        <f t="shared" si="3"/>
        <v>0.99977102319326905</v>
      </c>
    </row>
    <row r="25" spans="1:28" x14ac:dyDescent="0.25">
      <c r="A25" s="1" t="s">
        <v>170</v>
      </c>
      <c r="B25" s="34">
        <v>26.6784</v>
      </c>
      <c r="C25" s="35">
        <v>27.464600000000001</v>
      </c>
      <c r="D25" s="35">
        <v>27.459299999999999</v>
      </c>
      <c r="E25" s="35">
        <v>26.8261</v>
      </c>
      <c r="F25" s="35">
        <v>26.083400000000001</v>
      </c>
      <c r="G25" s="35">
        <v>26.6555</v>
      </c>
      <c r="H25" s="35">
        <v>26.0962</v>
      </c>
      <c r="I25" s="35">
        <v>26.547899999999998</v>
      </c>
      <c r="J25" s="35">
        <v>27.0913</v>
      </c>
      <c r="K25" s="35">
        <v>25.398800000000001</v>
      </c>
      <c r="L25" s="32">
        <f t="shared" si="0"/>
        <v>26.630149999999997</v>
      </c>
      <c r="M25" s="37">
        <f>STDEV(B25:K25)/AVERAGE(B25:K25)</f>
        <v>2.422268531116107E-2</v>
      </c>
      <c r="O25" s="31">
        <v>28.2971</v>
      </c>
      <c r="P25" s="32">
        <v>28.447399999999998</v>
      </c>
      <c r="Q25" s="32">
        <v>28.662099999999999</v>
      </c>
      <c r="R25" s="32">
        <v>28.342500000000001</v>
      </c>
      <c r="S25" s="32">
        <v>29.1234</v>
      </c>
      <c r="T25" s="32">
        <v>29.194299999999998</v>
      </c>
      <c r="U25" s="32">
        <v>28.894600000000001</v>
      </c>
      <c r="V25" s="32">
        <v>28.916</v>
      </c>
      <c r="W25" s="32">
        <v>29.086600000000001</v>
      </c>
      <c r="X25" s="32">
        <v>29.673400000000001</v>
      </c>
      <c r="Y25" s="32">
        <f t="shared" si="1"/>
        <v>28.86374</v>
      </c>
      <c r="Z25" s="33">
        <f t="shared" si="2"/>
        <v>1.5023558433414089E-2</v>
      </c>
      <c r="AB25">
        <f t="shared" si="3"/>
        <v>1.083874480616895</v>
      </c>
    </row>
    <row r="26" spans="1:28" x14ac:dyDescent="0.25">
      <c r="A26" t="s">
        <v>171</v>
      </c>
      <c r="B26" s="31">
        <v>23.223800000000001</v>
      </c>
      <c r="C26" s="32">
        <v>23.271799999999999</v>
      </c>
      <c r="D26" s="32">
        <v>23.046399999999998</v>
      </c>
      <c r="E26" s="32">
        <v>23.103200000000001</v>
      </c>
      <c r="F26" s="32">
        <v>23.1448</v>
      </c>
      <c r="G26" s="32">
        <v>22.979099999999999</v>
      </c>
      <c r="H26" s="32">
        <v>22.684999999999999</v>
      </c>
      <c r="I26" s="32">
        <v>22.9697</v>
      </c>
      <c r="J26" s="32">
        <v>22.700399999999998</v>
      </c>
      <c r="K26" s="32">
        <v>22.761800000000001</v>
      </c>
      <c r="L26" s="32">
        <f t="shared" si="0"/>
        <v>22.988599999999998</v>
      </c>
      <c r="M26" s="33">
        <f>STDEV(B26:K26)/AVERAGE(B26:K26)</f>
        <v>9.2107340877407903E-3</v>
      </c>
      <c r="O26" s="31">
        <v>23.484000000000002</v>
      </c>
      <c r="P26" s="32">
        <v>23.7285</v>
      </c>
      <c r="Q26" s="32">
        <v>23.442299999999999</v>
      </c>
      <c r="R26" s="32">
        <v>23.440899999999999</v>
      </c>
      <c r="S26" s="32">
        <v>24.046299999999999</v>
      </c>
      <c r="T26" s="32">
        <v>23.945699999999999</v>
      </c>
      <c r="U26" s="32">
        <v>23.425999999999998</v>
      </c>
      <c r="V26" s="32">
        <v>23.599499999999999</v>
      </c>
      <c r="W26" s="32">
        <v>23.465399999999999</v>
      </c>
      <c r="X26" s="32">
        <v>23.615100000000002</v>
      </c>
      <c r="Y26" s="32">
        <f t="shared" si="1"/>
        <v>23.61937</v>
      </c>
      <c r="Z26" s="33">
        <f t="shared" si="2"/>
        <v>9.4007177521325119E-3</v>
      </c>
      <c r="AB26">
        <f t="shared" si="3"/>
        <v>1.0274383825026319</v>
      </c>
    </row>
    <row r="27" spans="1:28" x14ac:dyDescent="0.25">
      <c r="A27" t="s">
        <v>172</v>
      </c>
      <c r="B27" s="31">
        <v>1365.27</v>
      </c>
      <c r="C27" s="32">
        <v>1373.12</v>
      </c>
      <c r="D27" s="32">
        <v>1373.05</v>
      </c>
      <c r="E27" s="32">
        <v>1394.72</v>
      </c>
      <c r="F27" s="32">
        <v>1366.73</v>
      </c>
      <c r="G27" s="32">
        <v>1390.46</v>
      </c>
      <c r="H27" s="32">
        <v>1416.65</v>
      </c>
      <c r="I27" s="32">
        <v>1364.99</v>
      </c>
      <c r="J27" s="32">
        <v>1399.63</v>
      </c>
      <c r="K27" s="32">
        <v>1358.03</v>
      </c>
      <c r="L27" s="32">
        <f t="shared" si="0"/>
        <v>1380.2649999999999</v>
      </c>
      <c r="M27" s="33">
        <f>STDEV(B27:K27)/AVERAGE(B27:K27)</f>
        <v>1.3768926958954085E-2</v>
      </c>
      <c r="O27" s="31">
        <v>1403.81</v>
      </c>
      <c r="P27" s="32">
        <v>1388.12</v>
      </c>
      <c r="Q27" s="32">
        <v>1377.11</v>
      </c>
      <c r="R27" s="32">
        <v>1386.17</v>
      </c>
      <c r="S27" s="32">
        <v>1382.75</v>
      </c>
      <c r="T27" s="32">
        <v>1394.64</v>
      </c>
      <c r="U27" s="32">
        <v>1429.11</v>
      </c>
      <c r="V27" s="32">
        <v>1410.33</v>
      </c>
      <c r="W27" s="32">
        <v>1387.96</v>
      </c>
      <c r="X27" s="32">
        <v>1385.91</v>
      </c>
      <c r="Y27" s="32">
        <f t="shared" si="1"/>
        <v>1394.5909999999999</v>
      </c>
      <c r="Z27" s="33">
        <f t="shared" si="2"/>
        <v>1.1216527903844354E-2</v>
      </c>
      <c r="AB27">
        <f t="shared" si="3"/>
        <v>1.0103791663195112</v>
      </c>
    </row>
    <row r="28" spans="1:28" x14ac:dyDescent="0.25">
      <c r="A28" t="s">
        <v>173</v>
      </c>
      <c r="B28" s="31">
        <v>1429.4</v>
      </c>
      <c r="C28" s="32">
        <v>1435.91</v>
      </c>
      <c r="D28" s="32">
        <v>1433.66</v>
      </c>
      <c r="E28" s="32">
        <v>1426.57</v>
      </c>
      <c r="F28" s="32">
        <v>1399.88</v>
      </c>
      <c r="G28" s="32">
        <v>1425.83</v>
      </c>
      <c r="H28" s="32">
        <v>1464.9</v>
      </c>
      <c r="I28" s="32">
        <v>1423.6</v>
      </c>
      <c r="J28" s="32">
        <v>1430.36</v>
      </c>
      <c r="K28" s="32">
        <v>1425.02</v>
      </c>
      <c r="L28" s="32">
        <f t="shared" si="0"/>
        <v>1429.5130000000001</v>
      </c>
      <c r="M28" s="33">
        <f>STDEV(B28:K28)/AVERAGE(B28:K28)</f>
        <v>1.1101359897083961E-2</v>
      </c>
      <c r="O28" s="31">
        <v>1483.76</v>
      </c>
      <c r="P28" s="32">
        <v>1450.08</v>
      </c>
      <c r="Q28" s="32">
        <v>1401.34</v>
      </c>
      <c r="R28" s="32">
        <v>1443.27</v>
      </c>
      <c r="S28" s="32">
        <v>1411.5</v>
      </c>
      <c r="T28" s="32">
        <v>1462.26</v>
      </c>
      <c r="U28" s="32">
        <v>1458.41</v>
      </c>
      <c r="V28" s="32">
        <v>1404.16</v>
      </c>
      <c r="W28" s="32">
        <v>1507.61</v>
      </c>
      <c r="X28" s="32">
        <v>1447.81</v>
      </c>
      <c r="Y28" s="32">
        <f t="shared" si="1"/>
        <v>1447.02</v>
      </c>
      <c r="Z28" s="33">
        <f t="shared" si="2"/>
        <v>2.3708273126854938E-2</v>
      </c>
      <c r="AB28">
        <f t="shared" si="3"/>
        <v>1.012246828115589</v>
      </c>
    </row>
    <row r="29" spans="1:28" x14ac:dyDescent="0.25">
      <c r="A29" t="s">
        <v>174</v>
      </c>
      <c r="B29" s="31">
        <v>1441.52</v>
      </c>
      <c r="C29" s="32">
        <v>1397.66</v>
      </c>
      <c r="D29" s="32">
        <v>1389.04</v>
      </c>
      <c r="E29" s="32">
        <v>1428.18</v>
      </c>
      <c r="F29" s="32">
        <v>1415.53</v>
      </c>
      <c r="G29" s="32">
        <v>1469.43</v>
      </c>
      <c r="H29" s="32">
        <v>1427.82</v>
      </c>
      <c r="I29" s="32">
        <v>1414.46</v>
      </c>
      <c r="J29" s="32">
        <v>1423.8</v>
      </c>
      <c r="K29" s="32">
        <v>1389.28</v>
      </c>
      <c r="L29" s="32">
        <f t="shared" si="0"/>
        <v>1419.672</v>
      </c>
      <c r="M29" s="33">
        <f>STDEV(B29:K29)/AVERAGE(B29:K29)</f>
        <v>1.7412705065113554E-2</v>
      </c>
      <c r="O29" s="31">
        <v>1471.56</v>
      </c>
      <c r="P29" s="32">
        <v>1443.51</v>
      </c>
      <c r="Q29" s="32">
        <v>1435.72</v>
      </c>
      <c r="R29" s="32">
        <v>1448.39</v>
      </c>
      <c r="S29" s="32">
        <v>1408.82</v>
      </c>
      <c r="T29" s="32">
        <v>1447</v>
      </c>
      <c r="U29" s="32">
        <v>1445.62</v>
      </c>
      <c r="V29" s="32">
        <v>1415.33</v>
      </c>
      <c r="W29" s="32">
        <v>1434.88</v>
      </c>
      <c r="X29" s="32">
        <v>1442.69</v>
      </c>
      <c r="Y29" s="32">
        <f t="shared" si="1"/>
        <v>1439.3519999999999</v>
      </c>
      <c r="Z29" s="33">
        <f t="shared" si="2"/>
        <v>1.2227420650609742E-2</v>
      </c>
      <c r="AB29">
        <f t="shared" si="3"/>
        <v>1.0138623569387857</v>
      </c>
    </row>
    <row r="30" spans="1:28" x14ac:dyDescent="0.25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3"/>
      <c r="O30" s="31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3"/>
    </row>
    <row r="31" spans="1:28" s="12" customFormat="1" ht="114.75" customHeight="1" thickBot="1" x14ac:dyDescent="0.3">
      <c r="A31" s="23"/>
      <c r="B31" s="38" t="s">
        <v>264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8"/>
      <c r="O31" s="38" t="s">
        <v>267</v>
      </c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8"/>
    </row>
  </sheetData>
  <mergeCells count="2">
    <mergeCell ref="B31:M31"/>
    <mergeCell ref="O31:Z3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E60D-15A3-4988-8AA2-A7C027E6F5AC}">
  <dimension ref="A1:BF64"/>
  <sheetViews>
    <sheetView topLeftCell="A10" workbookViewId="0">
      <selection activeCell="AQ21" sqref="AQ21"/>
    </sheetView>
  </sheetViews>
  <sheetFormatPr defaultRowHeight="15" x14ac:dyDescent="0.25"/>
  <cols>
    <col min="1" max="1" width="50.5703125" customWidth="1"/>
    <col min="2" max="2" width="9.140625" customWidth="1"/>
    <col min="3" max="11" width="9.140625" hidden="1" customWidth="1"/>
    <col min="15" max="15" width="10.85546875" customWidth="1"/>
    <col min="16" max="16" width="9.140625" hidden="1" customWidth="1"/>
    <col min="17" max="17" width="7.28515625" hidden="1" customWidth="1"/>
    <col min="18" max="18" width="11.28515625" hidden="1" customWidth="1"/>
    <col min="19" max="19" width="12.42578125" hidden="1" customWidth="1"/>
    <col min="20" max="23" width="9.140625" hidden="1" customWidth="1"/>
    <col min="24" max="24" width="0" hidden="1" customWidth="1"/>
    <col min="27" max="27" width="6.5703125" customWidth="1"/>
    <col min="28" max="28" width="12" customWidth="1"/>
    <col min="31" max="39" width="0" hidden="1" customWidth="1"/>
    <col min="44" max="52" width="9.140625" hidden="1" customWidth="1"/>
    <col min="56" max="56" width="11.85546875" customWidth="1"/>
    <col min="57" max="57" width="10.7109375" customWidth="1"/>
    <col min="58" max="58" width="11" customWidth="1"/>
  </cols>
  <sheetData>
    <row r="1" spans="1:58" s="29" customFormat="1" x14ac:dyDescent="0.25">
      <c r="B1" s="53" t="s">
        <v>270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  <c r="O1" s="53" t="s">
        <v>271</v>
      </c>
      <c r="P1" s="54"/>
      <c r="Q1" s="54"/>
      <c r="R1" s="54"/>
      <c r="S1" s="54"/>
      <c r="T1" s="54"/>
      <c r="U1" s="54"/>
      <c r="V1" s="54"/>
      <c r="W1" s="54"/>
      <c r="X1" s="54"/>
      <c r="Y1" s="54"/>
      <c r="Z1" s="55"/>
      <c r="AD1" s="53" t="s">
        <v>0</v>
      </c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5"/>
      <c r="AQ1" s="53" t="s">
        <v>272</v>
      </c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5"/>
    </row>
    <row r="2" spans="1:58" s="52" customFormat="1" ht="30" x14ac:dyDescent="0.25">
      <c r="B2" s="56"/>
      <c r="C2" s="57"/>
      <c r="D2" s="57"/>
      <c r="E2" s="57"/>
      <c r="F2" s="57"/>
      <c r="G2" s="57"/>
      <c r="H2" s="57"/>
      <c r="I2" s="57"/>
      <c r="J2" s="57"/>
      <c r="K2" s="57"/>
      <c r="L2" s="58" t="s">
        <v>258</v>
      </c>
      <c r="M2" s="59" t="s">
        <v>177</v>
      </c>
      <c r="O2" s="60"/>
      <c r="P2" s="61"/>
      <c r="Q2" s="61"/>
      <c r="R2" s="61"/>
      <c r="S2" s="61"/>
      <c r="T2" s="61"/>
      <c r="U2" s="61"/>
      <c r="V2" s="61"/>
      <c r="W2" s="61"/>
      <c r="X2" s="61"/>
      <c r="Y2" s="61" t="s">
        <v>258</v>
      </c>
      <c r="Z2" s="62" t="s">
        <v>177</v>
      </c>
      <c r="AB2" s="17" t="s">
        <v>259</v>
      </c>
      <c r="AD2" s="60"/>
      <c r="AE2" s="61"/>
      <c r="AF2" s="61"/>
      <c r="AG2" s="61"/>
      <c r="AH2" s="61"/>
      <c r="AI2" s="61"/>
      <c r="AJ2" s="61"/>
      <c r="AK2" s="61"/>
      <c r="AL2" s="61"/>
      <c r="AM2" s="61"/>
      <c r="AN2" s="61" t="s">
        <v>258</v>
      </c>
      <c r="AO2" s="62" t="s">
        <v>177</v>
      </c>
      <c r="AQ2" s="60"/>
      <c r="AR2" s="61"/>
      <c r="AS2" s="61"/>
      <c r="AT2" s="61"/>
      <c r="AU2" s="61"/>
      <c r="AV2" s="61"/>
      <c r="AW2" s="61"/>
      <c r="AX2" s="61"/>
      <c r="AY2" s="61"/>
      <c r="AZ2" s="61"/>
      <c r="BA2" s="61" t="s">
        <v>258</v>
      </c>
      <c r="BB2" s="62" t="s">
        <v>177</v>
      </c>
      <c r="BD2" s="17" t="s">
        <v>268</v>
      </c>
      <c r="BE2" s="17" t="s">
        <v>263</v>
      </c>
      <c r="BF2" s="17" t="s">
        <v>269</v>
      </c>
    </row>
    <row r="3" spans="1:58" x14ac:dyDescent="0.25">
      <c r="A3" t="s">
        <v>254</v>
      </c>
      <c r="B3" s="31">
        <v>5234.66</v>
      </c>
      <c r="C3" s="32">
        <v>5263.68</v>
      </c>
      <c r="D3" s="32">
        <v>5222.8599999999997</v>
      </c>
      <c r="E3" s="32">
        <v>5152.28</v>
      </c>
      <c r="F3" s="32">
        <v>5199.55</v>
      </c>
      <c r="G3" s="32">
        <v>5209.2700000000004</v>
      </c>
      <c r="H3" s="32">
        <v>5070.8</v>
      </c>
      <c r="I3" s="32">
        <v>5123.75</v>
      </c>
      <c r="J3" s="32">
        <v>5043.7299999999996</v>
      </c>
      <c r="K3" s="32">
        <v>5266.4</v>
      </c>
      <c r="L3" s="32">
        <f>AVERAGE(B3:K3)</f>
        <v>5178.6980000000003</v>
      </c>
      <c r="M3" s="33">
        <f>STDEV(B3:K3)/AVERAGE(B3:K3)</f>
        <v>1.5087067661684673E-2</v>
      </c>
      <c r="O3" s="31">
        <v>5288.06</v>
      </c>
      <c r="P3" s="32">
        <v>5266.83</v>
      </c>
      <c r="Q3" s="32">
        <v>5200.03</v>
      </c>
      <c r="R3" s="32">
        <v>5213.57</v>
      </c>
      <c r="S3" s="32">
        <v>5218.05</v>
      </c>
      <c r="T3" s="32">
        <v>5208.91</v>
      </c>
      <c r="U3" s="32">
        <v>5081.01</v>
      </c>
      <c r="V3" s="32">
        <v>4719.41</v>
      </c>
      <c r="W3" s="32">
        <v>5218.79</v>
      </c>
      <c r="X3" s="32">
        <v>5208.2</v>
      </c>
      <c r="Y3" s="32">
        <f>AVERAGE(O3:X3)</f>
        <v>5162.2859999999991</v>
      </c>
      <c r="Z3" s="33">
        <f>STDEV(O3:X3)/AVERAGE(K3:O3)</f>
        <v>4.1873098010420731E-2</v>
      </c>
      <c r="AB3">
        <f>Y3/L3</f>
        <v>0.99683086366495954</v>
      </c>
      <c r="AD3" s="34">
        <v>5398.4</v>
      </c>
      <c r="AE3" s="46">
        <v>5591</v>
      </c>
      <c r="AF3" s="46">
        <v>5404.84</v>
      </c>
      <c r="AG3" s="46">
        <v>5436.11</v>
      </c>
      <c r="AH3" s="46">
        <v>5541.86</v>
      </c>
      <c r="AI3" s="46">
        <v>5467.65</v>
      </c>
      <c r="AJ3" s="46">
        <v>5477.34</v>
      </c>
      <c r="AK3" s="46">
        <v>5590.32</v>
      </c>
      <c r="AL3" s="46">
        <v>5563.51</v>
      </c>
      <c r="AM3" s="46">
        <v>5479.36</v>
      </c>
      <c r="AN3" s="32">
        <f>AVERAGE(AD3:AM3)</f>
        <v>5495.0389999999998</v>
      </c>
      <c r="AO3" s="33">
        <f>STDEV(AD3:AM3)/AVERAGE(AD3:AM3)</f>
        <v>1.3210169664938733E-2</v>
      </c>
      <c r="AQ3" s="31">
        <v>5349.43</v>
      </c>
      <c r="AR3" s="32">
        <v>5512.56</v>
      </c>
      <c r="AS3" s="32">
        <v>5214.1499999999996</v>
      </c>
      <c r="AT3" s="32">
        <v>5312.85</v>
      </c>
      <c r="AU3" s="32">
        <v>5215.0200000000004</v>
      </c>
      <c r="AV3" s="32">
        <v>5291.83</v>
      </c>
      <c r="AW3" s="32">
        <v>5089.46</v>
      </c>
      <c r="AX3" s="32">
        <v>5206.08</v>
      </c>
      <c r="AY3" s="32">
        <v>5208.8599999999997</v>
      </c>
      <c r="AZ3" s="32">
        <v>5095.79</v>
      </c>
      <c r="BA3" s="32">
        <f>AVERAGE(AQ3:AZ3)</f>
        <v>5249.603000000001</v>
      </c>
      <c r="BB3" s="33">
        <f>STDEV(AQ3:AZ3)/AVERAGE(AQ3:AZ3)</f>
        <v>2.3775864917753759E-2</v>
      </c>
      <c r="BD3">
        <f>BA3/AN3</f>
        <v>0.95533498488363799</v>
      </c>
      <c r="BE3">
        <f>L3/AN3</f>
        <v>0.94243152778351535</v>
      </c>
      <c r="BF3">
        <f>L3/BA3</f>
        <v>0.98649326434779916</v>
      </c>
    </row>
    <row r="4" spans="1:58" x14ac:dyDescent="0.25">
      <c r="A4" t="s">
        <v>255</v>
      </c>
      <c r="B4" s="31">
        <v>3978.22</v>
      </c>
      <c r="C4" s="32">
        <v>3977.54</v>
      </c>
      <c r="D4" s="32">
        <v>3979.6</v>
      </c>
      <c r="E4" s="32">
        <v>3976.68</v>
      </c>
      <c r="F4" s="32">
        <v>3977.17</v>
      </c>
      <c r="G4" s="32">
        <v>3978.47</v>
      </c>
      <c r="H4" s="32">
        <v>3977.97</v>
      </c>
      <c r="I4" s="32">
        <v>3977.08</v>
      </c>
      <c r="J4" s="32">
        <v>3978.06</v>
      </c>
      <c r="K4" s="32">
        <v>3976.44</v>
      </c>
      <c r="L4" s="32">
        <f t="shared" ref="L4:L30" si="0">AVERAGE(B4:K4)</f>
        <v>3977.7230000000004</v>
      </c>
      <c r="M4" s="33">
        <f t="shared" ref="M4:M30" si="1">STDEV(B4:K4)/AVERAGE(B4:K4)</f>
        <v>2.3686536573779297E-4</v>
      </c>
      <c r="O4" s="31">
        <v>3978.46</v>
      </c>
      <c r="P4" s="32">
        <v>3978.26</v>
      </c>
      <c r="Q4" s="32">
        <v>3979.04</v>
      </c>
      <c r="R4" s="32">
        <v>3980.03</v>
      </c>
      <c r="S4" s="32">
        <v>3979.32</v>
      </c>
      <c r="T4" s="32">
        <v>3976.44</v>
      </c>
      <c r="U4" s="32">
        <v>3979.32</v>
      </c>
      <c r="V4" s="32">
        <v>3978.7</v>
      </c>
      <c r="W4" s="32">
        <v>3980.75</v>
      </c>
      <c r="X4" s="32">
        <v>3979.84</v>
      </c>
      <c r="Y4" s="32">
        <f t="shared" ref="Y4:Y30" si="2">AVERAGE(O4:X4)</f>
        <v>3979.0160000000005</v>
      </c>
      <c r="Z4" s="33">
        <f t="shared" ref="Z4:Z30" si="3">STDEV(O4:X4)/AVERAGE(K4:O4)</f>
        <v>3.9530229850177136E-4</v>
      </c>
      <c r="AB4">
        <f t="shared" ref="AB4:AB30" si="4">Y4/L4</f>
        <v>1.0003250603423115</v>
      </c>
      <c r="AD4" s="31">
        <v>4486.9799999999996</v>
      </c>
      <c r="AE4" s="32">
        <v>4297.4799999999996</v>
      </c>
      <c r="AF4" s="32">
        <v>4481.6400000000003</v>
      </c>
      <c r="AG4" s="32">
        <v>4256.9799999999996</v>
      </c>
      <c r="AH4" s="32">
        <v>4279.66</v>
      </c>
      <c r="AI4" s="32">
        <v>4100.8999999999996</v>
      </c>
      <c r="AJ4" s="32">
        <v>4114.18</v>
      </c>
      <c r="AK4" s="32">
        <v>4107.57</v>
      </c>
      <c r="AL4" s="32">
        <v>4139.5</v>
      </c>
      <c r="AM4" s="32">
        <v>4134.93</v>
      </c>
      <c r="AN4" s="32">
        <f t="shared" ref="AN4:AN30" si="5">AVERAGE(AD4:AM4)</f>
        <v>4239.982</v>
      </c>
      <c r="AO4" s="33">
        <f t="shared" ref="AO4:AO30" si="6">STDEV(AD4:AM4)/AVERAGE(AD4:AM4)</f>
        <v>3.5018534918456953E-2</v>
      </c>
      <c r="AQ4" s="31">
        <v>4015.1</v>
      </c>
      <c r="AR4" s="32">
        <v>4049.85</v>
      </c>
      <c r="AS4" s="32">
        <v>4072.14</v>
      </c>
      <c r="AT4" s="32">
        <v>4032.62</v>
      </c>
      <c r="AU4" s="32">
        <v>3998.98</v>
      </c>
      <c r="AV4" s="32">
        <v>4023.06</v>
      </c>
      <c r="AW4" s="32">
        <v>3995.66</v>
      </c>
      <c r="AX4" s="32">
        <v>4108.99</v>
      </c>
      <c r="AY4" s="32">
        <v>4022.4</v>
      </c>
      <c r="AZ4" s="32">
        <v>4069.49</v>
      </c>
      <c r="BA4" s="32">
        <f t="shared" ref="BA4:BA30" si="7">AVERAGE(AQ4:AZ4)</f>
        <v>4038.8290000000002</v>
      </c>
      <c r="BB4" s="33">
        <f t="shared" ref="BB4:BB30" si="8">STDEV(AQ4:AZ4)/AVERAGE(AQ4:AZ4)</f>
        <v>8.914026356737232E-3</v>
      </c>
      <c r="BD4">
        <f t="shared" ref="BD4:BD30" si="9">BA4/AN4</f>
        <v>0.95255805331249055</v>
      </c>
      <c r="BE4">
        <f t="shared" ref="BE4:BE30" si="10">L4/AN4</f>
        <v>0.93814619967726287</v>
      </c>
      <c r="BF4">
        <f t="shared" ref="BF4:BF30" si="11">L4/BA4</f>
        <v>0.98487036712869003</v>
      </c>
    </row>
    <row r="5" spans="1:58" x14ac:dyDescent="0.25">
      <c r="A5" s="1" t="s">
        <v>256</v>
      </c>
      <c r="B5" s="31">
        <v>15.544700000000001</v>
      </c>
      <c r="C5" s="32">
        <v>16.441199999999998</v>
      </c>
      <c r="D5" s="32">
        <v>20.2334</v>
      </c>
      <c r="E5" s="32">
        <v>16.444600000000001</v>
      </c>
      <c r="F5" s="32">
        <v>15.0908</v>
      </c>
      <c r="G5" s="32">
        <v>15.666700000000001</v>
      </c>
      <c r="H5" s="32">
        <v>15.0916</v>
      </c>
      <c r="I5" s="32">
        <v>15.039099999999999</v>
      </c>
      <c r="J5" s="32">
        <v>14.582800000000001</v>
      </c>
      <c r="K5" s="32">
        <v>14.5603</v>
      </c>
      <c r="L5" s="32">
        <f t="shared" si="0"/>
        <v>15.869520000000003</v>
      </c>
      <c r="M5" s="36">
        <f t="shared" si="1"/>
        <v>0.10527172991087196</v>
      </c>
      <c r="O5" s="34">
        <v>16.925000000000001</v>
      </c>
      <c r="P5" s="35">
        <v>15.5474</v>
      </c>
      <c r="Q5" s="35">
        <v>15.556900000000001</v>
      </c>
      <c r="R5" s="35">
        <v>14.6509</v>
      </c>
      <c r="S5" s="35">
        <v>16.630600000000001</v>
      </c>
      <c r="T5" s="35">
        <v>20.7639</v>
      </c>
      <c r="U5" s="35">
        <v>16.386700000000001</v>
      </c>
      <c r="V5" s="35">
        <v>15.5618</v>
      </c>
      <c r="W5" s="35">
        <v>16.922899999999998</v>
      </c>
      <c r="X5" s="35">
        <v>15.998799999999999</v>
      </c>
      <c r="Y5" s="32">
        <f t="shared" si="2"/>
        <v>16.494489999999999</v>
      </c>
      <c r="Z5" s="36">
        <f t="shared" si="3"/>
        <v>0.14023658736636263</v>
      </c>
      <c r="AB5">
        <f t="shared" si="4"/>
        <v>1.0393817834439854</v>
      </c>
      <c r="AD5" s="31">
        <v>15.5688</v>
      </c>
      <c r="AE5" s="32">
        <v>15.369400000000001</v>
      </c>
      <c r="AF5" s="32">
        <v>15.0974</v>
      </c>
      <c r="AG5" s="32">
        <v>15.0945</v>
      </c>
      <c r="AH5" s="32">
        <v>18.3752</v>
      </c>
      <c r="AI5" s="32">
        <v>15.4741</v>
      </c>
      <c r="AJ5" s="32">
        <v>15.5764</v>
      </c>
      <c r="AK5" s="32">
        <v>15.549300000000001</v>
      </c>
      <c r="AL5" s="32">
        <v>15.1775</v>
      </c>
      <c r="AM5" s="32">
        <v>18.147200000000002</v>
      </c>
      <c r="AN5" s="32">
        <f t="shared" si="5"/>
        <v>15.94298</v>
      </c>
      <c r="AO5" s="36">
        <f t="shared" si="6"/>
        <v>7.7594248402653956E-2</v>
      </c>
      <c r="AQ5" s="31">
        <v>16.075900000000001</v>
      </c>
      <c r="AR5" s="32">
        <v>15.603</v>
      </c>
      <c r="AS5" s="32">
        <v>17.062999999999999</v>
      </c>
      <c r="AT5" s="32">
        <v>15.6121</v>
      </c>
      <c r="AU5" s="32">
        <v>15.1318</v>
      </c>
      <c r="AV5" s="32">
        <v>18.2849</v>
      </c>
      <c r="AW5" s="32">
        <v>15.091799999999999</v>
      </c>
      <c r="AX5" s="32">
        <v>24.332799999999999</v>
      </c>
      <c r="AY5" s="32">
        <v>15.123799999999999</v>
      </c>
      <c r="AZ5" s="32">
        <v>15.091799999999999</v>
      </c>
      <c r="BA5" s="32">
        <f t="shared" si="7"/>
        <v>16.74109</v>
      </c>
      <c r="BB5" s="36">
        <f t="shared" si="8"/>
        <v>0.17102586695727731</v>
      </c>
      <c r="BD5">
        <f t="shared" si="9"/>
        <v>1.0500602773132752</v>
      </c>
      <c r="BE5">
        <f t="shared" si="10"/>
        <v>0.99539232941394917</v>
      </c>
      <c r="BF5">
        <f t="shared" si="11"/>
        <v>0.94793827642047224</v>
      </c>
    </row>
    <row r="6" spans="1:58" x14ac:dyDescent="0.25">
      <c r="A6" t="s">
        <v>257</v>
      </c>
      <c r="B6" s="31">
        <v>12.6775</v>
      </c>
      <c r="C6" s="32">
        <v>12.7463</v>
      </c>
      <c r="D6" s="32">
        <v>12.973599999999999</v>
      </c>
      <c r="E6" s="32">
        <v>12.6587</v>
      </c>
      <c r="F6" s="32">
        <v>13.455299999999999</v>
      </c>
      <c r="G6" s="32">
        <v>12.6553</v>
      </c>
      <c r="H6" s="32">
        <v>12.674099999999999</v>
      </c>
      <c r="I6" s="32">
        <v>12.663600000000001</v>
      </c>
      <c r="J6" s="32">
        <v>12.666</v>
      </c>
      <c r="K6" s="32">
        <v>12.689500000000001</v>
      </c>
      <c r="L6" s="32">
        <f t="shared" si="0"/>
        <v>12.785989999999998</v>
      </c>
      <c r="M6" s="33">
        <f t="shared" si="1"/>
        <v>1.9871718980646824E-2</v>
      </c>
      <c r="O6" s="31">
        <v>12.660600000000001</v>
      </c>
      <c r="P6" s="32">
        <v>13.1899</v>
      </c>
      <c r="Q6" s="32">
        <v>13.375999999999999</v>
      </c>
      <c r="R6" s="32">
        <v>12.672599999999999</v>
      </c>
      <c r="S6" s="32">
        <v>13.355</v>
      </c>
      <c r="T6" s="32">
        <v>13.372299999999999</v>
      </c>
      <c r="U6" s="32">
        <v>13.196</v>
      </c>
      <c r="V6" s="32">
        <v>12.654999999999999</v>
      </c>
      <c r="W6" s="32">
        <v>13.504899999999999</v>
      </c>
      <c r="X6" s="32">
        <v>12.6396</v>
      </c>
      <c r="Y6" s="32">
        <f t="shared" si="2"/>
        <v>13.062190000000001</v>
      </c>
      <c r="Z6" s="33">
        <f t="shared" si="3"/>
        <v>3.7766213840351878E-2</v>
      </c>
      <c r="AB6">
        <f t="shared" si="4"/>
        <v>1.0216017688110193</v>
      </c>
      <c r="AD6" s="31">
        <v>13.364000000000001</v>
      </c>
      <c r="AE6" s="32">
        <v>12.680199999999999</v>
      </c>
      <c r="AF6" s="32">
        <v>12.6648</v>
      </c>
      <c r="AG6" s="32">
        <v>12.6797</v>
      </c>
      <c r="AH6" s="32">
        <v>16.1648</v>
      </c>
      <c r="AI6" s="32">
        <v>13.0273</v>
      </c>
      <c r="AJ6" s="32">
        <v>14.7371</v>
      </c>
      <c r="AK6" s="32">
        <v>12.6853</v>
      </c>
      <c r="AL6" s="32">
        <v>12.805199999999999</v>
      </c>
      <c r="AM6" s="32">
        <v>17.3691</v>
      </c>
      <c r="AN6" s="32">
        <f t="shared" si="5"/>
        <v>13.817749999999998</v>
      </c>
      <c r="AO6" s="36">
        <f t="shared" si="6"/>
        <v>0.12306044654563315</v>
      </c>
      <c r="AQ6" s="31">
        <v>13.0105</v>
      </c>
      <c r="AR6" s="32">
        <v>12.6785</v>
      </c>
      <c r="AS6" s="32">
        <v>14.756600000000001</v>
      </c>
      <c r="AT6" s="32">
        <v>12.6418</v>
      </c>
      <c r="AU6" s="32">
        <v>12.676</v>
      </c>
      <c r="AV6" s="32">
        <v>14.7949</v>
      </c>
      <c r="AW6" s="32">
        <v>13.3979</v>
      </c>
      <c r="AX6" s="32">
        <v>14.8035</v>
      </c>
      <c r="AY6" s="32">
        <v>12.897</v>
      </c>
      <c r="AZ6" s="32">
        <v>12.700200000000001</v>
      </c>
      <c r="BA6" s="32">
        <f t="shared" si="7"/>
        <v>13.435689999999999</v>
      </c>
      <c r="BB6" s="33">
        <f t="shared" si="8"/>
        <v>7.1291219987688628E-2</v>
      </c>
      <c r="BD6">
        <f t="shared" si="9"/>
        <v>0.97235005699191268</v>
      </c>
      <c r="BE6">
        <f t="shared" si="10"/>
        <v>0.92533082448300186</v>
      </c>
      <c r="BF6">
        <f t="shared" si="11"/>
        <v>0.95164371907955592</v>
      </c>
    </row>
    <row r="7" spans="1:58" x14ac:dyDescent="0.25">
      <c r="A7" t="s">
        <v>151</v>
      </c>
      <c r="B7" s="31">
        <v>3337180</v>
      </c>
      <c r="C7" s="32">
        <v>3534590</v>
      </c>
      <c r="D7" s="32">
        <v>3263080</v>
      </c>
      <c r="E7" s="32">
        <v>3332570</v>
      </c>
      <c r="F7" s="32">
        <v>3498360</v>
      </c>
      <c r="G7" s="32">
        <v>3393850</v>
      </c>
      <c r="H7" s="32">
        <v>3306920</v>
      </c>
      <c r="I7" s="32">
        <v>3344010</v>
      </c>
      <c r="J7" s="32">
        <v>3512640</v>
      </c>
      <c r="K7" s="32">
        <v>3424690</v>
      </c>
      <c r="L7" s="32">
        <f t="shared" si="0"/>
        <v>3394789</v>
      </c>
      <c r="M7" s="33">
        <f t="shared" si="1"/>
        <v>2.7753457297500519E-2</v>
      </c>
      <c r="O7" s="31">
        <v>3432640</v>
      </c>
      <c r="P7" s="32">
        <v>3367040</v>
      </c>
      <c r="Q7" s="32">
        <v>3285530</v>
      </c>
      <c r="R7" s="32">
        <v>3255360</v>
      </c>
      <c r="S7" s="32">
        <v>3525300</v>
      </c>
      <c r="T7" s="32">
        <v>3329070</v>
      </c>
      <c r="U7" s="32">
        <v>3295530</v>
      </c>
      <c r="V7" s="32">
        <v>3586740</v>
      </c>
      <c r="W7" s="32">
        <v>3374130</v>
      </c>
      <c r="X7" s="32">
        <v>3556790</v>
      </c>
      <c r="Y7" s="32">
        <f t="shared" si="2"/>
        <v>3400813</v>
      </c>
      <c r="Z7" s="33">
        <f t="shared" si="3"/>
        <v>4.651851259194139E-2</v>
      </c>
      <c r="AB7">
        <f t="shared" si="4"/>
        <v>1.0017744843641239</v>
      </c>
      <c r="AD7" s="31">
        <v>4039150</v>
      </c>
      <c r="AE7" s="32">
        <v>3510820</v>
      </c>
      <c r="AF7" s="32">
        <v>3526170</v>
      </c>
      <c r="AG7" s="32">
        <v>3712250</v>
      </c>
      <c r="AH7" s="32">
        <v>3496080</v>
      </c>
      <c r="AI7" s="32">
        <v>3496080</v>
      </c>
      <c r="AJ7" s="32">
        <v>3727840</v>
      </c>
      <c r="AK7" s="32">
        <v>3715990</v>
      </c>
      <c r="AL7" s="32">
        <v>3846520</v>
      </c>
      <c r="AM7" s="32">
        <v>3540280</v>
      </c>
      <c r="AN7" s="32">
        <f t="shared" si="5"/>
        <v>3661118</v>
      </c>
      <c r="AO7" s="33">
        <f t="shared" si="6"/>
        <v>4.9638223480412483E-2</v>
      </c>
      <c r="AQ7" s="31">
        <v>3552760</v>
      </c>
      <c r="AR7" s="32">
        <v>3337920</v>
      </c>
      <c r="AS7" s="32">
        <v>3581230</v>
      </c>
      <c r="AT7" s="32">
        <v>3456060</v>
      </c>
      <c r="AU7" s="32">
        <v>3430660</v>
      </c>
      <c r="AV7" s="32">
        <v>3381430</v>
      </c>
      <c r="AW7" s="32">
        <v>3593360</v>
      </c>
      <c r="AX7" s="32">
        <v>3621200</v>
      </c>
      <c r="AY7" s="32">
        <v>3612570</v>
      </c>
      <c r="AZ7" s="32">
        <v>3311390</v>
      </c>
      <c r="BA7" s="32">
        <f t="shared" si="7"/>
        <v>3487858</v>
      </c>
      <c r="BB7" s="33">
        <f t="shared" si="8"/>
        <v>3.4008083538185491E-2</v>
      </c>
      <c r="BD7">
        <f t="shared" si="9"/>
        <v>0.95267565809132615</v>
      </c>
      <c r="BE7">
        <f t="shared" si="10"/>
        <v>0.92725473475588605</v>
      </c>
      <c r="BF7">
        <f t="shared" si="11"/>
        <v>0.97331628753234789</v>
      </c>
    </row>
    <row r="8" spans="1:58" x14ac:dyDescent="0.25">
      <c r="A8" t="s">
        <v>152</v>
      </c>
      <c r="B8" s="31">
        <v>2951080</v>
      </c>
      <c r="C8" s="32">
        <v>3160490</v>
      </c>
      <c r="D8" s="32">
        <v>2892020</v>
      </c>
      <c r="E8" s="32">
        <v>2995850</v>
      </c>
      <c r="F8" s="32">
        <v>3167630</v>
      </c>
      <c r="G8" s="32">
        <v>2975480</v>
      </c>
      <c r="H8" s="32">
        <v>2993040</v>
      </c>
      <c r="I8" s="32">
        <v>2967570</v>
      </c>
      <c r="J8" s="32">
        <v>3189810</v>
      </c>
      <c r="K8" s="32">
        <v>2998400</v>
      </c>
      <c r="L8" s="32">
        <f t="shared" si="0"/>
        <v>3029137</v>
      </c>
      <c r="M8" s="33">
        <f t="shared" si="1"/>
        <v>3.4302345069167586E-2</v>
      </c>
      <c r="O8" s="31">
        <v>2996360</v>
      </c>
      <c r="P8" s="32">
        <v>3025770</v>
      </c>
      <c r="Q8" s="32">
        <v>2978010</v>
      </c>
      <c r="R8" s="32">
        <v>2937960</v>
      </c>
      <c r="S8" s="32">
        <v>3179950</v>
      </c>
      <c r="T8" s="32">
        <v>3014820</v>
      </c>
      <c r="U8" s="32">
        <v>2952440</v>
      </c>
      <c r="V8" s="32">
        <v>3161290</v>
      </c>
      <c r="W8" s="32">
        <v>2971760</v>
      </c>
      <c r="X8" s="32">
        <v>3188090</v>
      </c>
      <c r="Y8" s="32">
        <f t="shared" si="2"/>
        <v>3040645</v>
      </c>
      <c r="Z8" s="33">
        <f t="shared" si="3"/>
        <v>4.321525733111746E-2</v>
      </c>
      <c r="AB8">
        <f t="shared" si="4"/>
        <v>1.0037991018564034</v>
      </c>
      <c r="AD8" s="31">
        <v>3150820</v>
      </c>
      <c r="AE8" s="32">
        <v>3048520</v>
      </c>
      <c r="AF8" s="32">
        <v>3050420</v>
      </c>
      <c r="AG8" s="32">
        <v>3395780</v>
      </c>
      <c r="AH8" s="32">
        <v>3155050</v>
      </c>
      <c r="AI8" s="32">
        <v>3083260</v>
      </c>
      <c r="AJ8" s="32">
        <v>3259290</v>
      </c>
      <c r="AK8" s="32">
        <v>3314420</v>
      </c>
      <c r="AL8" s="32">
        <v>3221610</v>
      </c>
      <c r="AM8" s="32">
        <v>3084680</v>
      </c>
      <c r="AN8" s="32">
        <f t="shared" si="5"/>
        <v>3176385</v>
      </c>
      <c r="AO8" s="33">
        <f t="shared" si="6"/>
        <v>3.7326271557616801E-2</v>
      </c>
      <c r="AQ8" s="31">
        <v>3060530</v>
      </c>
      <c r="AR8" s="32">
        <v>2918640</v>
      </c>
      <c r="AS8" s="32">
        <v>3187980</v>
      </c>
      <c r="AT8" s="32">
        <v>3115880</v>
      </c>
      <c r="AU8" s="32">
        <v>2999920</v>
      </c>
      <c r="AV8" s="32">
        <v>2971620</v>
      </c>
      <c r="AW8" s="32">
        <v>3205680</v>
      </c>
      <c r="AX8" s="32">
        <v>3202670</v>
      </c>
      <c r="AY8" s="32">
        <v>3204860</v>
      </c>
      <c r="AZ8" s="32">
        <v>2922340</v>
      </c>
      <c r="BA8" s="32">
        <f t="shared" si="7"/>
        <v>3079012</v>
      </c>
      <c r="BB8" s="33">
        <f t="shared" si="8"/>
        <v>3.8853449224818627E-2</v>
      </c>
      <c r="BD8">
        <f t="shared" si="9"/>
        <v>0.96934471104730691</v>
      </c>
      <c r="BE8">
        <f t="shared" si="10"/>
        <v>0.95364289908181787</v>
      </c>
      <c r="BF8">
        <f t="shared" si="11"/>
        <v>0.98380162207877075</v>
      </c>
    </row>
    <row r="9" spans="1:58" x14ac:dyDescent="0.25">
      <c r="A9" t="s">
        <v>153</v>
      </c>
      <c r="B9" s="31">
        <v>594.625</v>
      </c>
      <c r="C9" s="32">
        <v>594.10299999999995</v>
      </c>
      <c r="D9" s="32">
        <v>595.79999999999995</v>
      </c>
      <c r="E9" s="32">
        <v>592.57600000000002</v>
      </c>
      <c r="F9" s="32">
        <v>607.32100000000003</v>
      </c>
      <c r="G9" s="32">
        <v>593.77099999999996</v>
      </c>
      <c r="H9" s="32">
        <v>610.71500000000003</v>
      </c>
      <c r="I9" s="32">
        <v>598.71900000000005</v>
      </c>
      <c r="J9" s="32">
        <v>596.03599999999994</v>
      </c>
      <c r="K9" s="32">
        <v>590.32299999999998</v>
      </c>
      <c r="L9" s="32">
        <f t="shared" si="0"/>
        <v>597.39890000000003</v>
      </c>
      <c r="M9" s="33">
        <f t="shared" si="1"/>
        <v>1.0976239825189818E-2</v>
      </c>
      <c r="O9" s="31">
        <v>578.07500000000005</v>
      </c>
      <c r="P9" s="32">
        <v>572.976</v>
      </c>
      <c r="Q9" s="32">
        <v>573.19399999999996</v>
      </c>
      <c r="R9" s="32">
        <v>575.048</v>
      </c>
      <c r="S9" s="32">
        <v>576.928</v>
      </c>
      <c r="T9" s="32">
        <v>576.30499999999995</v>
      </c>
      <c r="U9" s="32">
        <v>578.39</v>
      </c>
      <c r="V9" s="32">
        <v>576.03200000000004</v>
      </c>
      <c r="W9" s="32">
        <v>580.54600000000005</v>
      </c>
      <c r="X9" s="32">
        <v>576.18899999999996</v>
      </c>
      <c r="Y9" s="32">
        <f t="shared" si="2"/>
        <v>576.36829999999998</v>
      </c>
      <c r="Z9" s="33">
        <f t="shared" si="3"/>
        <v>5.2445933459284513E-3</v>
      </c>
      <c r="AB9">
        <f t="shared" si="4"/>
        <v>0.96479638646807009</v>
      </c>
      <c r="AD9" s="31">
        <v>655.947</v>
      </c>
      <c r="AE9" s="32">
        <v>644.78</v>
      </c>
      <c r="AF9" s="32">
        <v>660.28099999999995</v>
      </c>
      <c r="AG9" s="32">
        <v>640.60500000000002</v>
      </c>
      <c r="AH9" s="32">
        <v>639.61599999999999</v>
      </c>
      <c r="AI9" s="32">
        <v>645.43700000000001</v>
      </c>
      <c r="AJ9" s="32">
        <v>653.29499999999996</v>
      </c>
      <c r="AK9" s="32">
        <v>638.16999999999996</v>
      </c>
      <c r="AL9" s="32">
        <v>651.44600000000003</v>
      </c>
      <c r="AM9" s="32">
        <v>646.72</v>
      </c>
      <c r="AN9" s="32">
        <f t="shared" si="5"/>
        <v>647.62969999999996</v>
      </c>
      <c r="AO9" s="33">
        <f t="shared" si="6"/>
        <v>1.1424667028909543E-2</v>
      </c>
      <c r="AQ9" s="31">
        <v>623.875</v>
      </c>
      <c r="AR9" s="32">
        <v>605.29100000000005</v>
      </c>
      <c r="AS9" s="32">
        <v>609.85199999999998</v>
      </c>
      <c r="AT9" s="32">
        <v>617.01499999999999</v>
      </c>
      <c r="AU9" s="32">
        <v>609.31299999999999</v>
      </c>
      <c r="AV9" s="32">
        <v>607.82399999999996</v>
      </c>
      <c r="AW9" s="32">
        <v>617.26300000000003</v>
      </c>
      <c r="AX9" s="32">
        <v>615.524</v>
      </c>
      <c r="AY9" s="32">
        <v>607.85699999999997</v>
      </c>
      <c r="AZ9" s="32">
        <v>619.60500000000002</v>
      </c>
      <c r="BA9" s="32">
        <f t="shared" si="7"/>
        <v>613.34190000000001</v>
      </c>
      <c r="BB9" s="33">
        <f t="shared" si="8"/>
        <v>9.9850906905392441E-3</v>
      </c>
      <c r="BD9">
        <f t="shared" si="9"/>
        <v>0.94705647378432467</v>
      </c>
      <c r="BE9">
        <f t="shared" si="10"/>
        <v>0.9224390110583256</v>
      </c>
      <c r="BF9">
        <f t="shared" si="11"/>
        <v>0.97400634132447172</v>
      </c>
    </row>
    <row r="10" spans="1:58" x14ac:dyDescent="0.25">
      <c r="A10" t="s">
        <v>154</v>
      </c>
      <c r="B10" s="31">
        <v>392.935</v>
      </c>
      <c r="C10" s="32">
        <v>391.06799999999998</v>
      </c>
      <c r="D10" s="32">
        <v>396.73200000000003</v>
      </c>
      <c r="E10" s="32">
        <v>391.51600000000002</v>
      </c>
      <c r="F10" s="32">
        <v>394.327</v>
      </c>
      <c r="G10" s="32">
        <v>390.28199999999998</v>
      </c>
      <c r="H10" s="32">
        <v>393.238</v>
      </c>
      <c r="I10" s="32">
        <v>392.84</v>
      </c>
      <c r="J10" s="32">
        <v>390.56299999999999</v>
      </c>
      <c r="K10" s="32">
        <v>392.42899999999997</v>
      </c>
      <c r="L10" s="32">
        <f t="shared" si="0"/>
        <v>392.59300000000002</v>
      </c>
      <c r="M10" s="33">
        <f t="shared" si="1"/>
        <v>4.9293623345861501E-3</v>
      </c>
      <c r="O10" s="31">
        <v>363.495</v>
      </c>
      <c r="P10" s="32">
        <v>364.93599999999998</v>
      </c>
      <c r="Q10" s="32">
        <v>364.24400000000003</v>
      </c>
      <c r="R10" s="32">
        <v>363.47500000000002</v>
      </c>
      <c r="S10" s="32">
        <v>364.04399999999998</v>
      </c>
      <c r="T10" s="32">
        <v>363.47699999999998</v>
      </c>
      <c r="U10" s="32">
        <v>365.79300000000001</v>
      </c>
      <c r="V10" s="32">
        <v>364.30500000000001</v>
      </c>
      <c r="W10" s="32">
        <v>364.36</v>
      </c>
      <c r="X10" s="32">
        <v>364.178</v>
      </c>
      <c r="Y10" s="32">
        <f t="shared" si="2"/>
        <v>364.23069999999996</v>
      </c>
      <c r="Z10" s="33">
        <f t="shared" si="3"/>
        <v>2.5110833050983072E-3</v>
      </c>
      <c r="AB10">
        <f t="shared" si="4"/>
        <v>0.9277564806300671</v>
      </c>
      <c r="AD10" s="31">
        <v>419.86500000000001</v>
      </c>
      <c r="AE10" s="32">
        <v>419.60899999999998</v>
      </c>
      <c r="AF10" s="32">
        <v>416.07499999999999</v>
      </c>
      <c r="AG10" s="32">
        <v>422.57</v>
      </c>
      <c r="AH10" s="32">
        <v>417.62</v>
      </c>
      <c r="AI10" s="32">
        <v>417.58800000000002</v>
      </c>
      <c r="AJ10" s="32">
        <v>423.89800000000002</v>
      </c>
      <c r="AK10" s="32">
        <v>417.29500000000002</v>
      </c>
      <c r="AL10" s="32">
        <v>416.13200000000001</v>
      </c>
      <c r="AM10" s="32">
        <v>415.34500000000003</v>
      </c>
      <c r="AN10" s="32">
        <f t="shared" si="5"/>
        <v>418.59970000000004</v>
      </c>
      <c r="AO10" s="33">
        <f t="shared" si="6"/>
        <v>6.8128248094188777E-3</v>
      </c>
      <c r="AQ10" s="31">
        <v>399.90800000000002</v>
      </c>
      <c r="AR10" s="32">
        <v>403.58199999999999</v>
      </c>
      <c r="AS10" s="32">
        <v>405.14600000000002</v>
      </c>
      <c r="AT10" s="32">
        <v>400.03500000000003</v>
      </c>
      <c r="AU10" s="32">
        <v>409.197</v>
      </c>
      <c r="AV10" s="32">
        <v>399.75</v>
      </c>
      <c r="AW10" s="32">
        <v>403.30399999999997</v>
      </c>
      <c r="AX10" s="32">
        <v>411.04599999999999</v>
      </c>
      <c r="AY10" s="32">
        <v>403.2</v>
      </c>
      <c r="AZ10" s="32">
        <v>400.82499999999999</v>
      </c>
      <c r="BA10" s="32">
        <f t="shared" si="7"/>
        <v>403.59929999999997</v>
      </c>
      <c r="BB10" s="33">
        <f t="shared" si="8"/>
        <v>9.7116550696214696E-3</v>
      </c>
      <c r="BD10">
        <f t="shared" si="9"/>
        <v>0.96416528726609196</v>
      </c>
      <c r="BE10">
        <f t="shared" si="10"/>
        <v>0.93787214849891187</v>
      </c>
      <c r="BF10">
        <f t="shared" si="11"/>
        <v>0.97272963555685066</v>
      </c>
    </row>
    <row r="11" spans="1:58" x14ac:dyDescent="0.25">
      <c r="A11" s="1" t="s">
        <v>155</v>
      </c>
      <c r="B11" s="31">
        <v>1566</v>
      </c>
      <c r="C11" s="32">
        <v>1553</v>
      </c>
      <c r="D11" s="32">
        <v>2110</v>
      </c>
      <c r="E11" s="32">
        <v>1554</v>
      </c>
      <c r="F11" s="32">
        <v>2109</v>
      </c>
      <c r="G11" s="32">
        <v>1554</v>
      </c>
      <c r="H11" s="32">
        <v>1555</v>
      </c>
      <c r="I11" s="32">
        <v>2109</v>
      </c>
      <c r="J11" s="32">
        <v>2099</v>
      </c>
      <c r="K11" s="32">
        <v>1554</v>
      </c>
      <c r="L11" s="32">
        <f t="shared" si="0"/>
        <v>1776.3</v>
      </c>
      <c r="M11" s="36">
        <f t="shared" si="1"/>
        <v>0.16013380580464578</v>
      </c>
      <c r="O11" s="31">
        <v>2414</v>
      </c>
      <c r="P11" s="32">
        <v>2229</v>
      </c>
      <c r="Q11" s="32">
        <v>2371</v>
      </c>
      <c r="R11" s="32">
        <v>2232</v>
      </c>
      <c r="S11" s="32">
        <v>2229</v>
      </c>
      <c r="T11" s="32">
        <v>2292</v>
      </c>
      <c r="U11" s="32">
        <v>1955</v>
      </c>
      <c r="V11" s="32">
        <v>2412</v>
      </c>
      <c r="W11" s="32">
        <v>2231</v>
      </c>
      <c r="X11" s="32">
        <v>2420</v>
      </c>
      <c r="Y11" s="32">
        <f t="shared" si="2"/>
        <v>2278.5</v>
      </c>
      <c r="Z11" s="33">
        <f t="shared" si="3"/>
        <v>9.8177571740493783E-2</v>
      </c>
      <c r="AB11">
        <f t="shared" si="4"/>
        <v>1.2827225130890052</v>
      </c>
      <c r="AD11" s="31">
        <v>2107</v>
      </c>
      <c r="AE11" s="32">
        <v>1967</v>
      </c>
      <c r="AF11" s="32">
        <v>1803</v>
      </c>
      <c r="AG11" s="32">
        <v>1838</v>
      </c>
      <c r="AH11" s="32">
        <v>2117</v>
      </c>
      <c r="AI11" s="32">
        <v>1847</v>
      </c>
      <c r="AJ11" s="32">
        <v>2171</v>
      </c>
      <c r="AK11" s="32">
        <v>2017</v>
      </c>
      <c r="AL11" s="32">
        <v>1612</v>
      </c>
      <c r="AM11" s="32">
        <v>1603</v>
      </c>
      <c r="AN11" s="32">
        <f t="shared" si="5"/>
        <v>1908.2</v>
      </c>
      <c r="AO11" s="36">
        <f t="shared" si="6"/>
        <v>0.10598332160136276</v>
      </c>
      <c r="AQ11" s="31">
        <v>1561</v>
      </c>
      <c r="AR11" s="32">
        <v>1561</v>
      </c>
      <c r="AS11" s="32">
        <v>1825</v>
      </c>
      <c r="AT11" s="32">
        <v>1563</v>
      </c>
      <c r="AU11" s="32">
        <v>1779</v>
      </c>
      <c r="AV11" s="32">
        <v>1562</v>
      </c>
      <c r="AW11" s="32">
        <v>2115</v>
      </c>
      <c r="AX11" s="32">
        <v>1563</v>
      </c>
      <c r="AY11" s="32">
        <v>1565</v>
      </c>
      <c r="AZ11" s="32">
        <v>1564</v>
      </c>
      <c r="BA11" s="32">
        <f t="shared" si="7"/>
        <v>1665.8</v>
      </c>
      <c r="BB11" s="33">
        <f t="shared" si="8"/>
        <v>0.11219033262330488</v>
      </c>
      <c r="BD11" s="30">
        <f t="shared" si="9"/>
        <v>0.87296929043077243</v>
      </c>
      <c r="BE11">
        <f t="shared" si="10"/>
        <v>0.93087726653390623</v>
      </c>
      <c r="BF11" s="30">
        <f t="shared" si="11"/>
        <v>1.0663344939368471</v>
      </c>
    </row>
    <row r="12" spans="1:58" x14ac:dyDescent="0.25">
      <c r="A12" t="s">
        <v>156</v>
      </c>
      <c r="B12" s="31">
        <v>9.0110799999999998</v>
      </c>
      <c r="C12" s="32">
        <v>8.8111999999999995</v>
      </c>
      <c r="D12" s="32">
        <v>8.7783899999999999</v>
      </c>
      <c r="E12" s="32">
        <v>8.8025500000000001</v>
      </c>
      <c r="F12" s="32">
        <v>8.7705300000000008</v>
      </c>
      <c r="G12" s="32">
        <v>8.7567000000000004</v>
      </c>
      <c r="H12" s="32">
        <v>8.9111999999999991</v>
      </c>
      <c r="I12" s="32">
        <v>8.7490000000000006</v>
      </c>
      <c r="J12" s="32">
        <v>8.7813700000000008</v>
      </c>
      <c r="K12" s="32">
        <v>8.74559</v>
      </c>
      <c r="L12" s="32">
        <f t="shared" si="0"/>
        <v>8.8117610000000006</v>
      </c>
      <c r="M12" s="33">
        <f t="shared" si="1"/>
        <v>9.6285909820102919E-3</v>
      </c>
      <c r="O12" s="31">
        <v>7.8969800000000001</v>
      </c>
      <c r="P12" s="32">
        <v>7.8913599999999997</v>
      </c>
      <c r="Q12" s="32">
        <v>7.8471599999999997</v>
      </c>
      <c r="R12" s="32">
        <v>7.97879</v>
      </c>
      <c r="S12" s="32">
        <v>7.8501099999999999</v>
      </c>
      <c r="T12" s="32">
        <v>8.6049299999999995</v>
      </c>
      <c r="U12" s="32">
        <v>7.9191799999999999</v>
      </c>
      <c r="V12" s="32">
        <v>7.9081700000000001</v>
      </c>
      <c r="W12" s="32">
        <v>7.8807</v>
      </c>
      <c r="X12" s="32">
        <v>7.8558000000000003</v>
      </c>
      <c r="Y12" s="32">
        <f t="shared" si="2"/>
        <v>7.9633179999999992</v>
      </c>
      <c r="Z12" s="33">
        <f t="shared" si="3"/>
        <v>3.5941874971570698E-2</v>
      </c>
      <c r="AB12">
        <f t="shared" si="4"/>
        <v>0.90371470583462243</v>
      </c>
      <c r="AD12" s="31">
        <v>9.3868799999999997</v>
      </c>
      <c r="AE12" s="32">
        <v>9.1485299999999992</v>
      </c>
      <c r="AF12" s="32">
        <v>9.4318899999999992</v>
      </c>
      <c r="AG12" s="32">
        <v>9.3527500000000003</v>
      </c>
      <c r="AH12" s="32">
        <v>9.2703199999999999</v>
      </c>
      <c r="AI12" s="32">
        <v>9.3328799999999994</v>
      </c>
      <c r="AJ12" s="32">
        <v>9.2412899999999993</v>
      </c>
      <c r="AK12" s="32">
        <v>9.2661999999999995</v>
      </c>
      <c r="AL12" s="32">
        <v>9.2833600000000001</v>
      </c>
      <c r="AM12" s="32">
        <v>9.1398399999999995</v>
      </c>
      <c r="AN12" s="32">
        <f t="shared" si="5"/>
        <v>9.2853940000000001</v>
      </c>
      <c r="AO12" s="33">
        <f t="shared" si="6"/>
        <v>1.021788103160914E-2</v>
      </c>
      <c r="AQ12" s="31">
        <v>9.0173299999999994</v>
      </c>
      <c r="AR12" s="32">
        <v>8.8972499999999997</v>
      </c>
      <c r="AS12" s="32">
        <v>8.9955200000000008</v>
      </c>
      <c r="AT12" s="32">
        <v>8.9171200000000006</v>
      </c>
      <c r="AU12" s="32">
        <v>8.9268300000000007</v>
      </c>
      <c r="AV12" s="32">
        <v>8.8979499999999998</v>
      </c>
      <c r="AW12" s="32">
        <v>8.8575099999999996</v>
      </c>
      <c r="AX12" s="32">
        <v>8.8518000000000008</v>
      </c>
      <c r="AY12" s="32">
        <v>8.8511299999999995</v>
      </c>
      <c r="AZ12" s="32">
        <v>8.9043100000000006</v>
      </c>
      <c r="BA12" s="32">
        <f t="shared" si="7"/>
        <v>8.9116749999999989</v>
      </c>
      <c r="BB12" s="33">
        <f t="shared" si="8"/>
        <v>6.3792986661244718E-3</v>
      </c>
      <c r="BD12">
        <f t="shared" si="9"/>
        <v>0.95975195021342108</v>
      </c>
      <c r="BE12">
        <f t="shared" si="10"/>
        <v>0.9489916098336808</v>
      </c>
      <c r="BF12">
        <f t="shared" si="11"/>
        <v>0.98878841519691885</v>
      </c>
    </row>
    <row r="13" spans="1:58" x14ac:dyDescent="0.25">
      <c r="A13" t="s">
        <v>157</v>
      </c>
      <c r="B13" s="31">
        <v>11.3386</v>
      </c>
      <c r="C13" s="32">
        <v>10.915699999999999</v>
      </c>
      <c r="D13" s="32">
        <v>10.918799999999999</v>
      </c>
      <c r="E13" s="32">
        <v>10.9253</v>
      </c>
      <c r="F13" s="32">
        <v>11.2136</v>
      </c>
      <c r="G13" s="32">
        <v>10.917899999999999</v>
      </c>
      <c r="H13" s="32">
        <v>10.9339</v>
      </c>
      <c r="I13" s="32">
        <v>11.2643</v>
      </c>
      <c r="J13" s="32">
        <v>10.9147</v>
      </c>
      <c r="K13" s="32">
        <v>10.918900000000001</v>
      </c>
      <c r="L13" s="32">
        <f t="shared" si="0"/>
        <v>11.026169999999999</v>
      </c>
      <c r="M13" s="33">
        <f t="shared" si="1"/>
        <v>1.5636341996229767E-2</v>
      </c>
      <c r="O13" s="31">
        <v>11.3979</v>
      </c>
      <c r="P13" s="32">
        <v>11.3987</v>
      </c>
      <c r="Q13" s="32">
        <v>11.379799999999999</v>
      </c>
      <c r="R13" s="32">
        <v>11.371499999999999</v>
      </c>
      <c r="S13" s="32">
        <v>11.451000000000001</v>
      </c>
      <c r="T13" s="32">
        <v>11.383699999999999</v>
      </c>
      <c r="U13" s="32">
        <v>11.4071</v>
      </c>
      <c r="V13" s="32">
        <v>11.3651</v>
      </c>
      <c r="W13" s="32">
        <v>11.383800000000001</v>
      </c>
      <c r="X13" s="32">
        <v>11.3726</v>
      </c>
      <c r="Y13" s="32">
        <f t="shared" si="2"/>
        <v>11.391120000000001</v>
      </c>
      <c r="Z13" s="33">
        <f t="shared" si="3"/>
        <v>2.9873586689993185E-3</v>
      </c>
      <c r="AB13">
        <f t="shared" si="4"/>
        <v>1.0330985283194438</v>
      </c>
      <c r="AD13" s="31">
        <v>11.680899999999999</v>
      </c>
      <c r="AE13" s="32">
        <v>11.526999999999999</v>
      </c>
      <c r="AF13" s="32">
        <v>11.6778</v>
      </c>
      <c r="AG13" s="32">
        <v>11.7212</v>
      </c>
      <c r="AH13" s="32">
        <v>11.569900000000001</v>
      </c>
      <c r="AI13" s="32">
        <v>11.7613</v>
      </c>
      <c r="AJ13" s="32">
        <v>11.593299999999999</v>
      </c>
      <c r="AK13" s="32">
        <v>11.6311</v>
      </c>
      <c r="AL13" s="32">
        <v>11.7212</v>
      </c>
      <c r="AM13" s="32">
        <v>11.444000000000001</v>
      </c>
      <c r="AN13" s="32">
        <f t="shared" si="5"/>
        <v>11.632770000000001</v>
      </c>
      <c r="AO13" s="33">
        <f t="shared" si="6"/>
        <v>8.540758842337964E-3</v>
      </c>
      <c r="AQ13" s="31">
        <v>11.283200000000001</v>
      </c>
      <c r="AR13" s="32">
        <v>11.0763</v>
      </c>
      <c r="AS13" s="32">
        <v>11.1747</v>
      </c>
      <c r="AT13" s="32">
        <v>11.104100000000001</v>
      </c>
      <c r="AU13" s="32">
        <v>11.168900000000001</v>
      </c>
      <c r="AV13" s="32">
        <v>11.272</v>
      </c>
      <c r="AW13" s="32">
        <v>11.0511</v>
      </c>
      <c r="AX13" s="32">
        <v>11.084</v>
      </c>
      <c r="AY13" s="32">
        <v>11.236599999999999</v>
      </c>
      <c r="AZ13" s="32">
        <v>11.0745</v>
      </c>
      <c r="BA13" s="32">
        <f t="shared" si="7"/>
        <v>11.15254</v>
      </c>
      <c r="BB13" s="33">
        <f t="shared" si="8"/>
        <v>7.817131752864942E-3</v>
      </c>
      <c r="BD13">
        <f t="shared" si="9"/>
        <v>0.95871748517335076</v>
      </c>
      <c r="BE13">
        <f t="shared" si="10"/>
        <v>0.94785420841295731</v>
      </c>
      <c r="BF13">
        <f t="shared" si="11"/>
        <v>0.98866894895691915</v>
      </c>
    </row>
    <row r="14" spans="1:58" x14ac:dyDescent="0.25">
      <c r="A14" t="s">
        <v>158</v>
      </c>
      <c r="B14" s="31">
        <v>8.2104700000000008</v>
      </c>
      <c r="C14" s="32">
        <v>8.5414999999999992</v>
      </c>
      <c r="D14" s="32">
        <v>8.4860199999999999</v>
      </c>
      <c r="E14" s="32">
        <v>8.1803000000000008</v>
      </c>
      <c r="F14" s="32">
        <v>8.4153099999999998</v>
      </c>
      <c r="G14" s="32">
        <v>8.5650600000000008</v>
      </c>
      <c r="H14" s="32">
        <v>8.6209199999999999</v>
      </c>
      <c r="I14" s="32">
        <v>8.2470199999999991</v>
      </c>
      <c r="J14" s="32">
        <v>8.2368299999999994</v>
      </c>
      <c r="K14" s="32">
        <v>8.2556200000000004</v>
      </c>
      <c r="L14" s="32">
        <f t="shared" si="0"/>
        <v>8.3759049999999995</v>
      </c>
      <c r="M14" s="33">
        <f t="shared" si="1"/>
        <v>2.0015936202691258E-2</v>
      </c>
      <c r="O14" s="31">
        <v>7.8866300000000003</v>
      </c>
      <c r="P14" s="32">
        <v>7.9687599999999996</v>
      </c>
      <c r="Q14" s="32">
        <v>7.4542900000000003</v>
      </c>
      <c r="R14" s="32">
        <v>7.4802600000000004</v>
      </c>
      <c r="S14" s="32">
        <v>7.7934599999999996</v>
      </c>
      <c r="T14" s="32">
        <v>7.5418000000000003</v>
      </c>
      <c r="U14" s="32">
        <v>7.5339700000000001</v>
      </c>
      <c r="V14" s="32">
        <v>7.5131399999999999</v>
      </c>
      <c r="W14" s="32">
        <v>7.7498399999999998</v>
      </c>
      <c r="X14" s="32">
        <v>7.64344</v>
      </c>
      <c r="Y14" s="32">
        <f t="shared" si="2"/>
        <v>7.6565589999999997</v>
      </c>
      <c r="Z14" s="33">
        <f t="shared" si="3"/>
        <v>2.9700997872321805E-2</v>
      </c>
      <c r="AB14">
        <f t="shared" si="4"/>
        <v>0.91411722076599489</v>
      </c>
      <c r="AD14" s="31">
        <v>8.8950499999999995</v>
      </c>
      <c r="AE14" s="32">
        <v>8.9886300000000006</v>
      </c>
      <c r="AF14" s="32">
        <v>8.7478800000000003</v>
      </c>
      <c r="AG14" s="32">
        <v>8.9183699999999995</v>
      </c>
      <c r="AH14" s="32">
        <v>8.87181</v>
      </c>
      <c r="AI14" s="32">
        <v>8.7533899999999996</v>
      </c>
      <c r="AJ14" s="32">
        <v>8.8678299999999997</v>
      </c>
      <c r="AK14" s="32">
        <v>8.7773400000000006</v>
      </c>
      <c r="AL14" s="32">
        <v>9.0363000000000007</v>
      </c>
      <c r="AM14" s="32">
        <v>8.7561300000000006</v>
      </c>
      <c r="AN14" s="32">
        <f t="shared" si="5"/>
        <v>8.8612729999999988</v>
      </c>
      <c r="AO14" s="33">
        <f t="shared" si="6"/>
        <v>1.1533465649545199E-2</v>
      </c>
      <c r="AQ14" s="31">
        <v>8.4401499999999992</v>
      </c>
      <c r="AR14" s="32">
        <v>8.5348199999999999</v>
      </c>
      <c r="AS14" s="32">
        <v>8.3782999999999994</v>
      </c>
      <c r="AT14" s="32">
        <v>8.4544599999999992</v>
      </c>
      <c r="AU14" s="32">
        <v>8.5422799999999999</v>
      </c>
      <c r="AV14" s="32">
        <v>8.3425200000000004</v>
      </c>
      <c r="AW14" s="32">
        <v>8.4282199999999996</v>
      </c>
      <c r="AX14" s="32">
        <v>8.4305400000000006</v>
      </c>
      <c r="AY14" s="32">
        <v>8.5861999999999998</v>
      </c>
      <c r="AZ14" s="32">
        <v>8.3871800000000007</v>
      </c>
      <c r="BA14" s="32">
        <f t="shared" si="7"/>
        <v>8.4524670000000004</v>
      </c>
      <c r="BB14" s="33">
        <f t="shared" si="8"/>
        <v>9.3163653912968318E-3</v>
      </c>
      <c r="BD14">
        <f t="shared" si="9"/>
        <v>0.95386599645445991</v>
      </c>
      <c r="BE14">
        <f t="shared" si="10"/>
        <v>0.94522592859964938</v>
      </c>
      <c r="BF14">
        <f t="shared" si="11"/>
        <v>0.99094205277583447</v>
      </c>
    </row>
    <row r="15" spans="1:58" x14ac:dyDescent="0.25">
      <c r="A15" t="s">
        <v>159</v>
      </c>
      <c r="B15" s="31">
        <v>8.8218599999999991</v>
      </c>
      <c r="C15" s="32">
        <v>8.8177099999999999</v>
      </c>
      <c r="D15" s="32">
        <v>9.0566999999999993</v>
      </c>
      <c r="E15" s="32">
        <v>8.7728999999999999</v>
      </c>
      <c r="F15" s="32">
        <v>8.8082399999999996</v>
      </c>
      <c r="G15" s="32">
        <v>8.8067399999999996</v>
      </c>
      <c r="H15" s="32">
        <v>8.79861</v>
      </c>
      <c r="I15" s="32">
        <v>8.8179599999999994</v>
      </c>
      <c r="J15" s="32">
        <v>8.9042200000000005</v>
      </c>
      <c r="K15" s="32">
        <v>8.7678999999999991</v>
      </c>
      <c r="L15" s="32">
        <f t="shared" si="0"/>
        <v>8.8372839999999986</v>
      </c>
      <c r="M15" s="33">
        <f t="shared" si="1"/>
        <v>9.6791542046184946E-3</v>
      </c>
      <c r="O15" s="31">
        <v>8.0945300000000007</v>
      </c>
      <c r="P15" s="32">
        <v>8.0950299999999995</v>
      </c>
      <c r="Q15" s="32">
        <v>8.0893200000000007</v>
      </c>
      <c r="R15" s="32">
        <v>8.0978700000000003</v>
      </c>
      <c r="S15" s="32">
        <v>8.0836199999999998</v>
      </c>
      <c r="T15" s="32">
        <v>8.0885499999999997</v>
      </c>
      <c r="U15" s="32">
        <v>8.0948799999999999</v>
      </c>
      <c r="V15" s="32">
        <v>8.0963100000000008</v>
      </c>
      <c r="W15" s="32">
        <v>8.0928299999999993</v>
      </c>
      <c r="X15" s="32">
        <v>8.0953400000000002</v>
      </c>
      <c r="Y15" s="32">
        <f t="shared" si="2"/>
        <v>8.0928280000000008</v>
      </c>
      <c r="Z15" s="33">
        <f t="shared" si="3"/>
        <v>6.7859065181242681E-4</v>
      </c>
      <c r="AB15">
        <f t="shared" si="4"/>
        <v>0.91575963836853069</v>
      </c>
      <c r="AD15" s="31">
        <v>9.1362799999999993</v>
      </c>
      <c r="AE15" s="32">
        <v>9.2526399999999995</v>
      </c>
      <c r="AF15" s="32">
        <v>9.2551100000000002</v>
      </c>
      <c r="AG15" s="32">
        <v>9.2378599999999995</v>
      </c>
      <c r="AH15" s="32">
        <v>9.36172</v>
      </c>
      <c r="AI15" s="32">
        <v>9.3953399999999991</v>
      </c>
      <c r="AJ15" s="32">
        <v>9.4511800000000008</v>
      </c>
      <c r="AK15" s="32">
        <v>9.2081199999999992</v>
      </c>
      <c r="AL15" s="32">
        <v>9.2411899999999996</v>
      </c>
      <c r="AM15" s="32">
        <v>9.2518999999999991</v>
      </c>
      <c r="AN15" s="32">
        <f t="shared" si="5"/>
        <v>9.2791339999999991</v>
      </c>
      <c r="AO15" s="33">
        <f t="shared" si="6"/>
        <v>1.0194662916553902E-2</v>
      </c>
      <c r="AQ15" s="31">
        <v>8.9935500000000008</v>
      </c>
      <c r="AR15" s="32">
        <v>8.9961599999999997</v>
      </c>
      <c r="AS15" s="32">
        <v>8.86496</v>
      </c>
      <c r="AT15" s="32">
        <v>8.9750599999999991</v>
      </c>
      <c r="AU15" s="32">
        <v>8.8669399999999996</v>
      </c>
      <c r="AV15" s="32">
        <v>8.9130800000000008</v>
      </c>
      <c r="AW15" s="32">
        <v>8.9587900000000005</v>
      </c>
      <c r="AX15" s="32">
        <v>8.8925999999999998</v>
      </c>
      <c r="AY15" s="32">
        <v>8.98935</v>
      </c>
      <c r="AZ15" s="32">
        <v>9.0208600000000008</v>
      </c>
      <c r="BA15" s="32">
        <f t="shared" si="7"/>
        <v>8.9471349999999994</v>
      </c>
      <c r="BB15" s="33">
        <f t="shared" si="8"/>
        <v>6.4538430309052557E-3</v>
      </c>
      <c r="BD15">
        <f t="shared" si="9"/>
        <v>0.9642209068216927</v>
      </c>
      <c r="BE15">
        <f t="shared" si="10"/>
        <v>0.95238240982402012</v>
      </c>
      <c r="BF15">
        <f t="shared" si="11"/>
        <v>0.98772221498837331</v>
      </c>
    </row>
    <row r="16" spans="1:58" x14ac:dyDescent="0.25">
      <c r="A16" t="s">
        <v>160</v>
      </c>
      <c r="B16" s="31">
        <v>24.067599999999999</v>
      </c>
      <c r="C16" s="32">
        <v>24.431000000000001</v>
      </c>
      <c r="D16" s="32">
        <v>24.127400000000002</v>
      </c>
      <c r="E16" s="32">
        <v>24.096299999999999</v>
      </c>
      <c r="F16" s="32">
        <v>23.867999999999999</v>
      </c>
      <c r="G16" s="32">
        <v>23.9848</v>
      </c>
      <c r="H16" s="32">
        <v>24.122699999999998</v>
      </c>
      <c r="I16" s="32">
        <v>24.0107</v>
      </c>
      <c r="J16" s="32">
        <v>24.075600000000001</v>
      </c>
      <c r="K16" s="32">
        <v>24.1205</v>
      </c>
      <c r="L16" s="32">
        <f t="shared" si="0"/>
        <v>24.09046</v>
      </c>
      <c r="M16" s="33">
        <f t="shared" si="1"/>
        <v>5.984536634756385E-3</v>
      </c>
      <c r="O16" s="31">
        <v>23.5946</v>
      </c>
      <c r="P16" s="32">
        <v>23.491199999999999</v>
      </c>
      <c r="Q16" s="32">
        <v>23.496099999999998</v>
      </c>
      <c r="R16" s="32">
        <v>23.499400000000001</v>
      </c>
      <c r="S16" s="32">
        <v>23.505500000000001</v>
      </c>
      <c r="T16" s="32">
        <v>23.487500000000001</v>
      </c>
      <c r="U16" s="32">
        <v>23.479399999999998</v>
      </c>
      <c r="V16" s="32">
        <v>23.501300000000001</v>
      </c>
      <c r="W16" s="32">
        <v>23.468900000000001</v>
      </c>
      <c r="X16" s="32">
        <v>23.529199999999999</v>
      </c>
      <c r="Y16" s="32">
        <f t="shared" si="2"/>
        <v>23.505310000000001</v>
      </c>
      <c r="Z16" s="33">
        <f t="shared" si="3"/>
        <v>1.9643104864673052E-3</v>
      </c>
      <c r="AB16">
        <f t="shared" si="4"/>
        <v>0.97571030192034525</v>
      </c>
      <c r="AD16" s="31">
        <v>24.8841</v>
      </c>
      <c r="AE16" s="32">
        <v>25.363499999999998</v>
      </c>
      <c r="AF16" s="32">
        <v>25.345600000000001</v>
      </c>
      <c r="AG16" s="32">
        <v>25.282</v>
      </c>
      <c r="AH16" s="32">
        <v>25.3704</v>
      </c>
      <c r="AI16" s="32">
        <v>24.835000000000001</v>
      </c>
      <c r="AJ16" s="32">
        <v>24.9268</v>
      </c>
      <c r="AK16" s="32">
        <v>25.2148</v>
      </c>
      <c r="AL16" s="32">
        <v>24.997299999999999</v>
      </c>
      <c r="AM16" s="32">
        <v>25.0352</v>
      </c>
      <c r="AN16" s="32">
        <f t="shared" si="5"/>
        <v>25.12547</v>
      </c>
      <c r="AO16" s="33">
        <f t="shared" si="6"/>
        <v>8.4352537052062859E-3</v>
      </c>
      <c r="AQ16" s="31">
        <v>24.2302</v>
      </c>
      <c r="AR16" s="32">
        <v>24.073699999999999</v>
      </c>
      <c r="AS16" s="32">
        <v>24.2928</v>
      </c>
      <c r="AT16" s="32">
        <v>24.114100000000001</v>
      </c>
      <c r="AU16" s="32">
        <v>24.130199999999999</v>
      </c>
      <c r="AV16" s="32">
        <v>24.3278</v>
      </c>
      <c r="AW16" s="32">
        <v>24.173999999999999</v>
      </c>
      <c r="AX16" s="32">
        <v>24.218900000000001</v>
      </c>
      <c r="AY16" s="32">
        <v>24.419599999999999</v>
      </c>
      <c r="AZ16" s="32">
        <v>24.223400000000002</v>
      </c>
      <c r="BA16" s="32">
        <f t="shared" si="7"/>
        <v>24.220469999999999</v>
      </c>
      <c r="BB16" s="33">
        <f t="shared" si="8"/>
        <v>4.3449729903201461E-3</v>
      </c>
      <c r="BD16">
        <f t="shared" si="9"/>
        <v>0.9639807732949871</v>
      </c>
      <c r="BE16">
        <f t="shared" si="10"/>
        <v>0.95880634272712117</v>
      </c>
      <c r="BF16">
        <f t="shared" si="11"/>
        <v>0.99463222637711002</v>
      </c>
    </row>
    <row r="17" spans="1:58" x14ac:dyDescent="0.25">
      <c r="A17" t="s">
        <v>161</v>
      </c>
      <c r="B17" s="31">
        <v>34.5777</v>
      </c>
      <c r="C17" s="32">
        <v>34.006300000000003</v>
      </c>
      <c r="D17" s="32">
        <v>33.868000000000002</v>
      </c>
      <c r="E17" s="32">
        <v>33.868400000000001</v>
      </c>
      <c r="F17" s="32">
        <v>33.825600000000001</v>
      </c>
      <c r="G17" s="32">
        <v>33.840600000000002</v>
      </c>
      <c r="H17" s="32">
        <v>33.829799999999999</v>
      </c>
      <c r="I17" s="32">
        <v>34.2211</v>
      </c>
      <c r="J17" s="32">
        <v>33.848100000000002</v>
      </c>
      <c r="K17" s="32">
        <v>33.814100000000003</v>
      </c>
      <c r="L17" s="32">
        <f t="shared" si="0"/>
        <v>33.969970000000004</v>
      </c>
      <c r="M17" s="33">
        <f t="shared" si="1"/>
        <v>7.2825731095472086E-3</v>
      </c>
      <c r="O17" s="31">
        <v>34.055399999999999</v>
      </c>
      <c r="P17" s="32">
        <v>33.905200000000001</v>
      </c>
      <c r="Q17" s="32">
        <v>33.883400000000002</v>
      </c>
      <c r="R17" s="32">
        <v>33.954300000000003</v>
      </c>
      <c r="S17" s="32">
        <v>33.875999999999998</v>
      </c>
      <c r="T17" s="32">
        <v>33.869</v>
      </c>
      <c r="U17" s="32">
        <v>33.877400000000002</v>
      </c>
      <c r="V17" s="32">
        <v>33.877099999999999</v>
      </c>
      <c r="W17" s="32">
        <v>33.871400000000001</v>
      </c>
      <c r="X17" s="32">
        <v>33.879800000000003</v>
      </c>
      <c r="Y17" s="32">
        <f t="shared" si="2"/>
        <v>33.904899999999998</v>
      </c>
      <c r="Z17" s="33">
        <f t="shared" si="3"/>
        <v>2.3034577095875745E-3</v>
      </c>
      <c r="AB17">
        <f t="shared" si="4"/>
        <v>0.99808448461979782</v>
      </c>
      <c r="AD17" s="31">
        <v>35.757800000000003</v>
      </c>
      <c r="AE17" s="32">
        <v>35.877299999999998</v>
      </c>
      <c r="AF17" s="32">
        <v>35.976799999999997</v>
      </c>
      <c r="AG17" s="32">
        <v>35.837499999999999</v>
      </c>
      <c r="AH17" s="32">
        <v>35.069600000000001</v>
      </c>
      <c r="AI17" s="32">
        <v>35.535800000000002</v>
      </c>
      <c r="AJ17" s="32">
        <v>36.257300000000001</v>
      </c>
      <c r="AK17" s="32">
        <v>35.648400000000002</v>
      </c>
      <c r="AL17" s="32">
        <v>35.652299999999997</v>
      </c>
      <c r="AM17" s="32">
        <v>36.349800000000002</v>
      </c>
      <c r="AN17" s="32">
        <f t="shared" si="5"/>
        <v>35.796260000000004</v>
      </c>
      <c r="AO17" s="33">
        <f t="shared" si="6"/>
        <v>1.0199753557825262E-2</v>
      </c>
      <c r="AQ17" s="31">
        <v>34.036499999999997</v>
      </c>
      <c r="AR17" s="32">
        <v>34.008299999999998</v>
      </c>
      <c r="AS17" s="32">
        <v>34.999299999999998</v>
      </c>
      <c r="AT17" s="32">
        <v>34.112699999999997</v>
      </c>
      <c r="AU17" s="32">
        <v>34.2742</v>
      </c>
      <c r="AV17" s="32">
        <v>34.087200000000003</v>
      </c>
      <c r="AW17" s="32">
        <v>34.525500000000001</v>
      </c>
      <c r="AX17" s="32">
        <v>34.2059</v>
      </c>
      <c r="AY17" s="32">
        <v>37.508800000000001</v>
      </c>
      <c r="AZ17" s="32">
        <v>34.4114</v>
      </c>
      <c r="BA17" s="32">
        <f t="shared" si="7"/>
        <v>34.616979999999998</v>
      </c>
      <c r="BB17" s="33">
        <f t="shared" si="8"/>
        <v>3.0584334051691083E-2</v>
      </c>
      <c r="BD17">
        <f t="shared" si="9"/>
        <v>0.96705577621796224</v>
      </c>
      <c r="BE17">
        <f t="shared" si="10"/>
        <v>0.94898098292950162</v>
      </c>
      <c r="BF17">
        <f t="shared" si="11"/>
        <v>0.98130946142615572</v>
      </c>
    </row>
    <row r="18" spans="1:58" x14ac:dyDescent="0.25">
      <c r="A18" t="s">
        <v>162</v>
      </c>
      <c r="B18" s="31">
        <v>2.7965</v>
      </c>
      <c r="C18" s="32">
        <v>2.7764799999999998</v>
      </c>
      <c r="D18" s="32">
        <v>2.7916099999999999</v>
      </c>
      <c r="E18" s="32">
        <v>2.7756799999999999</v>
      </c>
      <c r="F18" s="32">
        <v>2.7801399999999998</v>
      </c>
      <c r="G18" s="32">
        <v>2.7800400000000001</v>
      </c>
      <c r="H18" s="32">
        <v>2.7761</v>
      </c>
      <c r="I18" s="32">
        <v>2.7751299999999999</v>
      </c>
      <c r="J18" s="32">
        <v>2.7783500000000001</v>
      </c>
      <c r="K18" s="32">
        <v>2.77752</v>
      </c>
      <c r="L18" s="32">
        <f t="shared" si="0"/>
        <v>2.7807550000000001</v>
      </c>
      <c r="M18" s="33">
        <f t="shared" si="1"/>
        <v>2.6268433408617917E-3</v>
      </c>
      <c r="O18" s="31">
        <v>3.2269100000000002</v>
      </c>
      <c r="P18" s="32">
        <v>3.22818</v>
      </c>
      <c r="Q18" s="32">
        <v>3.21008</v>
      </c>
      <c r="R18" s="32">
        <v>3.2098100000000001</v>
      </c>
      <c r="S18" s="32">
        <v>3.2124000000000001</v>
      </c>
      <c r="T18" s="32">
        <v>3.2105000000000001</v>
      </c>
      <c r="U18" s="32">
        <v>3.2095099999999999</v>
      </c>
      <c r="V18" s="32">
        <v>3.22627</v>
      </c>
      <c r="W18" s="32">
        <v>3.2085599999999999</v>
      </c>
      <c r="X18" s="32">
        <v>3.20919</v>
      </c>
      <c r="Y18" s="32">
        <f t="shared" si="2"/>
        <v>3.215141</v>
      </c>
      <c r="Z18" s="33">
        <f t="shared" si="3"/>
        <v>3.7958529859781981E-3</v>
      </c>
      <c r="AB18">
        <f t="shared" si="4"/>
        <v>1.1562115324794884</v>
      </c>
      <c r="AD18" s="31">
        <v>2.9350100000000001</v>
      </c>
      <c r="AE18" s="32">
        <v>2.9714299999999998</v>
      </c>
      <c r="AF18" s="32">
        <v>2.9401999999999999</v>
      </c>
      <c r="AG18" s="32">
        <v>2.9552100000000001</v>
      </c>
      <c r="AH18" s="32">
        <v>2.9471699999999998</v>
      </c>
      <c r="AI18" s="32">
        <v>2.9617900000000001</v>
      </c>
      <c r="AJ18" s="32">
        <v>2.9667699999999999</v>
      </c>
      <c r="AK18" s="32">
        <v>2.9292699999999998</v>
      </c>
      <c r="AL18" s="32">
        <v>2.9561299999999999</v>
      </c>
      <c r="AM18" s="32">
        <v>2.89419</v>
      </c>
      <c r="AN18" s="32">
        <f t="shared" si="5"/>
        <v>2.9457170000000006</v>
      </c>
      <c r="AO18" s="33">
        <f t="shared" si="6"/>
        <v>7.7031036104192388E-3</v>
      </c>
      <c r="AQ18" s="34">
        <v>2.8423699999999998</v>
      </c>
      <c r="AR18" s="46">
        <v>2.8304200000000002</v>
      </c>
      <c r="AS18" s="46">
        <v>2.8238799999999999</v>
      </c>
      <c r="AT18" s="46">
        <v>2.9302999999999999</v>
      </c>
      <c r="AU18" s="46">
        <v>2.8292600000000001</v>
      </c>
      <c r="AV18" s="46">
        <v>2.8187500000000001</v>
      </c>
      <c r="AW18" s="46">
        <v>2.8434900000000001</v>
      </c>
      <c r="AX18" s="46">
        <v>2.82199</v>
      </c>
      <c r="AY18" s="46">
        <v>2.83622</v>
      </c>
      <c r="AZ18" s="46">
        <v>2.8696700000000002</v>
      </c>
      <c r="BA18" s="32">
        <f t="shared" si="7"/>
        <v>2.8446349999999998</v>
      </c>
      <c r="BB18" s="33">
        <f t="shared" si="8"/>
        <v>1.1773233117475725E-2</v>
      </c>
      <c r="BD18">
        <f t="shared" si="9"/>
        <v>0.96568509466455854</v>
      </c>
      <c r="BE18">
        <f t="shared" si="10"/>
        <v>0.94399937264849254</v>
      </c>
      <c r="BF18">
        <f t="shared" si="11"/>
        <v>0.97754369189720303</v>
      </c>
    </row>
    <row r="19" spans="1:58" x14ac:dyDescent="0.25">
      <c r="A19" t="s">
        <v>163</v>
      </c>
      <c r="B19" s="31">
        <v>13.3886</v>
      </c>
      <c r="C19" s="32">
        <v>13.296099999999999</v>
      </c>
      <c r="D19" s="32">
        <v>13.2902</v>
      </c>
      <c r="E19" s="32">
        <v>13.2842</v>
      </c>
      <c r="F19" s="32">
        <v>13.2826</v>
      </c>
      <c r="G19" s="32">
        <v>13.4116</v>
      </c>
      <c r="H19" s="32">
        <v>13.282500000000001</v>
      </c>
      <c r="I19" s="32">
        <v>13.2879</v>
      </c>
      <c r="J19" s="32">
        <v>13.4122</v>
      </c>
      <c r="K19" s="32">
        <v>13.283300000000001</v>
      </c>
      <c r="L19" s="32">
        <f t="shared" si="0"/>
        <v>13.32192</v>
      </c>
      <c r="M19" s="33">
        <f t="shared" si="1"/>
        <v>4.2963819788354235E-3</v>
      </c>
      <c r="O19" s="31">
        <v>13.534800000000001</v>
      </c>
      <c r="P19" s="32">
        <v>13.5623</v>
      </c>
      <c r="Q19" s="32">
        <v>13.534599999999999</v>
      </c>
      <c r="R19" s="32">
        <v>14.043200000000001</v>
      </c>
      <c r="S19" s="32">
        <v>13.536199999999999</v>
      </c>
      <c r="T19" s="32">
        <v>14.079599999999999</v>
      </c>
      <c r="U19" s="32">
        <v>13.526</v>
      </c>
      <c r="V19" s="32">
        <v>13.5305</v>
      </c>
      <c r="W19" s="32">
        <v>13.5275</v>
      </c>
      <c r="X19" s="32">
        <v>13.6267</v>
      </c>
      <c r="Y19" s="32">
        <f t="shared" si="2"/>
        <v>13.650139999999999</v>
      </c>
      <c r="Z19" s="33">
        <f t="shared" si="3"/>
        <v>2.1819969649596409E-2</v>
      </c>
      <c r="AB19">
        <f t="shared" si="4"/>
        <v>1.0246375897768489</v>
      </c>
      <c r="AD19" s="34">
        <v>13.798999999999999</v>
      </c>
      <c r="AE19" s="46">
        <v>14.365</v>
      </c>
      <c r="AF19" s="46">
        <v>14.3409</v>
      </c>
      <c r="AG19" s="46">
        <v>14.1518</v>
      </c>
      <c r="AH19" s="46">
        <v>14.1096</v>
      </c>
      <c r="AI19" s="46">
        <v>14.071099999999999</v>
      </c>
      <c r="AJ19" s="46">
        <v>14.401899999999999</v>
      </c>
      <c r="AK19" s="46">
        <v>13.894500000000001</v>
      </c>
      <c r="AL19" s="46">
        <v>14.021599999999999</v>
      </c>
      <c r="AM19" s="46">
        <v>14.4207</v>
      </c>
      <c r="AN19" s="32">
        <f t="shared" si="5"/>
        <v>14.157610000000002</v>
      </c>
      <c r="AO19" s="33">
        <f t="shared" si="6"/>
        <v>1.5468716331271008E-2</v>
      </c>
      <c r="AQ19" s="34">
        <v>13.5137</v>
      </c>
      <c r="AR19" s="46">
        <v>13.761799999999999</v>
      </c>
      <c r="AS19" s="46">
        <v>14.079800000000001</v>
      </c>
      <c r="AT19" s="46">
        <v>13.4222</v>
      </c>
      <c r="AU19" s="46">
        <v>13.551399999999999</v>
      </c>
      <c r="AV19" s="46">
        <v>13.427300000000001</v>
      </c>
      <c r="AW19" s="46">
        <v>13.6068</v>
      </c>
      <c r="AX19" s="46">
        <v>13.556100000000001</v>
      </c>
      <c r="AY19" s="46">
        <v>13.489000000000001</v>
      </c>
      <c r="AZ19" s="46">
        <v>14.220700000000001</v>
      </c>
      <c r="BA19" s="32">
        <f t="shared" si="7"/>
        <v>13.662880000000001</v>
      </c>
      <c r="BB19" s="33">
        <f t="shared" si="8"/>
        <v>2.0231266673370725E-2</v>
      </c>
      <c r="BD19">
        <f t="shared" si="9"/>
        <v>0.96505554256685977</v>
      </c>
      <c r="BE19">
        <f t="shared" si="10"/>
        <v>0.94097238163786112</v>
      </c>
      <c r="BF19">
        <f t="shared" si="11"/>
        <v>0.97504479289871526</v>
      </c>
    </row>
    <row r="20" spans="1:58" x14ac:dyDescent="0.25">
      <c r="A20" t="s">
        <v>164</v>
      </c>
      <c r="B20" s="31">
        <v>2.81535</v>
      </c>
      <c r="C20" s="32">
        <v>2.8023899999999999</v>
      </c>
      <c r="D20" s="32">
        <v>2.7429000000000001</v>
      </c>
      <c r="E20" s="32">
        <v>2.8654299999999999</v>
      </c>
      <c r="F20" s="32">
        <v>2.8054600000000001</v>
      </c>
      <c r="G20" s="32">
        <v>2.8477700000000001</v>
      </c>
      <c r="H20" s="32">
        <v>2.8759199999999998</v>
      </c>
      <c r="I20" s="32">
        <v>2.8106599999999999</v>
      </c>
      <c r="J20" s="32">
        <v>2.7865500000000001</v>
      </c>
      <c r="K20" s="32">
        <v>2.8540299999999998</v>
      </c>
      <c r="L20" s="32">
        <f t="shared" si="0"/>
        <v>2.820646</v>
      </c>
      <c r="M20" s="33">
        <f t="shared" si="1"/>
        <v>1.4381454002963253E-2</v>
      </c>
      <c r="O20" s="31">
        <v>2.2954599999999998</v>
      </c>
      <c r="P20" s="32">
        <v>2.2959800000000001</v>
      </c>
      <c r="Q20" s="32">
        <v>2.2937599999999998</v>
      </c>
      <c r="R20" s="32">
        <v>2.2945799999999998</v>
      </c>
      <c r="S20" s="32">
        <v>2.2955100000000002</v>
      </c>
      <c r="T20" s="32">
        <v>2.2918699999999999</v>
      </c>
      <c r="U20" s="32">
        <v>2.2937500000000002</v>
      </c>
      <c r="V20" s="32">
        <v>2.29617</v>
      </c>
      <c r="W20" s="32">
        <v>2.2937500000000002</v>
      </c>
      <c r="X20" s="32">
        <v>2.2925800000000001</v>
      </c>
      <c r="Y20" s="32">
        <f t="shared" si="2"/>
        <v>2.2943410000000002</v>
      </c>
      <c r="Z20" s="33">
        <f t="shared" si="3"/>
        <v>7.2694287456650966E-4</v>
      </c>
      <c r="AB20">
        <f t="shared" si="4"/>
        <v>0.8134097649970965</v>
      </c>
      <c r="AD20" s="34">
        <v>3.3115899999999998</v>
      </c>
      <c r="AE20" s="46">
        <v>2.9395500000000001</v>
      </c>
      <c r="AF20" s="46">
        <v>2.8900999999999999</v>
      </c>
      <c r="AG20" s="46">
        <v>2.8825099999999999</v>
      </c>
      <c r="AH20" s="46">
        <v>3.2695599999999998</v>
      </c>
      <c r="AI20" s="46">
        <v>2.8668200000000001</v>
      </c>
      <c r="AJ20" s="46">
        <v>2.8851200000000001</v>
      </c>
      <c r="AK20" s="46">
        <v>2.9148299999999998</v>
      </c>
      <c r="AL20" s="46">
        <v>2.9216500000000001</v>
      </c>
      <c r="AM20" s="46">
        <v>2.9504800000000002</v>
      </c>
      <c r="AN20" s="32">
        <f t="shared" si="5"/>
        <v>2.9832209999999995</v>
      </c>
      <c r="AO20" s="36">
        <f t="shared" si="6"/>
        <v>5.510874751834291E-2</v>
      </c>
      <c r="AQ20" s="31">
        <v>2.7970999999999999</v>
      </c>
      <c r="AR20" s="32">
        <v>2.7761800000000001</v>
      </c>
      <c r="AS20" s="32">
        <v>2.7887400000000002</v>
      </c>
      <c r="AT20" s="32">
        <v>2.7854100000000002</v>
      </c>
      <c r="AU20" s="32">
        <v>2.8020499999999999</v>
      </c>
      <c r="AV20" s="32">
        <v>2.7793600000000001</v>
      </c>
      <c r="AW20" s="32">
        <v>2.8122400000000001</v>
      </c>
      <c r="AX20" s="32">
        <v>2.8338399999999999</v>
      </c>
      <c r="AY20" s="32">
        <v>2.79392</v>
      </c>
      <c r="AZ20" s="32">
        <v>2.79426</v>
      </c>
      <c r="BA20" s="32">
        <f t="shared" si="7"/>
        <v>2.7963100000000001</v>
      </c>
      <c r="BB20" s="33">
        <f t="shared" si="8"/>
        <v>6.0482578212943871E-3</v>
      </c>
      <c r="BD20">
        <f t="shared" si="9"/>
        <v>0.9373459090023839</v>
      </c>
      <c r="BE20">
        <f t="shared" si="10"/>
        <v>0.94550353460236447</v>
      </c>
      <c r="BF20">
        <f t="shared" si="11"/>
        <v>1.0087028977473884</v>
      </c>
    </row>
    <row r="21" spans="1:58" x14ac:dyDescent="0.25">
      <c r="A21" s="1" t="s">
        <v>165</v>
      </c>
      <c r="B21" s="31">
        <v>1108180</v>
      </c>
      <c r="C21" s="32">
        <v>1115980</v>
      </c>
      <c r="D21" s="32">
        <v>1171160</v>
      </c>
      <c r="E21" s="32">
        <v>1097390</v>
      </c>
      <c r="F21" s="32">
        <v>1117300</v>
      </c>
      <c r="G21" s="32">
        <v>1482540</v>
      </c>
      <c r="H21" s="32">
        <v>1114090</v>
      </c>
      <c r="I21" s="32">
        <v>1163860</v>
      </c>
      <c r="J21" s="32">
        <v>1138620</v>
      </c>
      <c r="K21" s="32">
        <v>1129640</v>
      </c>
      <c r="L21" s="32">
        <f t="shared" si="0"/>
        <v>1163876</v>
      </c>
      <c r="M21" s="36">
        <f t="shared" si="1"/>
        <v>9.8328952281303547E-2</v>
      </c>
      <c r="O21" s="34">
        <v>950317</v>
      </c>
      <c r="P21" s="35">
        <v>681294</v>
      </c>
      <c r="Q21" s="35">
        <v>690375</v>
      </c>
      <c r="R21" s="35">
        <v>688497</v>
      </c>
      <c r="S21" s="35">
        <v>684286</v>
      </c>
      <c r="T21" s="35">
        <v>691708</v>
      </c>
      <c r="U21" s="35">
        <v>676680</v>
      </c>
      <c r="V21" s="35">
        <v>679970</v>
      </c>
      <c r="W21" s="35">
        <v>678605</v>
      </c>
      <c r="X21" s="35">
        <v>678063</v>
      </c>
      <c r="Y21" s="32">
        <f t="shared" si="2"/>
        <v>709979.5</v>
      </c>
      <c r="Z21" s="36">
        <f t="shared" si="3"/>
        <v>0.1043395030686142</v>
      </c>
      <c r="AB21">
        <f t="shared" si="4"/>
        <v>0.61001300825861171</v>
      </c>
      <c r="AD21" s="31">
        <v>1805290</v>
      </c>
      <c r="AE21" s="32">
        <v>1736370</v>
      </c>
      <c r="AF21" s="32">
        <v>1664620</v>
      </c>
      <c r="AG21" s="32">
        <v>1732730</v>
      </c>
      <c r="AH21" s="32">
        <v>1707450</v>
      </c>
      <c r="AI21" s="32">
        <v>1695930</v>
      </c>
      <c r="AJ21" s="32">
        <v>1748570</v>
      </c>
      <c r="AK21" s="32">
        <v>1667170</v>
      </c>
      <c r="AL21" s="32">
        <v>1742660</v>
      </c>
      <c r="AM21" s="32">
        <v>1684070</v>
      </c>
      <c r="AN21" s="32">
        <f t="shared" si="5"/>
        <v>1718486</v>
      </c>
      <c r="AO21" s="33">
        <f t="shared" si="6"/>
        <v>2.5213754721156344E-2</v>
      </c>
      <c r="AQ21" s="31">
        <v>891759</v>
      </c>
      <c r="AR21" s="32">
        <v>880956</v>
      </c>
      <c r="AS21" s="32">
        <v>863862</v>
      </c>
      <c r="AT21" s="32">
        <v>861459</v>
      </c>
      <c r="AU21" s="32">
        <v>886935</v>
      </c>
      <c r="AV21" s="32">
        <v>887589</v>
      </c>
      <c r="AW21" s="32">
        <v>866794</v>
      </c>
      <c r="AX21" s="32">
        <v>869362</v>
      </c>
      <c r="AY21" s="32">
        <v>867160</v>
      </c>
      <c r="AZ21" s="32">
        <v>865254</v>
      </c>
      <c r="BA21" s="32">
        <f t="shared" si="7"/>
        <v>874113</v>
      </c>
      <c r="BB21" s="33">
        <f t="shared" si="8"/>
        <v>1.3057096835273528E-2</v>
      </c>
      <c r="BD21" s="30">
        <f t="shared" si="9"/>
        <v>0.50865296545913086</v>
      </c>
      <c r="BE21" s="30">
        <f t="shared" si="10"/>
        <v>0.67726824658449358</v>
      </c>
      <c r="BF21" s="30">
        <f t="shared" si="11"/>
        <v>1.3314937542400125</v>
      </c>
    </row>
    <row r="22" spans="1:58" x14ac:dyDescent="0.25">
      <c r="A22" s="1" t="s">
        <v>166</v>
      </c>
      <c r="B22" s="31">
        <v>1112120</v>
      </c>
      <c r="C22" s="32">
        <v>1121480</v>
      </c>
      <c r="D22" s="32">
        <v>1100050</v>
      </c>
      <c r="E22" s="32">
        <v>1155650</v>
      </c>
      <c r="F22" s="32">
        <v>1125420</v>
      </c>
      <c r="G22" s="32">
        <v>1350440</v>
      </c>
      <c r="H22" s="32">
        <v>1098260</v>
      </c>
      <c r="I22" s="32">
        <v>1121100</v>
      </c>
      <c r="J22" s="32">
        <v>1169320</v>
      </c>
      <c r="K22" s="32">
        <v>1146210</v>
      </c>
      <c r="L22" s="32">
        <f t="shared" si="0"/>
        <v>1150005</v>
      </c>
      <c r="M22" s="36">
        <f t="shared" si="1"/>
        <v>6.4459371660545869E-2</v>
      </c>
      <c r="O22" s="34">
        <v>910784</v>
      </c>
      <c r="P22" s="35">
        <v>696076</v>
      </c>
      <c r="Q22" s="35">
        <v>680572</v>
      </c>
      <c r="R22" s="35">
        <v>686549</v>
      </c>
      <c r="S22" s="35">
        <v>678006</v>
      </c>
      <c r="T22" s="35">
        <v>676185</v>
      </c>
      <c r="U22" s="35">
        <v>672543</v>
      </c>
      <c r="V22" s="35">
        <v>673187</v>
      </c>
      <c r="W22" s="35">
        <v>686987</v>
      </c>
      <c r="X22" s="35">
        <v>675008</v>
      </c>
      <c r="Y22" s="32">
        <f t="shared" si="2"/>
        <v>703589.7</v>
      </c>
      <c r="Z22" s="36">
        <f t="shared" si="3"/>
        <v>9.1270296121008496E-2</v>
      </c>
      <c r="AB22">
        <f t="shared" si="4"/>
        <v>0.61181447037186787</v>
      </c>
      <c r="AD22" s="31">
        <v>1709160</v>
      </c>
      <c r="AE22" s="32">
        <v>1783230</v>
      </c>
      <c r="AF22" s="32">
        <v>1727820</v>
      </c>
      <c r="AG22" s="32">
        <v>1703620</v>
      </c>
      <c r="AH22" s="32">
        <v>1749810</v>
      </c>
      <c r="AI22" s="32">
        <v>1763890</v>
      </c>
      <c r="AJ22" s="32">
        <v>1740090</v>
      </c>
      <c r="AK22" s="32">
        <v>1684870</v>
      </c>
      <c r="AL22" s="32">
        <v>1707340</v>
      </c>
      <c r="AM22" s="32">
        <v>1679510</v>
      </c>
      <c r="AN22" s="32">
        <f t="shared" si="5"/>
        <v>1724934</v>
      </c>
      <c r="AO22" s="33">
        <f t="shared" si="6"/>
        <v>1.9758168870919236E-2</v>
      </c>
      <c r="AQ22" s="31">
        <v>879776</v>
      </c>
      <c r="AR22" s="32">
        <v>864775</v>
      </c>
      <c r="AS22" s="32">
        <v>881189</v>
      </c>
      <c r="AT22" s="32">
        <v>876926</v>
      </c>
      <c r="AU22" s="32">
        <v>1120250</v>
      </c>
      <c r="AV22" s="32">
        <v>873761</v>
      </c>
      <c r="AW22" s="32">
        <v>856971</v>
      </c>
      <c r="AX22" s="32">
        <v>882504</v>
      </c>
      <c r="AY22" s="32">
        <v>876455</v>
      </c>
      <c r="AZ22" s="32">
        <v>867165</v>
      </c>
      <c r="BA22" s="32">
        <f t="shared" si="7"/>
        <v>897977.2</v>
      </c>
      <c r="BB22" s="36">
        <f t="shared" si="8"/>
        <v>8.7437269531339415E-2</v>
      </c>
      <c r="BD22" s="30">
        <f t="shared" si="9"/>
        <v>0.52058641084238577</v>
      </c>
      <c r="BE22" s="30">
        <f t="shared" si="10"/>
        <v>0.66669507355064017</v>
      </c>
      <c r="BF22" s="30">
        <f t="shared" si="11"/>
        <v>1.2806616916331506</v>
      </c>
    </row>
    <row r="23" spans="1:58" x14ac:dyDescent="0.25">
      <c r="A23" s="1" t="s">
        <v>167</v>
      </c>
      <c r="B23" s="31">
        <v>6.6631900000000002</v>
      </c>
      <c r="C23" s="32">
        <v>6.4001599999999996</v>
      </c>
      <c r="D23" s="32">
        <v>6.5003599999999997</v>
      </c>
      <c r="E23" s="32">
        <v>6.3823800000000004</v>
      </c>
      <c r="F23" s="32">
        <v>6.3973199999999997</v>
      </c>
      <c r="G23" s="32">
        <v>6.3193999999999999</v>
      </c>
      <c r="H23" s="32">
        <v>6.3191100000000002</v>
      </c>
      <c r="I23" s="32">
        <v>6.3250500000000001</v>
      </c>
      <c r="J23" s="32">
        <v>6.4443799999999998</v>
      </c>
      <c r="K23" s="32">
        <v>6.4408099999999999</v>
      </c>
      <c r="L23" s="32">
        <f t="shared" si="0"/>
        <v>6.4192160000000005</v>
      </c>
      <c r="M23" s="33">
        <f t="shared" si="1"/>
        <v>1.6277265136361407E-2</v>
      </c>
      <c r="O23" s="34">
        <v>7.1520900000000003</v>
      </c>
      <c r="P23" s="32">
        <v>7.2319100000000001</v>
      </c>
      <c r="Q23" s="32">
        <v>7.2478100000000003</v>
      </c>
      <c r="R23" s="32">
        <v>7.16587</v>
      </c>
      <c r="S23" s="32">
        <v>7.04352</v>
      </c>
      <c r="T23" s="32">
        <v>7.2845800000000001</v>
      </c>
      <c r="U23" s="32">
        <v>7.09443</v>
      </c>
      <c r="V23" s="32">
        <v>7.1615900000000003</v>
      </c>
      <c r="W23" s="32">
        <v>7.0238800000000001</v>
      </c>
      <c r="X23" s="32">
        <v>7.0930600000000004</v>
      </c>
      <c r="Y23" s="32">
        <f t="shared" si="2"/>
        <v>7.1498739999999996</v>
      </c>
      <c r="Z23" s="33">
        <f t="shared" si="3"/>
        <v>1.7404850569810202E-2</v>
      </c>
      <c r="AB23">
        <f t="shared" si="4"/>
        <v>1.1138235572692987</v>
      </c>
      <c r="AD23" s="31">
        <v>6.7733699999999999</v>
      </c>
      <c r="AE23" s="32">
        <v>6.6920400000000004</v>
      </c>
      <c r="AF23" s="32">
        <v>6.8410500000000001</v>
      </c>
      <c r="AG23" s="32">
        <v>7.6734400000000003</v>
      </c>
      <c r="AH23" s="32">
        <v>6.4985200000000001</v>
      </c>
      <c r="AI23" s="32">
        <v>6.6832799999999999</v>
      </c>
      <c r="AJ23" s="32">
        <v>7.33087</v>
      </c>
      <c r="AK23" s="32">
        <v>7.2999200000000002</v>
      </c>
      <c r="AL23" s="32">
        <v>6.9110300000000002</v>
      </c>
      <c r="AM23" s="32">
        <v>7.0866199999999999</v>
      </c>
      <c r="AN23" s="32">
        <f t="shared" si="5"/>
        <v>6.9790139999999994</v>
      </c>
      <c r="AO23" s="36">
        <f t="shared" si="6"/>
        <v>5.2041607631172798E-2</v>
      </c>
      <c r="AQ23" s="31">
        <v>6.7305900000000003</v>
      </c>
      <c r="AR23" s="32">
        <v>6.5629</v>
      </c>
      <c r="AS23" s="32">
        <v>6.4895100000000001</v>
      </c>
      <c r="AT23" s="32">
        <v>6.6124200000000002</v>
      </c>
      <c r="AU23" s="32">
        <v>6.5437000000000003</v>
      </c>
      <c r="AV23" s="32">
        <v>6.6025700000000001</v>
      </c>
      <c r="AW23" s="32">
        <v>6.4928100000000004</v>
      </c>
      <c r="AX23" s="32">
        <v>6.4974999999999996</v>
      </c>
      <c r="AY23" s="32">
        <v>6.6128200000000001</v>
      </c>
      <c r="AZ23" s="32">
        <v>6.6192700000000002</v>
      </c>
      <c r="BA23" s="32">
        <f t="shared" si="7"/>
        <v>6.5764090000000008</v>
      </c>
      <c r="BB23" s="33">
        <f t="shared" si="8"/>
        <v>1.1439267222283965E-2</v>
      </c>
      <c r="BD23">
        <f t="shared" si="9"/>
        <v>0.94231205153048858</v>
      </c>
      <c r="BE23">
        <f t="shared" si="10"/>
        <v>0.91978838271423458</v>
      </c>
      <c r="BF23">
        <f t="shared" si="11"/>
        <v>0.97609744162809819</v>
      </c>
    </row>
    <row r="24" spans="1:58" x14ac:dyDescent="0.25">
      <c r="A24" t="s">
        <v>168</v>
      </c>
      <c r="B24" s="31">
        <v>30.703099999999999</v>
      </c>
      <c r="C24" s="32">
        <v>31.608899999999998</v>
      </c>
      <c r="D24" s="32">
        <v>30.897600000000001</v>
      </c>
      <c r="E24" s="32">
        <v>30.925599999999999</v>
      </c>
      <c r="F24" s="32">
        <v>30.722300000000001</v>
      </c>
      <c r="G24" s="32">
        <v>30.949200000000001</v>
      </c>
      <c r="H24" s="32">
        <v>30.8413</v>
      </c>
      <c r="I24" s="32">
        <v>30.585699999999999</v>
      </c>
      <c r="J24" s="32">
        <v>31.048100000000002</v>
      </c>
      <c r="K24" s="32">
        <v>30.728999999999999</v>
      </c>
      <c r="L24" s="32">
        <f t="shared" si="0"/>
        <v>30.901079999999997</v>
      </c>
      <c r="M24" s="33">
        <f t="shared" si="1"/>
        <v>9.2124756789080092E-3</v>
      </c>
      <c r="O24" s="31">
        <v>27.8751</v>
      </c>
      <c r="P24" s="32">
        <v>28.254899999999999</v>
      </c>
      <c r="Q24" s="32">
        <v>28.8857</v>
      </c>
      <c r="R24" s="32">
        <v>29.090900000000001</v>
      </c>
      <c r="S24" s="32">
        <v>29.234400000000001</v>
      </c>
      <c r="T24" s="32">
        <v>29.3276</v>
      </c>
      <c r="U24" s="32">
        <v>29.626300000000001</v>
      </c>
      <c r="V24" s="32">
        <v>29.860600000000002</v>
      </c>
      <c r="W24" s="32">
        <v>29.5106</v>
      </c>
      <c r="X24" s="32">
        <v>27.6585</v>
      </c>
      <c r="Y24" s="32">
        <f t="shared" si="2"/>
        <v>28.932459999999999</v>
      </c>
      <c r="Z24" s="33">
        <f t="shared" si="3"/>
        <v>3.3808355103160846E-2</v>
      </c>
      <c r="AB24">
        <f t="shared" si="4"/>
        <v>0.93629284154469683</v>
      </c>
      <c r="AD24" s="31">
        <v>36.514800000000001</v>
      </c>
      <c r="AE24" s="32">
        <v>35.342100000000002</v>
      </c>
      <c r="AF24" s="32">
        <v>37.537199999999999</v>
      </c>
      <c r="AG24" s="32">
        <v>38.381900000000002</v>
      </c>
      <c r="AH24" s="32">
        <v>35.6175</v>
      </c>
      <c r="AI24" s="32">
        <v>36.665199999999999</v>
      </c>
      <c r="AJ24" s="32">
        <v>38.137599999999999</v>
      </c>
      <c r="AK24" s="32">
        <v>36.061</v>
      </c>
      <c r="AL24" s="32">
        <v>35.6374</v>
      </c>
      <c r="AM24" s="32">
        <v>37.436199999999999</v>
      </c>
      <c r="AN24" s="32">
        <f t="shared" si="5"/>
        <v>36.733089999999997</v>
      </c>
      <c r="AO24" s="33">
        <f t="shared" si="6"/>
        <v>2.9705656030938062E-2</v>
      </c>
      <c r="AQ24" s="31">
        <v>33.080199999999998</v>
      </c>
      <c r="AR24" s="32">
        <v>33.353499999999997</v>
      </c>
      <c r="AS24" s="32">
        <v>32.341900000000003</v>
      </c>
      <c r="AT24" s="32">
        <v>32.367600000000003</v>
      </c>
      <c r="AU24" s="32">
        <v>34.353999999999999</v>
      </c>
      <c r="AV24" s="32">
        <v>31.8948</v>
      </c>
      <c r="AW24" s="32">
        <v>33.783200000000001</v>
      </c>
      <c r="AX24" s="32">
        <v>32.348399999999998</v>
      </c>
      <c r="AY24" s="32">
        <v>31.482500000000002</v>
      </c>
      <c r="AZ24" s="32">
        <v>31.723099999999999</v>
      </c>
      <c r="BA24" s="32">
        <f t="shared" si="7"/>
        <v>32.672919999999998</v>
      </c>
      <c r="BB24" s="33">
        <f t="shared" si="8"/>
        <v>2.8712520592396925E-2</v>
      </c>
      <c r="BD24" s="30">
        <f t="shared" si="9"/>
        <v>0.88946832406421572</v>
      </c>
      <c r="BE24" s="30">
        <f t="shared" si="10"/>
        <v>0.84123279582523547</v>
      </c>
      <c r="BF24">
        <f t="shared" si="11"/>
        <v>0.94577038109847544</v>
      </c>
    </row>
    <row r="25" spans="1:58" x14ac:dyDescent="0.25">
      <c r="A25" s="1" t="s">
        <v>169</v>
      </c>
      <c r="B25" s="31">
        <v>11.997999999999999</v>
      </c>
      <c r="C25" s="32">
        <v>12.001799999999999</v>
      </c>
      <c r="D25" s="32">
        <v>12.0016</v>
      </c>
      <c r="E25" s="32">
        <v>12.0039</v>
      </c>
      <c r="F25" s="32">
        <v>11.9998</v>
      </c>
      <c r="G25" s="32">
        <v>12.005100000000001</v>
      </c>
      <c r="H25" s="32">
        <v>12.004300000000001</v>
      </c>
      <c r="I25" s="32">
        <v>12.0007</v>
      </c>
      <c r="J25" s="32">
        <v>11.9999</v>
      </c>
      <c r="K25" s="32">
        <v>12.056900000000001</v>
      </c>
      <c r="L25" s="32">
        <f t="shared" si="0"/>
        <v>12.007200000000001</v>
      </c>
      <c r="M25" s="33">
        <f t="shared" si="1"/>
        <v>1.4661604497805073E-3</v>
      </c>
      <c r="O25" s="31">
        <v>12.026400000000001</v>
      </c>
      <c r="P25" s="32">
        <v>12.024900000000001</v>
      </c>
      <c r="Q25" s="32">
        <v>12.0436</v>
      </c>
      <c r="R25" s="32">
        <v>12.0395</v>
      </c>
      <c r="S25" s="32">
        <v>11.988</v>
      </c>
      <c r="T25" s="32">
        <v>12.133800000000001</v>
      </c>
      <c r="U25" s="32">
        <v>11.940799999999999</v>
      </c>
      <c r="V25" s="32">
        <v>11.963900000000001</v>
      </c>
      <c r="W25" s="32">
        <v>12.0037</v>
      </c>
      <c r="X25" s="32">
        <v>12.092599999999999</v>
      </c>
      <c r="Y25" s="32">
        <f t="shared" si="2"/>
        <v>12.02572</v>
      </c>
      <c r="Z25" s="33">
        <f t="shared" si="3"/>
        <v>6.3564718227436499E-3</v>
      </c>
      <c r="AB25">
        <f t="shared" si="4"/>
        <v>1.0015424078886002</v>
      </c>
      <c r="AD25" s="31">
        <v>12.3203</v>
      </c>
      <c r="AE25" s="32">
        <v>12.373100000000001</v>
      </c>
      <c r="AF25" s="32">
        <v>12.4626</v>
      </c>
      <c r="AG25" s="32">
        <v>12.324999999999999</v>
      </c>
      <c r="AH25" s="32">
        <v>12.3347</v>
      </c>
      <c r="AI25" s="32">
        <v>12.3329</v>
      </c>
      <c r="AJ25" s="32">
        <v>12.404299999999999</v>
      </c>
      <c r="AK25" s="32">
        <v>12.4031</v>
      </c>
      <c r="AL25" s="32">
        <v>12.5075</v>
      </c>
      <c r="AM25" s="32">
        <v>12.4414</v>
      </c>
      <c r="AN25" s="32">
        <f t="shared" si="5"/>
        <v>12.390489999999998</v>
      </c>
      <c r="AO25" s="33">
        <f t="shared" si="6"/>
        <v>5.2290222235453418E-3</v>
      </c>
      <c r="AQ25" s="31">
        <v>12.1174</v>
      </c>
      <c r="AR25" s="32">
        <v>12.063599999999999</v>
      </c>
      <c r="AS25" s="32">
        <v>14.051600000000001</v>
      </c>
      <c r="AT25" s="32">
        <v>16.561199999999999</v>
      </c>
      <c r="AU25" s="32">
        <v>12.2486</v>
      </c>
      <c r="AV25" s="32">
        <v>12.065</v>
      </c>
      <c r="AW25" s="32">
        <v>12.071300000000001</v>
      </c>
      <c r="AX25" s="32">
        <v>12.09</v>
      </c>
      <c r="AY25" s="32">
        <v>12.064500000000001</v>
      </c>
      <c r="AZ25" s="32">
        <v>12.1073</v>
      </c>
      <c r="BA25" s="32">
        <f t="shared" si="7"/>
        <v>12.744049999999998</v>
      </c>
      <c r="BB25" s="36">
        <f t="shared" si="8"/>
        <v>0.11576862884108424</v>
      </c>
      <c r="BD25">
        <f t="shared" si="9"/>
        <v>1.0285347875669162</v>
      </c>
      <c r="BE25">
        <f t="shared" si="10"/>
        <v>0.96906579158693507</v>
      </c>
      <c r="BF25">
        <f t="shared" si="11"/>
        <v>0.94218086087232888</v>
      </c>
    </row>
    <row r="26" spans="1:58" x14ac:dyDescent="0.25">
      <c r="A26" s="1" t="s">
        <v>170</v>
      </c>
      <c r="B26" s="31">
        <v>28.2971</v>
      </c>
      <c r="C26" s="32">
        <v>28.447399999999998</v>
      </c>
      <c r="D26" s="32">
        <v>28.662099999999999</v>
      </c>
      <c r="E26" s="32">
        <v>28.342500000000001</v>
      </c>
      <c r="F26" s="32">
        <v>29.1234</v>
      </c>
      <c r="G26" s="32">
        <v>29.194299999999998</v>
      </c>
      <c r="H26" s="32">
        <v>28.894600000000001</v>
      </c>
      <c r="I26" s="32">
        <v>28.916</v>
      </c>
      <c r="J26" s="32">
        <v>29.086600000000001</v>
      </c>
      <c r="K26" s="32">
        <v>29.673400000000001</v>
      </c>
      <c r="L26" s="32">
        <f t="shared" si="0"/>
        <v>28.86374</v>
      </c>
      <c r="M26" s="33">
        <f t="shared" si="1"/>
        <v>1.5023558433414089E-2</v>
      </c>
      <c r="O26" s="31">
        <v>26.176200000000001</v>
      </c>
      <c r="P26" s="32">
        <v>27.466200000000001</v>
      </c>
      <c r="Q26" s="32">
        <v>26.283300000000001</v>
      </c>
      <c r="R26" s="32">
        <v>25.9526</v>
      </c>
      <c r="S26" s="32">
        <v>27.459</v>
      </c>
      <c r="T26" s="32">
        <v>26.488399999999999</v>
      </c>
      <c r="U26" s="32">
        <v>26.163799999999998</v>
      </c>
      <c r="V26" s="32">
        <v>26.3977</v>
      </c>
      <c r="W26" s="32">
        <v>27.459399999999999</v>
      </c>
      <c r="X26" s="32">
        <v>26.730899999999998</v>
      </c>
      <c r="Y26" s="32">
        <f t="shared" si="2"/>
        <v>26.65775</v>
      </c>
      <c r="Z26" s="33">
        <f t="shared" si="3"/>
        <v>2.7943895062727816E-2</v>
      </c>
      <c r="AB26">
        <f t="shared" si="4"/>
        <v>0.92357227441766032</v>
      </c>
      <c r="AD26" s="31">
        <v>31.697800000000001</v>
      </c>
      <c r="AE26" s="32">
        <v>31.718800000000002</v>
      </c>
      <c r="AF26" s="32">
        <v>31.7699</v>
      </c>
      <c r="AG26" s="32">
        <v>31.753</v>
      </c>
      <c r="AH26" s="32">
        <v>33.992600000000003</v>
      </c>
      <c r="AI26" s="32">
        <v>34.0214</v>
      </c>
      <c r="AJ26" s="32">
        <v>32.057200000000002</v>
      </c>
      <c r="AK26" s="32">
        <v>32.1496</v>
      </c>
      <c r="AL26" s="32">
        <v>31.919</v>
      </c>
      <c r="AM26" s="32">
        <v>31.771699999999999</v>
      </c>
      <c r="AN26" s="32">
        <f t="shared" si="5"/>
        <v>32.2851</v>
      </c>
      <c r="AO26" s="33">
        <f t="shared" si="6"/>
        <v>2.8486351800293696E-2</v>
      </c>
      <c r="AQ26" s="31">
        <v>31.052800000000001</v>
      </c>
      <c r="AR26" s="32">
        <v>30.7699</v>
      </c>
      <c r="AS26" s="32">
        <v>29.852900000000002</v>
      </c>
      <c r="AT26" s="32">
        <v>30.8062</v>
      </c>
      <c r="AU26" s="32">
        <v>30.865600000000001</v>
      </c>
      <c r="AV26" s="32">
        <v>31.154499999999999</v>
      </c>
      <c r="AW26" s="32">
        <v>30.7759</v>
      </c>
      <c r="AX26" s="32">
        <v>31.928599999999999</v>
      </c>
      <c r="AY26" s="32">
        <v>30.491900000000001</v>
      </c>
      <c r="AZ26" s="32">
        <v>33.279000000000003</v>
      </c>
      <c r="BA26" s="32">
        <f t="shared" si="7"/>
        <v>31.097729999999995</v>
      </c>
      <c r="BB26" s="33">
        <f t="shared" si="8"/>
        <v>2.9782483193404419E-2</v>
      </c>
      <c r="BD26">
        <f t="shared" si="9"/>
        <v>0.96322235334566086</v>
      </c>
      <c r="BE26" s="30">
        <f t="shared" si="10"/>
        <v>0.89402665625938904</v>
      </c>
      <c r="BF26">
        <f t="shared" si="11"/>
        <v>0.928162280655212</v>
      </c>
    </row>
    <row r="27" spans="1:58" x14ac:dyDescent="0.25">
      <c r="A27" t="s">
        <v>171</v>
      </c>
      <c r="B27" s="31">
        <v>23.484000000000002</v>
      </c>
      <c r="C27" s="32">
        <v>23.7285</v>
      </c>
      <c r="D27" s="32">
        <v>23.442299999999999</v>
      </c>
      <c r="E27" s="32">
        <v>23.440899999999999</v>
      </c>
      <c r="F27" s="32">
        <v>24.046299999999999</v>
      </c>
      <c r="G27" s="32">
        <v>23.945699999999999</v>
      </c>
      <c r="H27" s="32">
        <v>23.425999999999998</v>
      </c>
      <c r="I27" s="32">
        <v>23.599499999999999</v>
      </c>
      <c r="J27" s="32">
        <v>23.465399999999999</v>
      </c>
      <c r="K27" s="32">
        <v>23.615100000000002</v>
      </c>
      <c r="L27" s="32">
        <f t="shared" si="0"/>
        <v>23.61937</v>
      </c>
      <c r="M27" s="33">
        <f t="shared" si="1"/>
        <v>9.4007177521325119E-3</v>
      </c>
      <c r="O27" s="31">
        <v>359.61700000000002</v>
      </c>
      <c r="P27" s="32">
        <v>359.51600000000002</v>
      </c>
      <c r="Q27" s="32">
        <v>359.97199999999998</v>
      </c>
      <c r="R27" s="32">
        <v>365.839</v>
      </c>
      <c r="S27" s="32">
        <v>359.464</v>
      </c>
      <c r="T27" s="32">
        <v>365.262</v>
      </c>
      <c r="U27" s="32">
        <v>360.43</v>
      </c>
      <c r="V27" s="32">
        <v>365.41</v>
      </c>
      <c r="W27" s="32">
        <v>359.54599999999999</v>
      </c>
      <c r="X27" s="32">
        <v>359.815</v>
      </c>
      <c r="Y27" s="32">
        <f t="shared" si="2"/>
        <v>361.48709999999994</v>
      </c>
      <c r="Z27" s="33">
        <f t="shared" si="3"/>
        <v>2.7424309603547373E-2</v>
      </c>
      <c r="AB27" s="49">
        <f t="shared" si="4"/>
        <v>15.304688482376962</v>
      </c>
      <c r="AD27" s="31">
        <v>34.842700000000001</v>
      </c>
      <c r="AE27" s="32">
        <v>34.904400000000003</v>
      </c>
      <c r="AF27" s="32">
        <v>34.365299999999998</v>
      </c>
      <c r="AG27" s="32">
        <v>34.016599999999997</v>
      </c>
      <c r="AH27" s="32">
        <v>34.270099999999999</v>
      </c>
      <c r="AI27" s="32">
        <v>34.2742</v>
      </c>
      <c r="AJ27" s="32">
        <v>33.9604</v>
      </c>
      <c r="AK27" s="32">
        <v>34.246600000000001</v>
      </c>
      <c r="AL27" s="32">
        <v>34.332099999999997</v>
      </c>
      <c r="AM27" s="32">
        <v>34.4863</v>
      </c>
      <c r="AN27" s="32">
        <f t="shared" si="5"/>
        <v>34.369870000000006</v>
      </c>
      <c r="AO27" s="33">
        <f t="shared" si="6"/>
        <v>8.9470806848576164E-3</v>
      </c>
      <c r="AQ27" s="31">
        <v>32.479799999999997</v>
      </c>
      <c r="AR27" s="32">
        <v>32.223300000000002</v>
      </c>
      <c r="AS27" s="32">
        <v>32.746600000000001</v>
      </c>
      <c r="AT27" s="32">
        <v>32.370600000000003</v>
      </c>
      <c r="AU27" s="32">
        <v>32.024900000000002</v>
      </c>
      <c r="AV27" s="32">
        <v>31.813700000000001</v>
      </c>
      <c r="AW27" s="32">
        <v>31.766500000000001</v>
      </c>
      <c r="AX27" s="32">
        <v>32.015799999999999</v>
      </c>
      <c r="AY27" s="32">
        <v>32.273299999999999</v>
      </c>
      <c r="AZ27" s="32">
        <v>32.440100000000001</v>
      </c>
      <c r="BA27" s="32">
        <f t="shared" si="7"/>
        <v>32.215460000000007</v>
      </c>
      <c r="BB27" s="33">
        <f t="shared" si="8"/>
        <v>9.6459185974095678E-3</v>
      </c>
      <c r="BD27">
        <f t="shared" si="9"/>
        <v>0.9373168999475413</v>
      </c>
      <c r="BE27" s="30">
        <f t="shared" si="10"/>
        <v>0.68721150240021267</v>
      </c>
      <c r="BF27" s="30">
        <f t="shared" si="11"/>
        <v>0.73316879535477675</v>
      </c>
    </row>
    <row r="28" spans="1:58" x14ac:dyDescent="0.25">
      <c r="A28" t="s">
        <v>172</v>
      </c>
      <c r="B28" s="31">
        <v>1403.81</v>
      </c>
      <c r="C28" s="32">
        <v>1388.12</v>
      </c>
      <c r="D28" s="32">
        <v>1377.11</v>
      </c>
      <c r="E28" s="32">
        <v>1386.17</v>
      </c>
      <c r="F28" s="32">
        <v>1382.75</v>
      </c>
      <c r="G28" s="32">
        <v>1394.64</v>
      </c>
      <c r="H28" s="32">
        <v>1429.11</v>
      </c>
      <c r="I28" s="32">
        <v>1410.33</v>
      </c>
      <c r="J28" s="32">
        <v>1387.96</v>
      </c>
      <c r="K28" s="32">
        <v>1385.91</v>
      </c>
      <c r="L28" s="32">
        <f t="shared" si="0"/>
        <v>1394.5909999999999</v>
      </c>
      <c r="M28" s="33">
        <f t="shared" si="1"/>
        <v>1.1216527903844354E-2</v>
      </c>
      <c r="O28" s="31">
        <v>1404.97</v>
      </c>
      <c r="P28" s="32">
        <v>1376.63</v>
      </c>
      <c r="Q28" s="32">
        <v>1416.91</v>
      </c>
      <c r="R28" s="32">
        <v>1368.72</v>
      </c>
      <c r="S28" s="32">
        <v>1397.5</v>
      </c>
      <c r="T28" s="32">
        <v>1413.05</v>
      </c>
      <c r="U28" s="32">
        <v>1360.57</v>
      </c>
      <c r="V28" s="32">
        <v>1396.68</v>
      </c>
      <c r="W28" s="32">
        <v>1407.81</v>
      </c>
      <c r="X28" s="32">
        <v>1359.19</v>
      </c>
      <c r="Y28" s="32">
        <f t="shared" si="2"/>
        <v>1390.203</v>
      </c>
      <c r="Z28" s="33">
        <f t="shared" si="3"/>
        <v>2.0996521546008725E-2</v>
      </c>
      <c r="AB28">
        <f t="shared" si="4"/>
        <v>0.99685355778145712</v>
      </c>
      <c r="AD28" s="31">
        <v>1465.36</v>
      </c>
      <c r="AE28" s="32">
        <v>1521.21</v>
      </c>
      <c r="AF28" s="32">
        <v>1462.86</v>
      </c>
      <c r="AG28" s="32">
        <v>1470.15</v>
      </c>
      <c r="AH28" s="32">
        <v>1566.78</v>
      </c>
      <c r="AI28" s="32">
        <v>1472.71</v>
      </c>
      <c r="AJ28" s="32">
        <v>1541.67</v>
      </c>
      <c r="AK28" s="32">
        <v>1497.09</v>
      </c>
      <c r="AL28" s="32">
        <v>1521.4</v>
      </c>
      <c r="AM28" s="32">
        <v>1521.44</v>
      </c>
      <c r="AN28" s="32">
        <f t="shared" si="5"/>
        <v>1504.067</v>
      </c>
      <c r="AO28" s="33">
        <f t="shared" si="6"/>
        <v>2.3891554743843052E-2</v>
      </c>
      <c r="AQ28" s="31">
        <v>1450.95</v>
      </c>
      <c r="AR28" s="32">
        <v>1407.99</v>
      </c>
      <c r="AS28" s="32">
        <v>1439.07</v>
      </c>
      <c r="AT28" s="32">
        <v>1420.91</v>
      </c>
      <c r="AU28" s="32">
        <v>1445.15</v>
      </c>
      <c r="AV28" s="32">
        <v>1407.38</v>
      </c>
      <c r="AW28" s="32">
        <v>1455.15</v>
      </c>
      <c r="AX28" s="32">
        <v>1388.92</v>
      </c>
      <c r="AY28" s="32">
        <v>1476.84</v>
      </c>
      <c r="AZ28" s="32">
        <v>1445.45</v>
      </c>
      <c r="BA28" s="32">
        <f t="shared" si="7"/>
        <v>1433.7810000000002</v>
      </c>
      <c r="BB28" s="33">
        <f t="shared" si="8"/>
        <v>1.8655772055465383E-2</v>
      </c>
      <c r="BD28">
        <f t="shared" si="9"/>
        <v>0.95326936898422754</v>
      </c>
      <c r="BE28">
        <f t="shared" si="10"/>
        <v>0.92721334887342111</v>
      </c>
      <c r="BF28">
        <f t="shared" si="11"/>
        <v>0.97266667643105864</v>
      </c>
    </row>
    <row r="29" spans="1:58" x14ac:dyDescent="0.25">
      <c r="A29" t="s">
        <v>173</v>
      </c>
      <c r="B29" s="31">
        <v>1483.76</v>
      </c>
      <c r="C29" s="32">
        <v>1450.08</v>
      </c>
      <c r="D29" s="32">
        <v>1401.34</v>
      </c>
      <c r="E29" s="32">
        <v>1443.27</v>
      </c>
      <c r="F29" s="32">
        <v>1411.5</v>
      </c>
      <c r="G29" s="32">
        <v>1462.26</v>
      </c>
      <c r="H29" s="32">
        <v>1458.41</v>
      </c>
      <c r="I29" s="32">
        <v>1404.16</v>
      </c>
      <c r="J29" s="32">
        <v>1507.61</v>
      </c>
      <c r="K29" s="32">
        <v>1447.81</v>
      </c>
      <c r="L29" s="32">
        <f t="shared" si="0"/>
        <v>1447.02</v>
      </c>
      <c r="M29" s="33">
        <f t="shared" si="1"/>
        <v>2.3708273126854938E-2</v>
      </c>
      <c r="O29" s="31">
        <v>1454.61</v>
      </c>
      <c r="P29" s="32">
        <v>1427.83</v>
      </c>
      <c r="Q29" s="32">
        <v>1465.92</v>
      </c>
      <c r="R29" s="32">
        <v>1406.69</v>
      </c>
      <c r="S29" s="32">
        <v>1432.63</v>
      </c>
      <c r="T29" s="32">
        <v>1430.28</v>
      </c>
      <c r="U29" s="32">
        <v>1392.76</v>
      </c>
      <c r="V29" s="32">
        <v>1388.87</v>
      </c>
      <c r="W29" s="32">
        <v>1421.7</v>
      </c>
      <c r="X29" s="32">
        <v>1395.47</v>
      </c>
      <c r="Y29" s="32">
        <f t="shared" si="2"/>
        <v>1421.6759999999999</v>
      </c>
      <c r="Z29" s="33">
        <f t="shared" si="3"/>
        <v>2.3938046315248714E-2</v>
      </c>
      <c r="AB29">
        <f t="shared" si="4"/>
        <v>0.98248538375419825</v>
      </c>
      <c r="AD29" s="31">
        <v>1512.88</v>
      </c>
      <c r="AE29" s="32">
        <v>1556.3</v>
      </c>
      <c r="AF29" s="32">
        <v>1496.53</v>
      </c>
      <c r="AG29" s="32">
        <v>1558.64</v>
      </c>
      <c r="AH29" s="32">
        <v>1575.5</v>
      </c>
      <c r="AI29" s="32">
        <v>1561.55</v>
      </c>
      <c r="AJ29" s="32">
        <v>1545.73</v>
      </c>
      <c r="AK29" s="32">
        <v>1533.13</v>
      </c>
      <c r="AL29" s="32">
        <v>1563.04</v>
      </c>
      <c r="AM29" s="32">
        <v>1569.68</v>
      </c>
      <c r="AN29" s="32">
        <f t="shared" si="5"/>
        <v>1547.298</v>
      </c>
      <c r="AO29" s="33">
        <f t="shared" si="6"/>
        <v>1.657839177723348E-2</v>
      </c>
      <c r="AQ29" s="31">
        <v>1471.99</v>
      </c>
      <c r="AR29" s="32">
        <v>1484.8</v>
      </c>
      <c r="AS29" s="32">
        <v>1492.6</v>
      </c>
      <c r="AT29" s="32">
        <v>1478.32</v>
      </c>
      <c r="AU29" s="32">
        <v>1424.96</v>
      </c>
      <c r="AV29" s="32">
        <v>1469.87</v>
      </c>
      <c r="AW29" s="32">
        <v>1472.22</v>
      </c>
      <c r="AX29" s="32">
        <v>1464.77</v>
      </c>
      <c r="AY29" s="32">
        <v>1503.84</v>
      </c>
      <c r="AZ29" s="32">
        <v>1523.29</v>
      </c>
      <c r="BA29" s="32">
        <f t="shared" si="7"/>
        <v>1478.6659999999999</v>
      </c>
      <c r="BB29" s="33">
        <f t="shared" si="8"/>
        <v>1.760342831908028E-2</v>
      </c>
      <c r="BD29">
        <f t="shared" si="9"/>
        <v>0.95564396774247751</v>
      </c>
      <c r="BE29">
        <f t="shared" si="10"/>
        <v>0.93519154034969343</v>
      </c>
      <c r="BF29">
        <f t="shared" si="11"/>
        <v>0.97859827709570657</v>
      </c>
    </row>
    <row r="30" spans="1:58" x14ac:dyDescent="0.25">
      <c r="A30" t="s">
        <v>174</v>
      </c>
      <c r="B30" s="31">
        <v>1471.56</v>
      </c>
      <c r="C30" s="32">
        <v>1443.51</v>
      </c>
      <c r="D30" s="32">
        <v>1435.72</v>
      </c>
      <c r="E30" s="32">
        <v>1448.39</v>
      </c>
      <c r="F30" s="32">
        <v>1408.82</v>
      </c>
      <c r="G30" s="32">
        <v>1447</v>
      </c>
      <c r="H30" s="32">
        <v>1445.62</v>
      </c>
      <c r="I30" s="32">
        <v>1415.33</v>
      </c>
      <c r="J30" s="32">
        <v>1434.88</v>
      </c>
      <c r="K30" s="32">
        <v>1442.69</v>
      </c>
      <c r="L30" s="32">
        <f t="shared" si="0"/>
        <v>1439.3519999999999</v>
      </c>
      <c r="M30" s="33">
        <f t="shared" si="1"/>
        <v>1.2227420650609742E-2</v>
      </c>
      <c r="O30" s="31">
        <v>1442.16</v>
      </c>
      <c r="P30" s="32">
        <v>1411.4</v>
      </c>
      <c r="Q30" s="32">
        <v>1458.71</v>
      </c>
      <c r="R30" s="32">
        <v>1428.06</v>
      </c>
      <c r="S30" s="32">
        <v>1422.45</v>
      </c>
      <c r="T30" s="32">
        <v>1423.6</v>
      </c>
      <c r="U30" s="32">
        <v>1381.72</v>
      </c>
      <c r="V30" s="32">
        <v>1403.75</v>
      </c>
      <c r="W30" s="32">
        <v>1442.21</v>
      </c>
      <c r="X30" s="32">
        <v>1389.91</v>
      </c>
      <c r="Y30" s="32">
        <f t="shared" si="2"/>
        <v>1420.3969999999997</v>
      </c>
      <c r="Z30" s="33">
        <f t="shared" si="3"/>
        <v>2.2392349037680122E-2</v>
      </c>
      <c r="AB30">
        <f t="shared" si="4"/>
        <v>0.98683087945130854</v>
      </c>
      <c r="AD30" s="31">
        <v>1488.53</v>
      </c>
      <c r="AE30" s="32">
        <v>1499.03</v>
      </c>
      <c r="AF30" s="32">
        <v>1592.42</v>
      </c>
      <c r="AG30" s="32">
        <v>1512.32</v>
      </c>
      <c r="AH30" s="32">
        <v>1546.19</v>
      </c>
      <c r="AI30" s="32">
        <v>1583.15</v>
      </c>
      <c r="AJ30" s="32">
        <v>1572.32</v>
      </c>
      <c r="AK30" s="32">
        <v>1581.12</v>
      </c>
      <c r="AL30" s="32">
        <v>1534.87</v>
      </c>
      <c r="AM30" s="32">
        <v>1560.9</v>
      </c>
      <c r="AN30" s="32">
        <f t="shared" si="5"/>
        <v>1547.0849999999996</v>
      </c>
      <c r="AO30" s="33">
        <f t="shared" si="6"/>
        <v>2.4029780764114012E-2</v>
      </c>
      <c r="AQ30" s="31">
        <v>1427.25</v>
      </c>
      <c r="AR30" s="32">
        <v>1500.64</v>
      </c>
      <c r="AS30" s="32">
        <v>1490.27</v>
      </c>
      <c r="AT30" s="32">
        <v>1499.29</v>
      </c>
      <c r="AU30" s="32">
        <v>1429.79</v>
      </c>
      <c r="AV30" s="32">
        <v>1503.29</v>
      </c>
      <c r="AW30" s="32">
        <v>1486.73</v>
      </c>
      <c r="AX30" s="32">
        <v>1503.03</v>
      </c>
      <c r="AY30" s="32">
        <v>1437.64</v>
      </c>
      <c r="AZ30" s="32">
        <v>1490.14</v>
      </c>
      <c r="BA30" s="32">
        <f t="shared" si="7"/>
        <v>1476.8069999999998</v>
      </c>
      <c r="BB30" s="33">
        <f t="shared" si="8"/>
        <v>2.1555841869551822E-2</v>
      </c>
      <c r="BD30">
        <f t="shared" si="9"/>
        <v>0.9545739245096424</v>
      </c>
      <c r="BE30">
        <f t="shared" si="10"/>
        <v>0.93036387787354946</v>
      </c>
      <c r="BF30">
        <f t="shared" si="11"/>
        <v>0.97463785044355833</v>
      </c>
    </row>
    <row r="31" spans="1:58" x14ac:dyDescent="0.25"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3"/>
      <c r="O31" s="31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3"/>
      <c r="AD31" s="31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3"/>
      <c r="AQ31" s="31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3"/>
    </row>
    <row r="32" spans="1:58" s="29" customFormat="1" ht="137.25" customHeight="1" thickBot="1" x14ac:dyDescent="0.3">
      <c r="B32" s="38" t="s">
        <v>267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8"/>
      <c r="O32" s="38" t="s">
        <v>265</v>
      </c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8"/>
      <c r="AD32" s="38" t="s">
        <v>260</v>
      </c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8"/>
      <c r="AQ32" s="38" t="s">
        <v>262</v>
      </c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8"/>
    </row>
    <row r="37" spans="2:33" s="9" customFormat="1" x14ac:dyDescent="0.25">
      <c r="B37"/>
      <c r="C37"/>
      <c r="D37"/>
      <c r="E37"/>
      <c r="F37"/>
      <c r="G37"/>
      <c r="H37"/>
      <c r="I37"/>
      <c r="J37"/>
      <c r="K37"/>
      <c r="L37"/>
      <c r="M37"/>
      <c r="AG37" s="9" t="s">
        <v>254</v>
      </c>
    </row>
    <row r="38" spans="2:33" x14ac:dyDescent="0.25">
      <c r="AG38" t="s">
        <v>255</v>
      </c>
    </row>
    <row r="39" spans="2:33" x14ac:dyDescent="0.25">
      <c r="AG39" t="s">
        <v>256</v>
      </c>
    </row>
    <row r="40" spans="2:33" x14ac:dyDescent="0.25">
      <c r="AG40" t="s">
        <v>257</v>
      </c>
    </row>
    <row r="41" spans="2:33" x14ac:dyDescent="0.25">
      <c r="AG41" t="s">
        <v>151</v>
      </c>
    </row>
    <row r="42" spans="2:33" x14ac:dyDescent="0.25">
      <c r="AG42" t="s">
        <v>152</v>
      </c>
    </row>
    <row r="43" spans="2:33" x14ac:dyDescent="0.25">
      <c r="AG43" t="s">
        <v>153</v>
      </c>
    </row>
    <row r="44" spans="2:33" x14ac:dyDescent="0.25">
      <c r="AG44" t="s">
        <v>154</v>
      </c>
    </row>
    <row r="45" spans="2:33" x14ac:dyDescent="0.25">
      <c r="AG45" t="s">
        <v>155</v>
      </c>
    </row>
    <row r="46" spans="2:33" x14ac:dyDescent="0.25">
      <c r="AG46" t="s">
        <v>156</v>
      </c>
    </row>
    <row r="47" spans="2:33" x14ac:dyDescent="0.25">
      <c r="AG47" t="s">
        <v>157</v>
      </c>
    </row>
    <row r="48" spans="2:33" x14ac:dyDescent="0.25">
      <c r="AG48" t="s">
        <v>158</v>
      </c>
    </row>
    <row r="49" spans="2:33" x14ac:dyDescent="0.25">
      <c r="AG49" t="s">
        <v>159</v>
      </c>
    </row>
    <row r="50" spans="2:33" x14ac:dyDescent="0.25">
      <c r="AG50" t="s">
        <v>160</v>
      </c>
    </row>
    <row r="51" spans="2:33" x14ac:dyDescent="0.25">
      <c r="AG51" t="s">
        <v>161</v>
      </c>
    </row>
    <row r="52" spans="2:33" x14ac:dyDescent="0.25">
      <c r="AG52" t="s">
        <v>162</v>
      </c>
    </row>
    <row r="53" spans="2:33" s="9" customFormat="1" x14ac:dyDescent="0.25">
      <c r="B53"/>
      <c r="C53"/>
      <c r="D53"/>
      <c r="E53"/>
      <c r="F53"/>
      <c r="G53"/>
      <c r="H53"/>
      <c r="I53"/>
      <c r="J53"/>
      <c r="K53"/>
      <c r="L53"/>
      <c r="M53"/>
      <c r="AG53" s="9" t="s">
        <v>163</v>
      </c>
    </row>
    <row r="54" spans="2:33" s="9" customFormat="1" x14ac:dyDescent="0.25">
      <c r="B54"/>
      <c r="C54"/>
      <c r="D54"/>
      <c r="E54"/>
      <c r="F54"/>
      <c r="G54"/>
      <c r="H54"/>
      <c r="I54"/>
      <c r="J54"/>
      <c r="K54"/>
      <c r="L54"/>
      <c r="M54"/>
      <c r="AG54" s="9" t="s">
        <v>164</v>
      </c>
    </row>
    <row r="55" spans="2:33" x14ac:dyDescent="0.25">
      <c r="AG55" t="s">
        <v>165</v>
      </c>
    </row>
    <row r="56" spans="2:33" x14ac:dyDescent="0.25">
      <c r="AG56" t="s">
        <v>166</v>
      </c>
    </row>
    <row r="57" spans="2:33" x14ac:dyDescent="0.25">
      <c r="AG57" t="s">
        <v>167</v>
      </c>
    </row>
    <row r="58" spans="2:33" x14ac:dyDescent="0.25">
      <c r="AG58" t="s">
        <v>168</v>
      </c>
    </row>
    <row r="59" spans="2:33" x14ac:dyDescent="0.25">
      <c r="AG59" t="s">
        <v>169</v>
      </c>
    </row>
    <row r="60" spans="2:33" x14ac:dyDescent="0.25">
      <c r="AG60" t="s">
        <v>170</v>
      </c>
    </row>
    <row r="61" spans="2:33" x14ac:dyDescent="0.25">
      <c r="AG61" t="s">
        <v>171</v>
      </c>
    </row>
    <row r="62" spans="2:33" x14ac:dyDescent="0.25">
      <c r="AG62" t="s">
        <v>172</v>
      </c>
    </row>
    <row r="63" spans="2:33" x14ac:dyDescent="0.25">
      <c r="AG63" t="s">
        <v>173</v>
      </c>
    </row>
    <row r="64" spans="2:33" x14ac:dyDescent="0.25">
      <c r="AG64" t="s">
        <v>174</v>
      </c>
    </row>
  </sheetData>
  <mergeCells count="8">
    <mergeCell ref="B1:M1"/>
    <mergeCell ref="O1:Z1"/>
    <mergeCell ref="AD1:AO1"/>
    <mergeCell ref="AQ1:BB1"/>
    <mergeCell ref="B32:M32"/>
    <mergeCell ref="O32:Z32"/>
    <mergeCell ref="AQ32:BB32"/>
    <mergeCell ref="AD32:AO3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AA728-96B2-47B0-9F8A-35A4336A1F2F}">
  <dimension ref="G8:T9"/>
  <sheetViews>
    <sheetView workbookViewId="0">
      <selection activeCell="U8" sqref="U8"/>
    </sheetView>
  </sheetViews>
  <sheetFormatPr defaultRowHeight="15" x14ac:dyDescent="0.25"/>
  <cols>
    <col min="7" max="7" width="21.7109375" customWidth="1"/>
  </cols>
  <sheetData>
    <row r="8" spans="7:20" x14ac:dyDescent="0.25">
      <c r="G8" t="s">
        <v>165</v>
      </c>
      <c r="H8">
        <v>1116380</v>
      </c>
      <c r="I8">
        <v>1122820</v>
      </c>
      <c r="J8">
        <v>1127220</v>
      </c>
      <c r="K8">
        <v>1133030</v>
      </c>
      <c r="L8">
        <v>1159820</v>
      </c>
      <c r="M8">
        <v>1101220</v>
      </c>
      <c r="N8">
        <v>1552060</v>
      </c>
      <c r="O8">
        <v>1109550</v>
      </c>
      <c r="P8">
        <v>1565420</v>
      </c>
      <c r="Q8">
        <v>1133850</v>
      </c>
      <c r="S8">
        <f>GEOMEAN(H8:Q8)</f>
        <v>1201124.10630708</v>
      </c>
      <c r="T8">
        <f>AVERAGE(H8:Q8)</f>
        <v>1212137</v>
      </c>
    </row>
    <row r="9" spans="7:20" x14ac:dyDescent="0.25">
      <c r="G9" t="s">
        <v>166</v>
      </c>
      <c r="H9">
        <v>1136920</v>
      </c>
      <c r="I9">
        <v>1135350</v>
      </c>
      <c r="J9">
        <v>1172070</v>
      </c>
      <c r="K9">
        <v>1123100</v>
      </c>
      <c r="L9">
        <v>1129290</v>
      </c>
      <c r="M9">
        <v>1136670</v>
      </c>
      <c r="N9">
        <v>1309250</v>
      </c>
      <c r="O9">
        <v>1128330</v>
      </c>
      <c r="P9">
        <v>1642470</v>
      </c>
      <c r="Q9">
        <v>1092690</v>
      </c>
      <c r="S9">
        <f>GEOMEAN(H9:Q9)</f>
        <v>1191824.9313972003</v>
      </c>
      <c r="T9">
        <f>AVERAGE(H9:Q9)</f>
        <v>1200614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4C0E8-3696-44F1-AA5E-70066C45ADA1}">
  <dimension ref="A1"/>
  <sheetViews>
    <sheetView topLeftCell="A7" workbookViewId="0">
      <selection activeCell="P20" sqref="P20"/>
    </sheetView>
  </sheetViews>
  <sheetFormatPr defaultRowHeight="15" x14ac:dyDescent="0.25"/>
  <cols>
    <col min="16" max="16" width="9.1406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DC3-7B40-4324-AEED-D3DE99F2056D}">
  <dimension ref="A1:M41"/>
  <sheetViews>
    <sheetView topLeftCell="A4" workbookViewId="0">
      <selection activeCell="I27" sqref="I27"/>
    </sheetView>
  </sheetViews>
  <sheetFormatPr defaultRowHeight="15" x14ac:dyDescent="0.25"/>
  <cols>
    <col min="1" max="1" width="34.28515625" style="4" customWidth="1"/>
    <col min="2" max="2" width="55.5703125" style="4" customWidth="1"/>
    <col min="3" max="3" width="15.85546875" style="4" customWidth="1"/>
    <col min="4" max="4" width="14.140625" style="4" customWidth="1"/>
    <col min="5" max="5" width="16.140625" style="4" customWidth="1"/>
    <col min="6" max="6" width="17.28515625" style="4" customWidth="1"/>
    <col min="7" max="7" width="12.5703125" style="4" customWidth="1"/>
    <col min="8" max="8" width="13.85546875" style="4" customWidth="1"/>
    <col min="9" max="9" width="17.28515625" style="4" customWidth="1"/>
    <col min="10" max="12" width="9.140625" style="4"/>
    <col min="13" max="13" width="104" style="4" customWidth="1"/>
    <col min="14" max="16384" width="9.140625" style="4"/>
  </cols>
  <sheetData>
    <row r="1" spans="1:13" s="3" customFormat="1" ht="30" x14ac:dyDescent="0.25">
      <c r="C1" s="3" t="s">
        <v>0</v>
      </c>
      <c r="D1" s="3" t="s">
        <v>29</v>
      </c>
      <c r="F1" s="7">
        <v>44732</v>
      </c>
      <c r="G1" s="3" t="s">
        <v>175</v>
      </c>
      <c r="I1" s="3" t="s">
        <v>182</v>
      </c>
    </row>
    <row r="2" spans="1:13" x14ac:dyDescent="0.25">
      <c r="A2" s="24" t="s">
        <v>218</v>
      </c>
      <c r="B2" s="4" t="s">
        <v>147</v>
      </c>
      <c r="C2" s="4">
        <v>197.82900000000001</v>
      </c>
      <c r="D2" s="4">
        <v>193.74199999999999</v>
      </c>
      <c r="F2" s="4">
        <v>192.05099999999999</v>
      </c>
      <c r="G2" s="4">
        <f>C2 /  D2</f>
        <v>1.0210950645704082</v>
      </c>
      <c r="I2" s="4">
        <f>C2/F2</f>
        <v>1.0300857584704064</v>
      </c>
    </row>
    <row r="3" spans="1:13" x14ac:dyDescent="0.25">
      <c r="A3" s="24"/>
      <c r="B3" s="4" t="s">
        <v>148</v>
      </c>
      <c r="C3" s="4">
        <v>104.965</v>
      </c>
      <c r="D3" s="4">
        <v>97.227500000000006</v>
      </c>
      <c r="F3" s="4">
        <v>96.700999999999993</v>
      </c>
      <c r="G3" s="4">
        <f t="shared" ref="G3:G35" si="0">C3 /  D3</f>
        <v>1.0795813941528889</v>
      </c>
      <c r="I3" s="4">
        <f t="shared" ref="I3:I35" si="1">C3/F3</f>
        <v>1.0854593023857044</v>
      </c>
    </row>
    <row r="5" spans="1:13" x14ac:dyDescent="0.25">
      <c r="A5" s="24" t="s">
        <v>204</v>
      </c>
      <c r="B5" s="4" t="s">
        <v>149</v>
      </c>
      <c r="C5" s="4">
        <v>14.7561</v>
      </c>
      <c r="D5" s="4">
        <v>15.0991</v>
      </c>
      <c r="F5" s="4">
        <v>17.11</v>
      </c>
      <c r="G5" s="4">
        <f t="shared" si="0"/>
        <v>0.97728341424323306</v>
      </c>
      <c r="I5" s="4">
        <f t="shared" si="1"/>
        <v>0.86242548217416715</v>
      </c>
      <c r="M5" s="4" t="s">
        <v>212</v>
      </c>
    </row>
    <row r="6" spans="1:13" x14ac:dyDescent="0.25">
      <c r="A6" s="24"/>
      <c r="B6" s="4" t="s">
        <v>150</v>
      </c>
      <c r="C6" s="4">
        <v>13.369899999999999</v>
      </c>
      <c r="D6" s="4">
        <v>13.380599999999999</v>
      </c>
      <c r="F6" s="4">
        <v>12.67</v>
      </c>
      <c r="G6" s="4">
        <f t="shared" si="0"/>
        <v>0.99920033481308757</v>
      </c>
      <c r="I6" s="4">
        <f t="shared" si="1"/>
        <v>1.0552407261247041</v>
      </c>
    </row>
    <row r="7" spans="1:13" x14ac:dyDescent="0.25">
      <c r="A7" s="11"/>
    </row>
    <row r="8" spans="1:13" s="10" customFormat="1" x14ac:dyDescent="0.25">
      <c r="A8" s="25" t="s">
        <v>205</v>
      </c>
      <c r="B8" s="10" t="s">
        <v>151</v>
      </c>
      <c r="C8" s="10">
        <v>4149970</v>
      </c>
      <c r="D8" s="10">
        <v>3685860</v>
      </c>
      <c r="F8" s="10">
        <v>3233606</v>
      </c>
      <c r="G8" s="10">
        <f t="shared" si="0"/>
        <v>1.1259163397416072</v>
      </c>
      <c r="I8" s="10">
        <f t="shared" si="1"/>
        <v>1.2833876483405833</v>
      </c>
    </row>
    <row r="9" spans="1:13" x14ac:dyDescent="0.25">
      <c r="A9" s="25"/>
      <c r="B9" s="4" t="s">
        <v>152</v>
      </c>
      <c r="C9" s="4">
        <v>3188540</v>
      </c>
      <c r="D9" s="4">
        <v>3082980</v>
      </c>
      <c r="F9" s="4">
        <v>2879490</v>
      </c>
      <c r="G9" s="4">
        <f t="shared" si="0"/>
        <v>1.0342395993486821</v>
      </c>
      <c r="I9" s="4">
        <f t="shared" si="1"/>
        <v>1.1073280337837603</v>
      </c>
    </row>
    <row r="10" spans="1:13" x14ac:dyDescent="0.25">
      <c r="A10" s="11"/>
    </row>
    <row r="11" spans="1:13" x14ac:dyDescent="0.25">
      <c r="A11" s="24" t="s">
        <v>206</v>
      </c>
      <c r="B11" s="4" t="s">
        <v>153</v>
      </c>
      <c r="C11" s="4">
        <v>627.53200000000004</v>
      </c>
      <c r="D11" s="4">
        <v>593.40899999999999</v>
      </c>
      <c r="F11" s="4">
        <v>595.98159999999996</v>
      </c>
      <c r="G11" s="4">
        <f t="shared" si="0"/>
        <v>1.0575033408660806</v>
      </c>
      <c r="I11" s="4">
        <f t="shared" si="1"/>
        <v>1.052938547096085</v>
      </c>
    </row>
    <row r="12" spans="1:13" x14ac:dyDescent="0.25">
      <c r="A12" s="24"/>
      <c r="B12" s="4" t="s">
        <v>154</v>
      </c>
      <c r="C12" s="4">
        <v>415.339</v>
      </c>
      <c r="D12" s="4">
        <v>393.17700000000002</v>
      </c>
      <c r="F12" s="4">
        <v>391.71460000000002</v>
      </c>
      <c r="G12" s="4">
        <f t="shared" si="0"/>
        <v>1.0563664710804548</v>
      </c>
      <c r="I12" s="4">
        <f t="shared" si="1"/>
        <v>1.0603102360749381</v>
      </c>
    </row>
    <row r="13" spans="1:13" x14ac:dyDescent="0.25">
      <c r="A13" s="11"/>
      <c r="M13" s="4" t="s">
        <v>213</v>
      </c>
    </row>
    <row r="14" spans="1:13" s="5" customFormat="1" x14ac:dyDescent="0.25">
      <c r="A14" s="25" t="s">
        <v>207</v>
      </c>
      <c r="B14" s="5" t="s">
        <v>155</v>
      </c>
      <c r="C14" s="5">
        <v>2162</v>
      </c>
      <c r="D14" s="5">
        <v>1597</v>
      </c>
      <c r="F14" s="5">
        <v>1689</v>
      </c>
      <c r="G14" s="5">
        <f t="shared" si="0"/>
        <v>1.353788353162179</v>
      </c>
      <c r="I14" s="5">
        <f t="shared" si="1"/>
        <v>1.2800473653049143</v>
      </c>
      <c r="M14" s="5" t="s">
        <v>211</v>
      </c>
    </row>
    <row r="15" spans="1:13" x14ac:dyDescent="0.25">
      <c r="A15" s="25"/>
      <c r="B15" s="4" t="s">
        <v>156</v>
      </c>
      <c r="C15" s="4">
        <v>9.19651</v>
      </c>
      <c r="D15" s="4">
        <v>8.9266100000000002</v>
      </c>
      <c r="F15" s="4">
        <v>8.7899999999999991</v>
      </c>
      <c r="G15" s="4">
        <f t="shared" si="0"/>
        <v>1.0302354421219253</v>
      </c>
      <c r="I15" s="4">
        <f t="shared" si="1"/>
        <v>1.0462468714448239</v>
      </c>
    </row>
    <row r="16" spans="1:13" ht="30" x14ac:dyDescent="0.25">
      <c r="A16" s="25"/>
      <c r="B16" s="4" t="s">
        <v>157</v>
      </c>
      <c r="C16" s="4">
        <v>11.5924</v>
      </c>
      <c r="D16" s="4">
        <v>11.2948</v>
      </c>
      <c r="F16" s="4">
        <v>10.66</v>
      </c>
      <c r="G16" s="4">
        <f t="shared" si="0"/>
        <v>1.0263484081170096</v>
      </c>
      <c r="I16" s="4">
        <f t="shared" si="1"/>
        <v>1.0874671669793621</v>
      </c>
      <c r="M16" s="4" t="s">
        <v>210</v>
      </c>
    </row>
    <row r="17" spans="1:13" s="10" customFormat="1" x14ac:dyDescent="0.25">
      <c r="A17" s="25"/>
      <c r="B17" s="10" t="s">
        <v>158</v>
      </c>
      <c r="C17" s="10">
        <v>7.0099400000000003</v>
      </c>
      <c r="D17" s="10">
        <v>6.2634999999999996</v>
      </c>
      <c r="F17" s="10">
        <v>6.37</v>
      </c>
      <c r="G17" s="10">
        <f t="shared" si="0"/>
        <v>1.1191729863494853</v>
      </c>
      <c r="I17" s="10">
        <f t="shared" si="1"/>
        <v>1.1004615384615384</v>
      </c>
    </row>
    <row r="18" spans="1:13" x14ac:dyDescent="0.25">
      <c r="A18" s="25"/>
      <c r="B18" s="4" t="s">
        <v>159</v>
      </c>
      <c r="C18" s="4">
        <v>9.3248499999999996</v>
      </c>
      <c r="D18" s="4">
        <v>9.0895299999999999</v>
      </c>
      <c r="F18" s="4">
        <v>8.8290000000000006</v>
      </c>
      <c r="G18" s="4">
        <f t="shared" si="0"/>
        <v>1.0258891273806237</v>
      </c>
      <c r="I18" s="4">
        <f t="shared" si="1"/>
        <v>1.0561615131951523</v>
      </c>
    </row>
    <row r="19" spans="1:13" x14ac:dyDescent="0.25">
      <c r="A19" s="25"/>
      <c r="B19" s="4" t="s">
        <v>160</v>
      </c>
      <c r="C19" s="4">
        <v>11.4816</v>
      </c>
      <c r="D19" s="4">
        <v>11.329000000000001</v>
      </c>
      <c r="F19" s="4">
        <v>10.505100000000001</v>
      </c>
      <c r="G19" s="4">
        <f t="shared" si="0"/>
        <v>1.0134698561214581</v>
      </c>
      <c r="I19" s="4">
        <f t="shared" si="1"/>
        <v>1.092954850501185</v>
      </c>
      <c r="M19" s="4" t="s">
        <v>214</v>
      </c>
    </row>
    <row r="20" spans="1:13" x14ac:dyDescent="0.25">
      <c r="A20" s="25"/>
      <c r="B20" s="4" t="s">
        <v>161</v>
      </c>
      <c r="C20" s="4">
        <v>34.798999999999999</v>
      </c>
      <c r="D20" s="4">
        <v>33.895499999999998</v>
      </c>
      <c r="F20" s="4">
        <v>33.912880000000001</v>
      </c>
      <c r="G20" s="4">
        <f t="shared" si="0"/>
        <v>1.0266554557389624</v>
      </c>
      <c r="I20" s="4">
        <f t="shared" si="1"/>
        <v>1.0261293054438314</v>
      </c>
    </row>
    <row r="21" spans="1:13" x14ac:dyDescent="0.25">
      <c r="A21" s="25"/>
      <c r="B21" s="4" t="s">
        <v>162</v>
      </c>
      <c r="C21" s="4">
        <v>2.96915</v>
      </c>
      <c r="D21" s="4">
        <v>2.8153999999999999</v>
      </c>
      <c r="F21" s="4">
        <v>2.76</v>
      </c>
      <c r="G21" s="4">
        <f t="shared" si="0"/>
        <v>1.0546103573204517</v>
      </c>
      <c r="I21" s="4">
        <f t="shared" si="1"/>
        <v>1.0757789855072464</v>
      </c>
    </row>
    <row r="22" spans="1:13" x14ac:dyDescent="0.25">
      <c r="A22" s="25"/>
      <c r="B22" s="4" t="s">
        <v>163</v>
      </c>
      <c r="C22" s="4">
        <v>13.821</v>
      </c>
      <c r="D22" s="4">
        <v>13.3424</v>
      </c>
      <c r="F22" s="4">
        <v>13.19</v>
      </c>
      <c r="G22" s="4">
        <f t="shared" si="0"/>
        <v>1.0358706079865692</v>
      </c>
      <c r="I22" s="4">
        <f t="shared" si="1"/>
        <v>1.0478392721758909</v>
      </c>
    </row>
    <row r="23" spans="1:13" x14ac:dyDescent="0.25">
      <c r="A23" s="11"/>
    </row>
    <row r="24" spans="1:13" x14ac:dyDescent="0.25">
      <c r="A24" s="24" t="s">
        <v>208</v>
      </c>
      <c r="B24" s="4" t="s">
        <v>164</v>
      </c>
      <c r="C24" s="4">
        <v>2.8490099999999998</v>
      </c>
      <c r="D24" s="4">
        <v>2.7782499999999999</v>
      </c>
      <c r="F24" s="4">
        <v>2.65</v>
      </c>
      <c r="G24" s="4">
        <f t="shared" si="0"/>
        <v>1.025469270224062</v>
      </c>
      <c r="I24" s="4">
        <f t="shared" si="1"/>
        <v>1.0750981132075472</v>
      </c>
    </row>
    <row r="25" spans="1:13" s="5" customFormat="1" x14ac:dyDescent="0.25">
      <c r="A25" s="24"/>
      <c r="B25" s="5" t="s">
        <v>165</v>
      </c>
      <c r="C25" s="5">
        <v>2023810</v>
      </c>
      <c r="D25" s="5">
        <v>1015150</v>
      </c>
      <c r="F25" s="5">
        <v>1112782</v>
      </c>
      <c r="G25" s="5">
        <f t="shared" si="0"/>
        <v>1.9936068561296361</v>
      </c>
      <c r="I25" s="5">
        <f t="shared" si="1"/>
        <v>1.8186940478907818</v>
      </c>
    </row>
    <row r="26" spans="1:13" s="5" customFormat="1" x14ac:dyDescent="0.25">
      <c r="A26" s="24"/>
      <c r="B26" s="5" t="s">
        <v>166</v>
      </c>
      <c r="C26" s="5">
        <v>2007960</v>
      </c>
      <c r="D26" s="5">
        <v>1314890</v>
      </c>
      <c r="F26" s="5">
        <v>1114212</v>
      </c>
      <c r="G26" s="5">
        <f t="shared" si="0"/>
        <v>1.5270935211310452</v>
      </c>
      <c r="I26" s="5">
        <f t="shared" si="1"/>
        <v>1.8021346027506435</v>
      </c>
    </row>
    <row r="27" spans="1:13" s="10" customFormat="1" x14ac:dyDescent="0.25">
      <c r="A27" s="24"/>
      <c r="B27" s="10" t="s">
        <v>167</v>
      </c>
      <c r="C27" s="10">
        <v>7.96624</v>
      </c>
      <c r="D27" s="10">
        <v>6.91364</v>
      </c>
      <c r="F27" s="10">
        <v>6.37</v>
      </c>
      <c r="G27" s="10">
        <f t="shared" si="0"/>
        <v>1.1522497555556841</v>
      </c>
      <c r="I27" s="10">
        <f t="shared" si="1"/>
        <v>1.2505871271585558</v>
      </c>
    </row>
    <row r="28" spans="1:13" x14ac:dyDescent="0.25">
      <c r="A28" s="24"/>
      <c r="B28" s="4" t="s">
        <v>168</v>
      </c>
      <c r="C28" s="4">
        <v>36.145000000000003</v>
      </c>
      <c r="D28" s="4">
        <v>32.034599999999998</v>
      </c>
      <c r="F28" s="4">
        <v>31.118120000000001</v>
      </c>
      <c r="G28" s="4">
        <f t="shared" si="0"/>
        <v>1.1283112634463988</v>
      </c>
      <c r="I28" s="4">
        <f t="shared" si="1"/>
        <v>1.1615418926336167</v>
      </c>
    </row>
    <row r="29" spans="1:13" x14ac:dyDescent="0.25">
      <c r="A29" s="24"/>
      <c r="B29" s="4" t="s">
        <v>169</v>
      </c>
      <c r="C29" s="4">
        <v>12.687799999999999</v>
      </c>
      <c r="D29" s="4">
        <v>12.097099999999999</v>
      </c>
      <c r="F29" s="4">
        <v>12.6616</v>
      </c>
      <c r="G29" s="4">
        <f t="shared" si="0"/>
        <v>1.0488298848484348</v>
      </c>
      <c r="I29" s="4">
        <f t="shared" si="1"/>
        <v>1.0020692487521323</v>
      </c>
    </row>
    <row r="30" spans="1:13" x14ac:dyDescent="0.25">
      <c r="A30" s="24"/>
      <c r="B30" s="4" t="s">
        <v>170</v>
      </c>
      <c r="C30" s="4">
        <v>34.323099999999997</v>
      </c>
      <c r="D30" s="4">
        <v>29.1876</v>
      </c>
      <c r="F30" s="4">
        <v>29.362880000000001</v>
      </c>
      <c r="G30" s="4">
        <f t="shared" si="0"/>
        <v>1.1759480053173264</v>
      </c>
      <c r="I30" s="4">
        <f t="shared" si="1"/>
        <v>1.1689282522695319</v>
      </c>
    </row>
    <row r="31" spans="1:13" x14ac:dyDescent="0.25">
      <c r="A31" s="11"/>
    </row>
    <row r="32" spans="1:13" s="10" customFormat="1" x14ac:dyDescent="0.25">
      <c r="A32" s="25" t="s">
        <v>209</v>
      </c>
      <c r="B32" s="10" t="s">
        <v>171</v>
      </c>
      <c r="C32" s="10">
        <v>31.266999999999999</v>
      </c>
      <c r="D32" s="10">
        <v>25.3675</v>
      </c>
      <c r="F32" s="10">
        <v>22.956199999999999</v>
      </c>
      <c r="G32" s="10">
        <f t="shared" si="0"/>
        <v>1.2325613481817286</v>
      </c>
      <c r="I32" s="10">
        <f t="shared" si="1"/>
        <v>1.3620285587335883</v>
      </c>
    </row>
    <row r="33" spans="1:9" x14ac:dyDescent="0.25">
      <c r="A33" s="25"/>
      <c r="B33" s="4" t="s">
        <v>172</v>
      </c>
      <c r="C33" s="4">
        <v>1675.08</v>
      </c>
      <c r="D33" s="4">
        <v>1506.02</v>
      </c>
      <c r="F33" s="4">
        <v>1436.41</v>
      </c>
      <c r="G33" s="4">
        <f t="shared" si="0"/>
        <v>1.1122561453367152</v>
      </c>
      <c r="I33" s="4">
        <f t="shared" si="1"/>
        <v>1.1661572949227588</v>
      </c>
    </row>
    <row r="34" spans="1:9" s="10" customFormat="1" x14ac:dyDescent="0.25">
      <c r="A34" s="25"/>
      <c r="B34" s="10" t="s">
        <v>173</v>
      </c>
      <c r="C34" s="10">
        <v>1800.56</v>
      </c>
      <c r="D34" s="10">
        <v>1542.53</v>
      </c>
      <c r="F34" s="10">
        <v>1481.86</v>
      </c>
      <c r="G34" s="10">
        <f t="shared" si="0"/>
        <v>1.1672771356148666</v>
      </c>
      <c r="I34" s="10">
        <f t="shared" si="1"/>
        <v>1.2150675502409134</v>
      </c>
    </row>
    <row r="35" spans="1:9" x14ac:dyDescent="0.25">
      <c r="A35" s="25"/>
      <c r="B35" s="4" t="s">
        <v>174</v>
      </c>
      <c r="C35" s="4">
        <v>1595.03</v>
      </c>
      <c r="D35" s="4">
        <v>1519.23</v>
      </c>
      <c r="F35" s="4">
        <v>1458.9680000000001</v>
      </c>
      <c r="G35" s="4">
        <f t="shared" si="0"/>
        <v>1.0498936961487069</v>
      </c>
      <c r="I35" s="4">
        <f t="shared" si="1"/>
        <v>1.093259070795247</v>
      </c>
    </row>
    <row r="39" spans="1:9" x14ac:dyDescent="0.25">
      <c r="B39" s="4" t="s">
        <v>58</v>
      </c>
      <c r="D39" s="4" t="s">
        <v>89</v>
      </c>
    </row>
    <row r="41" spans="1:9" x14ac:dyDescent="0.25">
      <c r="B41" s="4" t="s">
        <v>60</v>
      </c>
      <c r="D41" s="4" t="s">
        <v>146</v>
      </c>
    </row>
  </sheetData>
  <mergeCells count="7">
    <mergeCell ref="A24:A30"/>
    <mergeCell ref="A32:A35"/>
    <mergeCell ref="A2:A3"/>
    <mergeCell ref="A5:A6"/>
    <mergeCell ref="A8:A9"/>
    <mergeCell ref="A11:A12"/>
    <mergeCell ref="A14:A2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19F5-70B0-487D-ADA2-AE426986C100}">
  <dimension ref="A1:C15"/>
  <sheetViews>
    <sheetView workbookViewId="0">
      <selection activeCell="A8" sqref="A8:XFD9"/>
    </sheetView>
  </sheetViews>
  <sheetFormatPr defaultRowHeight="15" x14ac:dyDescent="0.25"/>
  <cols>
    <col min="1" max="1" width="37.7109375" customWidth="1"/>
    <col min="2" max="2" width="74.5703125" customWidth="1"/>
    <col min="3" max="3" width="126" customWidth="1"/>
  </cols>
  <sheetData>
    <row r="1" spans="1:3" x14ac:dyDescent="0.25">
      <c r="A1" t="s">
        <v>198</v>
      </c>
      <c r="B1" t="s">
        <v>183</v>
      </c>
      <c r="C1" t="s">
        <v>184</v>
      </c>
    </row>
    <row r="2" spans="1:3" x14ac:dyDescent="0.25">
      <c r="B2" t="s">
        <v>187</v>
      </c>
      <c r="C2" t="s">
        <v>186</v>
      </c>
    </row>
    <row r="3" spans="1:3" ht="30" x14ac:dyDescent="0.25">
      <c r="B3" t="s">
        <v>189</v>
      </c>
      <c r="C3" s="4" t="s">
        <v>190</v>
      </c>
    </row>
    <row r="4" spans="1:3" ht="30" x14ac:dyDescent="0.25">
      <c r="B4" t="s">
        <v>192</v>
      </c>
      <c r="C4" s="4" t="s">
        <v>190</v>
      </c>
    </row>
    <row r="5" spans="1:3" ht="30" x14ac:dyDescent="0.25">
      <c r="B5" t="s">
        <v>193</v>
      </c>
      <c r="C5" s="4" t="s">
        <v>190</v>
      </c>
    </row>
    <row r="6" spans="1:3" ht="45" x14ac:dyDescent="0.25">
      <c r="B6" t="s">
        <v>191</v>
      </c>
      <c r="C6" s="4" t="s">
        <v>188</v>
      </c>
    </row>
    <row r="9" spans="1:3" x14ac:dyDescent="0.25">
      <c r="A9" t="s">
        <v>199</v>
      </c>
      <c r="B9" t="s">
        <v>194</v>
      </c>
      <c r="C9" t="s">
        <v>195</v>
      </c>
    </row>
    <row r="10" spans="1:3" x14ac:dyDescent="0.25">
      <c r="B10" t="s">
        <v>193</v>
      </c>
      <c r="C10" t="s">
        <v>195</v>
      </c>
    </row>
    <row r="11" spans="1:3" ht="60" x14ac:dyDescent="0.25">
      <c r="B11" t="s">
        <v>196</v>
      </c>
      <c r="C11" s="4" t="s">
        <v>197</v>
      </c>
    </row>
    <row r="13" spans="1:3" ht="45" x14ac:dyDescent="0.25">
      <c r="A13" t="s">
        <v>200</v>
      </c>
      <c r="B13" t="s">
        <v>201</v>
      </c>
      <c r="C13" s="4" t="s">
        <v>203</v>
      </c>
    </row>
    <row r="15" spans="1:3" s="1" customFormat="1" x14ac:dyDescent="0.25">
      <c r="A15" s="1" t="s">
        <v>202</v>
      </c>
      <c r="B15" s="1" t="s">
        <v>185</v>
      </c>
      <c r="C15" s="1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Issue</vt:lpstr>
      <vt:lpstr>App Detail</vt:lpstr>
      <vt:lpstr>Result-0702</vt:lpstr>
      <vt:lpstr>Study-BM</vt:lpstr>
      <vt:lpstr>Sheet4</vt:lpstr>
      <vt:lpstr>Sheet5</vt:lpstr>
      <vt:lpstr>BACKUP</vt:lpstr>
      <vt:lpstr>3500M + bind</vt:lpstr>
      <vt:lpstr>编译器优化</vt:lpstr>
      <vt:lpstr>BM-0620</vt:lpstr>
      <vt:lpstr>3500M + not bind</vt:lpstr>
      <vt:lpstr>800M + not bind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Tao, Shaoyu</dc:creator>
  <cp:lastModifiedBy>Tao, Shaoyu</cp:lastModifiedBy>
  <dcterms:created xsi:type="dcterms:W3CDTF">2015-06-05T18:17:20Z</dcterms:created>
  <dcterms:modified xsi:type="dcterms:W3CDTF">2022-07-04T02:32:21Z</dcterms:modified>
</cp:coreProperties>
</file>