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pensrc\intel-gitlab\shaoyuta\glibc-result\docs\"/>
    </mc:Choice>
  </mc:AlternateContent>
  <xr:revisionPtr revIDLastSave="0" documentId="13_ncr:1_{A845A5F8-4F2C-4DB6-908F-9F2D977739B7}" xr6:coauthVersionLast="47" xr6:coauthVersionMax="47" xr10:uidLastSave="{00000000-0000-0000-0000-000000000000}"/>
  <bookViews>
    <workbookView xWindow="-120" yWindow="-120" windowWidth="29040" windowHeight="15990" firstSheet="2" activeTab="4" xr2:uid="{BE87CDA5-0591-43E6-8C0F-D5EBABEA6366}"/>
  </bookViews>
  <sheets>
    <sheet name="All" sheetId="1" r:id="rId1"/>
    <sheet name="Summary" sheetId="10" r:id="rId2"/>
    <sheet name="CV-1" sheetId="14" r:id="rId3"/>
    <sheet name="CV-2" sheetId="20" r:id="rId4"/>
    <sheet name="Case-Select" sheetId="15" r:id="rId5"/>
    <sheet name="Case Result" sheetId="16" r:id="rId6"/>
    <sheet name="Backup" sheetId="17" r:id="rId7"/>
    <sheet name="Type-1" sheetId="6" r:id="rId8"/>
    <sheet name="Type-2" sheetId="7" r:id="rId9"/>
    <sheet name="Type-3" sheetId="8" r:id="rId10"/>
    <sheet name="Type-4" sheetId="9" r:id="rId11"/>
    <sheet name="Type-5" sheetId="11" r:id="rId12"/>
    <sheet name="Multi-arch" sheetId="2" r:id="rId13"/>
    <sheet name="Time unit" sheetId="18" r:id="rId14"/>
  </sheets>
  <definedNames>
    <definedName name="_xlnm._FilterDatabase" localSheetId="4" hidden="1">'Case-Select'!$A$1:$H$1</definedName>
    <definedName name="_xlnm._FilterDatabase" localSheetId="2" hidden="1">'CV-1'!$A$1:$H$189</definedName>
    <definedName name="_xlnm._FilterDatabase" localSheetId="1" hidden="1">Summary!$A$1:$F$189</definedName>
    <definedName name="_xlchart.v1.0" hidden="1">Summary!$H$10:$H$18</definedName>
    <definedName name="_xlchart.v1.1" hidden="1">Summary!$I$10:$I$18</definedName>
    <definedName name="_xlchart.v1.2" hidden="1">Summary!$J$10:$J$18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20" l="1"/>
  <c r="W8" i="20"/>
  <c r="W9" i="20"/>
  <c r="W10" i="20"/>
  <c r="W11" i="20"/>
  <c r="W12" i="20"/>
  <c r="W6" i="20"/>
  <c r="U7" i="20"/>
  <c r="U8" i="20"/>
  <c r="U9" i="20"/>
  <c r="U10" i="20"/>
  <c r="U11" i="20"/>
  <c r="U12" i="20"/>
  <c r="U6" i="20"/>
  <c r="AB7" i="20"/>
  <c r="AB8" i="20"/>
  <c r="AB9" i="20"/>
  <c r="AB10" i="20"/>
  <c r="AB11" i="20"/>
  <c r="AB12" i="20"/>
  <c r="AB6" i="20"/>
  <c r="Z7" i="20"/>
  <c r="Z8" i="20"/>
  <c r="Z9" i="20"/>
  <c r="Z10" i="20"/>
  <c r="Z11" i="20"/>
  <c r="Z12" i="20"/>
  <c r="Z6" i="20"/>
  <c r="P7" i="20"/>
  <c r="P8" i="20"/>
  <c r="P9" i="20"/>
  <c r="P10" i="20"/>
  <c r="P11" i="20"/>
  <c r="P12" i="20"/>
  <c r="P6" i="20"/>
  <c r="R7" i="20"/>
  <c r="R8" i="20"/>
  <c r="R9" i="20"/>
  <c r="R10" i="20"/>
  <c r="R11" i="20"/>
  <c r="R12" i="20"/>
  <c r="R6" i="20"/>
  <c r="M7" i="20"/>
  <c r="M8" i="20"/>
  <c r="M9" i="20"/>
  <c r="M10" i="20"/>
  <c r="M11" i="20"/>
  <c r="M12" i="20"/>
  <c r="M6" i="20"/>
  <c r="K7" i="20"/>
  <c r="K8" i="20"/>
  <c r="K9" i="20"/>
  <c r="K10" i="20"/>
  <c r="K11" i="20"/>
  <c r="K12" i="20"/>
  <c r="K6" i="20"/>
  <c r="G7" i="20"/>
  <c r="G8" i="20"/>
  <c r="G9" i="20"/>
  <c r="G10" i="20"/>
  <c r="G11" i="20"/>
  <c r="G12" i="20"/>
  <c r="G6" i="20"/>
  <c r="E7" i="20"/>
  <c r="E8" i="20"/>
  <c r="E9" i="20"/>
  <c r="E10" i="20"/>
  <c r="E11" i="20"/>
  <c r="E12" i="20"/>
  <c r="E6" i="20"/>
  <c r="I142" i="14"/>
  <c r="I117" i="14"/>
  <c r="I137" i="14"/>
  <c r="I151" i="14"/>
  <c r="I148" i="14"/>
  <c r="I153" i="14"/>
  <c r="I114" i="14"/>
  <c r="I138" i="14"/>
  <c r="I118" i="14"/>
  <c r="I102" i="14"/>
  <c r="I147" i="14"/>
  <c r="I145" i="14"/>
  <c r="I159" i="14"/>
  <c r="I155" i="14"/>
  <c r="I175" i="14"/>
  <c r="I158" i="14"/>
  <c r="I101" i="14"/>
  <c r="I143" i="14"/>
  <c r="I177" i="14"/>
  <c r="I135" i="14"/>
  <c r="I105" i="14"/>
  <c r="I107" i="14"/>
  <c r="I115" i="14"/>
  <c r="I160" i="14"/>
  <c r="I156" i="14"/>
  <c r="I116" i="14"/>
  <c r="I154" i="14"/>
  <c r="I140" i="14"/>
  <c r="I144" i="14"/>
  <c r="I170" i="14"/>
  <c r="I139" i="14"/>
  <c r="I173" i="14"/>
  <c r="I111" i="14"/>
  <c r="I150" i="14"/>
  <c r="I152" i="14"/>
  <c r="I112" i="14"/>
  <c r="I109" i="14"/>
  <c r="I106" i="14"/>
  <c r="I178" i="14"/>
  <c r="I174" i="14"/>
  <c r="I162" i="14"/>
  <c r="I141" i="14"/>
  <c r="I157" i="14"/>
  <c r="I176" i="14"/>
  <c r="I113" i="14"/>
  <c r="I110" i="14"/>
  <c r="I146" i="14"/>
  <c r="I125" i="14"/>
  <c r="I172" i="14"/>
  <c r="I104" i="14"/>
  <c r="I108" i="14"/>
  <c r="I149" i="14"/>
  <c r="I171" i="14"/>
  <c r="I169" i="14"/>
  <c r="I161" i="14"/>
  <c r="I103" i="14"/>
  <c r="F193" i="14"/>
  <c r="J18" i="10"/>
  <c r="J17" i="10"/>
  <c r="J16" i="10"/>
  <c r="J15" i="10"/>
  <c r="J14" i="10"/>
  <c r="J13" i="10"/>
  <c r="J12" i="10"/>
  <c r="J11" i="10"/>
  <c r="J10" i="10"/>
  <c r="I18" i="10"/>
  <c r="I17" i="10"/>
  <c r="I16" i="10"/>
  <c r="I15" i="10"/>
  <c r="I14" i="10"/>
  <c r="I13" i="10"/>
  <c r="I12" i="10"/>
  <c r="I11" i="10"/>
  <c r="I10" i="10"/>
  <c r="F193" i="10"/>
</calcChain>
</file>

<file path=xl/sharedStrings.xml><?xml version="1.0" encoding="utf-8"?>
<sst xmlns="http://schemas.openxmlformats.org/spreadsheetml/2006/main" count="2178" uniqueCount="479">
  <si>
    <t xml:space="preserve"> bench-malloc-simple-1024.out</t>
  </si>
  <si>
    <t xml:space="preserve"> bench-malloc-simple-128.out</t>
  </si>
  <si>
    <t xml:space="preserve"> bench-malloc-simple-16.out</t>
  </si>
  <si>
    <t xml:space="preserve"> bench-malloc-simple-2048.out</t>
  </si>
  <si>
    <t xml:space="preserve"> bench-malloc-simple-256.out</t>
  </si>
  <si>
    <t xml:space="preserve"> bench-malloc-simple-32.out</t>
  </si>
  <si>
    <t xml:space="preserve"> bench-malloc-simple-4096.out</t>
  </si>
  <si>
    <t xml:space="preserve"> bench-malloc-simple-512.out</t>
  </si>
  <si>
    <t xml:space="preserve"> bench-malloc-simple-64.out</t>
  </si>
  <si>
    <t xml:space="preserve"> bench-malloc-simple-8.out</t>
  </si>
  <si>
    <t xml:space="preserve"> bench-malloc-thread-1.out</t>
  </si>
  <si>
    <t xml:space="preserve"> bench-malloc-thread-16.out</t>
  </si>
  <si>
    <t xml:space="preserve"> bench-malloc-thread-32.out</t>
  </si>
  <si>
    <t xml:space="preserve"> bench-malloc-thread-8.out</t>
  </si>
  <si>
    <t xml:space="preserve"> bench-memcpy-large.out</t>
  </si>
  <si>
    <t xml:space="preserve"> bench-memcpy-random.out</t>
  </si>
  <si>
    <t xml:space="preserve"> bench-memcpy-walk.out</t>
  </si>
  <si>
    <t xml:space="preserve"> bench-memcpy.out</t>
  </si>
  <si>
    <t xml:space="preserve"> bench-memmove-large.out</t>
  </si>
  <si>
    <t xml:space="preserve"> bench-memmove-walk.out</t>
  </si>
  <si>
    <t xml:space="preserve"> bench-memmove.out</t>
  </si>
  <si>
    <t xml:space="preserve"> bench-mempcpy.out</t>
  </si>
  <si>
    <t xml:space="preserve"> bench-memset-large.out</t>
  </si>
  <si>
    <t xml:space="preserve"> bench-memset-walk.out</t>
  </si>
  <si>
    <t xml:space="preserve"> bench-rawmemchr.out</t>
  </si>
  <si>
    <t xml:space="preserve"> bench-memccpy.out</t>
  </si>
  <si>
    <t xml:space="preserve"> bench-memmem.out</t>
  </si>
  <si>
    <t xml:space="preserve"> bench-memrchr.out</t>
  </si>
  <si>
    <t xml:space="preserve"> bench-stpcpy_chk.out</t>
  </si>
  <si>
    <t xml:space="preserve"> bench-strcasecmp.out</t>
  </si>
  <si>
    <t xml:space="preserve"> bench-strcasestr.out</t>
  </si>
  <si>
    <t xml:space="preserve"> bench-strcpy_chk.out</t>
  </si>
  <si>
    <t xml:space="preserve"> bench-strncasecmp.out</t>
  </si>
  <si>
    <t xml:space="preserve"> bench-strsep.out</t>
  </si>
  <si>
    <t xml:space="preserve"> bench-strstr.out</t>
  </si>
  <si>
    <t xml:space="preserve"> bench-strtok.out</t>
  </si>
  <si>
    <t xml:space="preserve"> bench-math-inlines.out</t>
  </si>
  <si>
    <t xml:space="preserve"> bench-sprintf.out</t>
  </si>
  <si>
    <t xml:space="preserve"> bench-strcoll.out</t>
  </si>
  <si>
    <t xml:space="preserve"> bench-strtod.out</t>
  </si>
  <si>
    <t>python compare_strings.py -i C:\work\opensrc\intel-gitlab\shaoyuta\glibc-result\glibc-out\bm\out\bench-wmemset.out -s benchout_strings.schema.json -a timings</t>
  </si>
  <si>
    <t xml:space="preserve"> bench-memset.out /  bench-wmemset.out</t>
  </si>
  <si>
    <t xml:space="preserve"> </t>
  </si>
  <si>
    <t xml:space="preserve"> bench-memcmp.out / bench-wmemcmp.out</t>
  </si>
  <si>
    <t xml:space="preserve"> bench-strncmp.out / bench-wcsncmp.out</t>
  </si>
  <si>
    <t xml:space="preserve"> bench-strlen.out  /  bench-wcslen.out</t>
  </si>
  <si>
    <t xml:space="preserve"> bench-strcmp.out  /  bench-wcscmp.out </t>
  </si>
  <si>
    <t xml:space="preserve"> bench-strspn.out /  bench-wcsspn.out</t>
  </si>
  <si>
    <t xml:space="preserve"> bench-memchr.out  /  bench-wmemchr.out</t>
  </si>
  <si>
    <t xml:space="preserve"> bench-strrchr.out  /  bench-wcsrchr.out</t>
  </si>
  <si>
    <t xml:space="preserve"> bench-strpbrk.out  /  bench-wcspbrk.out</t>
  </si>
  <si>
    <t xml:space="preserve"> bench-strnlen.out  /   bench-wcsnlen.out</t>
  </si>
  <si>
    <t xml:space="preserve"> bench-strncpy.out  /  bench-wcsncpy.out</t>
  </si>
  <si>
    <t xml:space="preserve"> bench-strncat.out  /  bench-wcsncat.out</t>
  </si>
  <si>
    <t xml:space="preserve"> bench-strcspn.out  /  bench-wcscspn.out</t>
  </si>
  <si>
    <t xml:space="preserve"> bench-strcpy.out  /  bench-wcscpy.out</t>
  </si>
  <si>
    <t>__strcpy_avx2 ,  __strcpy_avx2_rtm</t>
  </si>
  <si>
    <t xml:space="preserve"> bench-strchrnul.out  /  bench-wcschrnul.out</t>
  </si>
  <si>
    <t xml:space="preserve"> bench-strchr.out  /  bench-wcschr.out</t>
  </si>
  <si>
    <t xml:space="preserve"> bench-strcat.out  /  bench-wcscat.out</t>
  </si>
  <si>
    <t xml:space="preserve"> bench-stpncpy.out  /  bench-wcpncpy.out</t>
  </si>
  <si>
    <t xml:space="preserve"> bench-stpcpy.out  /  bench-wcpcpy.out</t>
  </si>
  <si>
    <t>generic_memccpy    memccpy</t>
  </si>
  <si>
    <t>simple_memchr,  __memchr_avx2,  __memchr_avx2_rtm,
__memchr_evex, __memchr_evex_rtm</t>
  </si>
  <si>
    <t>basic_memmem,  twoway_memmem,  memmem</t>
  </si>
  <si>
    <t>generic_stpcpy,  __stpcpy_ssse3,  __stpcpy_avx2</t>
  </si>
  <si>
    <t>simple_strcasecmp, __strcasecmp_avx, __strcasecmp_sse42 
__strcasecmp_ssse3,  __strcasecmp_sse2</t>
  </si>
  <si>
    <t>simple_STRCHRNUL,  __strchrnul_avx2,  __strchrnul_avx2_rtm,  __strchrnul_evex,  __strchrnul_sse2</t>
  </si>
  <si>
    <t>simple_strcspn,  __strcspn_sse42,  __strcspn_sse2</t>
  </si>
  <si>
    <t>simple_strncasecmp,  __strncasecmp_avx,__strncasecmp_sse42,  __strncasecmp_ssse, __strncasecmp_sse2</t>
  </si>
  <si>
    <t>strtok  oldstrtok</t>
  </si>
  <si>
    <t>basic_strstr,  twoway_strstr,  
__strstr_sse2_unaligned, __strstr_sse2</t>
  </si>
  <si>
    <t>oldstrsep,  strsep,  simple_strsep</t>
  </si>
  <si>
    <t>generic,  avx_unaligned,  avx_unaligned_erms, avx_unaligned_rtm, avx_unaligned_erms_rtm, 
evex_unaligned, evex_unaligned_erms, ssse3_back,  ssse3, avx512_no_vzeroupper
avx512_unaligned, avx512_unaligned_erms, sse2_unaligned, sse2_unaligned_erms, erms</t>
  </si>
  <si>
    <t>simple ,  avx2_movbe,  avx2_movbe_rtm,  evex_movbe, sse4_1,  ssse3,  sse2</t>
  </si>
  <si>
    <t>generic,  avx_unaligned,  avx_unaligned_erms, avx_unaligned_rtm, avx_unaligned_erms_rtm,
evex_unaligned,  evex_unaligned_erms</t>
  </si>
  <si>
    <t>generic, avx512_no_vzeroupper, avx512_unaligned , avx512_unaligned_erms, avx_unaligned, avx_unaligned_erms</t>
  </si>
  <si>
    <t>generic,  avx2,  avx2_rtm, …</t>
  </si>
  <si>
    <t>generic,  sse2_unaligned, sse2_unaligned_erms, erms,
avx2_unaligned, avx2_unaligned_erms,avx2_unaligned_rtm,evex_unaligned,  avx512_unaligned</t>
  </si>
  <si>
    <t>simple, avx2, avx2_rtm, evex, sse42, …</t>
  </si>
  <si>
    <t>__strcpy_chk, normal_strcpy,simple_strcpy_chk</t>
  </si>
  <si>
    <t>generic_strcat,  __strcat_avx2,  __strcat_avx2_rtm, __strcat_evex,  __strcat_ssse3,  __strcat_sse2_unaligned, __strcat_sse2</t>
  </si>
  <si>
    <t>simple_STRCHR, avx2,  avx2_rtm,  evex,  sse2_no_bsf, sse2</t>
  </si>
  <si>
    <t>simple_memrchr, avx2,  avx2_rtm, evex,  sse2</t>
  </si>
  <si>
    <t>bench.out</t>
  </si>
  <si>
    <t>bench-strspn</t>
  </si>
  <si>
    <t>bench-strspn, bench-wcsspn</t>
  </si>
  <si>
    <t>case name</t>
  </si>
  <si>
    <t>output file name</t>
  </si>
  <si>
    <t>output file format type</t>
  </si>
  <si>
    <t>category</t>
  </si>
  <si>
    <t>multi-inst-support</t>
  </si>
  <si>
    <t>Nof output items</t>
  </si>
  <si>
    <t>bench-acos</t>
  </si>
  <si>
    <t>bench-acosh</t>
  </si>
  <si>
    <t>bench-asin</t>
  </si>
  <si>
    <t>bench-asinh</t>
  </si>
  <si>
    <t>bench-atan</t>
  </si>
  <si>
    <t>bench-atan2</t>
  </si>
  <si>
    <t>bench-atanh</t>
  </si>
  <si>
    <t>bench-cbrt</t>
  </si>
  <si>
    <t>bench-cbrtl</t>
  </si>
  <si>
    <t>bench-cos</t>
  </si>
  <si>
    <t>bench-cosf</t>
  </si>
  <si>
    <t>bench-cosh</t>
  </si>
  <si>
    <t>bench-double-vlen1-cos</t>
  </si>
  <si>
    <t>bench-double-vlen1-exp</t>
  </si>
  <si>
    <t>bench-double-vlen1-log</t>
  </si>
  <si>
    <t>bench-double-vlen1-pow</t>
  </si>
  <si>
    <t>bench-double-vlen1-sin</t>
  </si>
  <si>
    <t>bench-double-vlen2-cos</t>
  </si>
  <si>
    <t>bench-double-vlen2-exp</t>
  </si>
  <si>
    <t>bench-double-vlen2-log</t>
  </si>
  <si>
    <t>bench-double-vlen2-pow</t>
  </si>
  <si>
    <t>bench-double-vlen2-sin</t>
  </si>
  <si>
    <t>bench-double-vlen4-avx2-cos</t>
  </si>
  <si>
    <t>bench-double-vlen4-avx2-exp</t>
  </si>
  <si>
    <t>bench-double-vlen4-avx2-log</t>
  </si>
  <si>
    <t>bench-double-vlen4-avx2-pow</t>
  </si>
  <si>
    <t>bench-double-vlen4-avx2-sin</t>
  </si>
  <si>
    <t>bench-double-vlen4-cos</t>
  </si>
  <si>
    <t>bench-double-vlen4-exp</t>
  </si>
  <si>
    <t>bench-double-vlen4-log</t>
  </si>
  <si>
    <t>bench-double-vlen4-pow</t>
  </si>
  <si>
    <t>bench-double-vlen4-sin</t>
  </si>
  <si>
    <t>bench-double-vlen8-cos</t>
  </si>
  <si>
    <t>bench-double-vlen8-exp</t>
  </si>
  <si>
    <t>bench-double-vlen8-log</t>
  </si>
  <si>
    <t>bench-double-vlen8-pow</t>
  </si>
  <si>
    <t>bench-double-vlen8-sin</t>
  </si>
  <si>
    <t>bench-erf</t>
  </si>
  <si>
    <t>bench-erfc</t>
  </si>
  <si>
    <t>bench-exp</t>
  </si>
  <si>
    <t>bench-exp10</t>
  </si>
  <si>
    <t>bench-exp10f</t>
  </si>
  <si>
    <t>bench-exp2</t>
  </si>
  <si>
    <t>bench-exp2f</t>
  </si>
  <si>
    <t>bench-expf</t>
  </si>
  <si>
    <t>bench-expf128</t>
  </si>
  <si>
    <t>bench-expm1</t>
  </si>
  <si>
    <t>bench-ffs</t>
  </si>
  <si>
    <t>bench-ffsll</t>
  </si>
  <si>
    <t>bench-float-vlen16-cosf</t>
  </si>
  <si>
    <t>bench-float-vlen16-expf</t>
  </si>
  <si>
    <t>bench-float-vlen16-logf</t>
  </si>
  <si>
    <t>bench-float-vlen16-powf</t>
  </si>
  <si>
    <t>bench-float-vlen16-sinf</t>
  </si>
  <si>
    <t>bench-float-vlen1-cosf</t>
  </si>
  <si>
    <t>bench-float-vlen1-expf</t>
  </si>
  <si>
    <t>bench-float-vlen1-logf</t>
  </si>
  <si>
    <t>bench-float-vlen1-powf</t>
  </si>
  <si>
    <t>bench-float-vlen1-sinf</t>
  </si>
  <si>
    <t>bench-float-vlen4-cosf</t>
  </si>
  <si>
    <t>bench-float-vlen4-expf</t>
  </si>
  <si>
    <t>bench-float-vlen4-logf</t>
  </si>
  <si>
    <t>bench-float-vlen4-powf</t>
  </si>
  <si>
    <t>bench-float-vlen4-sinf</t>
  </si>
  <si>
    <t>bench-float-vlen8-avx2-cosf</t>
  </si>
  <si>
    <t>bench-float-vlen8-avx2-expf</t>
  </si>
  <si>
    <t>bench-float-vlen8-avx2-logf</t>
  </si>
  <si>
    <t>bench-float-vlen8-avx2-powf</t>
  </si>
  <si>
    <t>bench-float-vlen8-avx2-sinf</t>
  </si>
  <si>
    <t>bench-float-vlen8-cosf</t>
  </si>
  <si>
    <t>bench-float-vlen8-expf</t>
  </si>
  <si>
    <t>bench-float-vlen8-logf</t>
  </si>
  <si>
    <t>bench-float-vlen8-powf</t>
  </si>
  <si>
    <t>bench-float-vlen8-sinf</t>
  </si>
  <si>
    <t>bench-fmax</t>
  </si>
  <si>
    <t>bench-fmaxf</t>
  </si>
  <si>
    <t>bench-fmin</t>
  </si>
  <si>
    <t>bench-fminf</t>
  </si>
  <si>
    <t>bench-hypot</t>
  </si>
  <si>
    <t>bench-hypotf</t>
  </si>
  <si>
    <t>bench-ilogb</t>
  </si>
  <si>
    <t>bench-ilogbf</t>
  </si>
  <si>
    <t>bench-ilogbf128</t>
  </si>
  <si>
    <t>bench-isfinite</t>
  </si>
  <si>
    <t>bench-isinf</t>
  </si>
  <si>
    <t>bench-isnan</t>
  </si>
  <si>
    <t>bench-j0</t>
  </si>
  <si>
    <t>bench-j1</t>
  </si>
  <si>
    <t>bench-lgamma</t>
  </si>
  <si>
    <t>bench-log</t>
  </si>
  <si>
    <t>bench-log10</t>
  </si>
  <si>
    <t>bench-log1p</t>
  </si>
  <si>
    <t>bench-log2</t>
  </si>
  <si>
    <t>bench-log2f</t>
  </si>
  <si>
    <t>bench-logb</t>
  </si>
  <si>
    <t>bench-logbf</t>
  </si>
  <si>
    <t>bench-logf</t>
  </si>
  <si>
    <t>bench-malloc-simple</t>
  </si>
  <si>
    <t>bench-malloc-thread</t>
  </si>
  <si>
    <t>bench-math-inlines</t>
  </si>
  <si>
    <t>bench-memccpy</t>
  </si>
  <si>
    <t>bench-memchr</t>
  </si>
  <si>
    <t>bench-memcmp</t>
  </si>
  <si>
    <t>bench-memcmpeq</t>
  </si>
  <si>
    <t>bench-memcpy</t>
  </si>
  <si>
    <t>bench-memcpy-large</t>
  </si>
  <si>
    <t>bench-memcpy-random</t>
  </si>
  <si>
    <t>bench-memcpy-walk</t>
  </si>
  <si>
    <t>bench-memmem</t>
  </si>
  <si>
    <t>bench-memmove</t>
  </si>
  <si>
    <t>bench-memmove-large</t>
  </si>
  <si>
    <t>bench-memmove-walk</t>
  </si>
  <si>
    <t>bench-mempcpy</t>
  </si>
  <si>
    <t>bench-memrchr</t>
  </si>
  <si>
    <t>bench-memset</t>
  </si>
  <si>
    <t>bench-memset-large</t>
  </si>
  <si>
    <t>bench-memset-walk</t>
  </si>
  <si>
    <t>bench-modf</t>
  </si>
  <si>
    <t>bench-pow</t>
  </si>
  <si>
    <t>bench-powf</t>
  </si>
  <si>
    <t>bench-powf128</t>
  </si>
  <si>
    <t>bench-pthread-locks</t>
  </si>
  <si>
    <t>bench-pthread_once</t>
  </si>
  <si>
    <t>bench-rawmemchr</t>
  </si>
  <si>
    <t>bench-rint</t>
  </si>
  <si>
    <t>bench-roundeven</t>
  </si>
  <si>
    <t>bench-roundevenf</t>
  </si>
  <si>
    <t>bench-sin</t>
  </si>
  <si>
    <t>bench-sincos</t>
  </si>
  <si>
    <t>bench-sincosf</t>
  </si>
  <si>
    <t>bench-sinf</t>
  </si>
  <si>
    <t>bench-sinf128</t>
  </si>
  <si>
    <t>bench-sinh</t>
  </si>
  <si>
    <t>bench-sprintf</t>
  </si>
  <si>
    <t>bench-sqrt</t>
  </si>
  <si>
    <t>bench-stpcpy</t>
  </si>
  <si>
    <t>bench-stpcpy_chk</t>
  </si>
  <si>
    <t>bench-stpncpy</t>
  </si>
  <si>
    <t>bench-strcasecmp</t>
  </si>
  <si>
    <t>bench-strcasestr</t>
  </si>
  <si>
    <t>bench-strcat</t>
  </si>
  <si>
    <t>bench-strchr</t>
  </si>
  <si>
    <t>bench-strchrnul</t>
  </si>
  <si>
    <t>bench-strcmp</t>
  </si>
  <si>
    <t>bench-strcoll</t>
  </si>
  <si>
    <t>bench-strcpy</t>
  </si>
  <si>
    <t>bench-strcpy_chk</t>
  </si>
  <si>
    <t>bench-strcspn</t>
  </si>
  <si>
    <t>bench-strlen</t>
  </si>
  <si>
    <t>bench-strncasecmp</t>
  </si>
  <si>
    <t>bench-strncat</t>
  </si>
  <si>
    <t>bench-strncmp</t>
  </si>
  <si>
    <t>bench-strncpy</t>
  </si>
  <si>
    <t>bench-strnlen</t>
  </si>
  <si>
    <t>bench-strpbrk</t>
  </si>
  <si>
    <t>bench-strrchr</t>
  </si>
  <si>
    <t>bench-strsep</t>
  </si>
  <si>
    <t>bench-strstr</t>
  </si>
  <si>
    <t>bench-strtod</t>
  </si>
  <si>
    <t>bench-strtok</t>
  </si>
  <si>
    <t>bench-tan</t>
  </si>
  <si>
    <t>bench-tanh</t>
  </si>
  <si>
    <t>bench-tgamma</t>
  </si>
  <si>
    <t>bench-thread_create</t>
  </si>
  <si>
    <t>bench-trunc</t>
  </si>
  <si>
    <t>bench-truncf</t>
  </si>
  <si>
    <t>bench-wcpcpy</t>
  </si>
  <si>
    <t>bench-wcpncpy</t>
  </si>
  <si>
    <t>bench-wcscat</t>
  </si>
  <si>
    <t>bench-wcschr</t>
  </si>
  <si>
    <t>bench-wcschrnul</t>
  </si>
  <si>
    <t>bench-wcscmp</t>
  </si>
  <si>
    <t>bench-wcscpy</t>
  </si>
  <si>
    <t>bench-wcscspn</t>
  </si>
  <si>
    <t>bench-wcslen</t>
  </si>
  <si>
    <t>bench-wcsncat</t>
  </si>
  <si>
    <t>bench-wcsncmp</t>
  </si>
  <si>
    <t>bench-wcsncpy</t>
  </si>
  <si>
    <t>bench-wcsnlen</t>
  </si>
  <si>
    <t>bench-wcspbrk</t>
  </si>
  <si>
    <t>bench-wcsrchr</t>
  </si>
  <si>
    <t>bench-wcsspn</t>
  </si>
  <si>
    <t>bench-wmemchr</t>
  </si>
  <si>
    <t>bench-wmemcmp</t>
  </si>
  <si>
    <t>bench-wmemset</t>
  </si>
  <si>
    <t>bench-y0</t>
  </si>
  <si>
    <t>bench-y1</t>
  </si>
  <si>
    <t>bench-malloc-simple-[8/16/32/64/128/256/512/1024/2048/4099].out</t>
  </si>
  <si>
    <t>bench-malloc-thread-[1/8/16/32].out</t>
  </si>
  <si>
    <t>bench-math-inlines.out</t>
  </si>
  <si>
    <t>bench-math</t>
  </si>
  <si>
    <t>N</t>
  </si>
  <si>
    <t>bench-memccpy.out</t>
  </si>
  <si>
    <t>bench-memchr.out</t>
  </si>
  <si>
    <t>bench-memcmpeq.out</t>
  </si>
  <si>
    <t>bench-memcmp.out</t>
  </si>
  <si>
    <t>bench-memcpy-large.out</t>
  </si>
  <si>
    <t>bench-memcpy.out</t>
  </si>
  <si>
    <t>bench-memcpy-random.out</t>
  </si>
  <si>
    <t>bench-memcpy-walk.out</t>
  </si>
  <si>
    <t>bench-memmem.out</t>
  </si>
  <si>
    <t>bench-memmove-large.out</t>
  </si>
  <si>
    <t>bench-memmove.out</t>
  </si>
  <si>
    <t>bench-memmove-walk.out</t>
  </si>
  <si>
    <t>bench-mempcpy.out</t>
  </si>
  <si>
    <t>bench-memrchr.out</t>
  </si>
  <si>
    <t>bench-memset-large.out</t>
  </si>
  <si>
    <t>bench-memset.out</t>
  </si>
  <si>
    <t>bench-memset-walk.out</t>
  </si>
  <si>
    <t>bench-rawmemchr.out</t>
  </si>
  <si>
    <t>bench-sprintf.out</t>
  </si>
  <si>
    <t>bench-stpcpy_chk.out</t>
  </si>
  <si>
    <t>bench-stpcpy.out</t>
  </si>
  <si>
    <t>bench-stpncpy.out</t>
  </si>
  <si>
    <t>bench-strcasecmp.out</t>
  </si>
  <si>
    <t>bench-strcasestr.out</t>
  </si>
  <si>
    <t>bench-strcat.out</t>
  </si>
  <si>
    <t>bench-strchrnul.out</t>
  </si>
  <si>
    <t>bench-strchr.out</t>
  </si>
  <si>
    <t>bench-strcmp.out</t>
  </si>
  <si>
    <t>bench-strcoll.out</t>
  </si>
  <si>
    <t>bench-strcpy_chk.out</t>
  </si>
  <si>
    <t>bench-strcpy.out</t>
  </si>
  <si>
    <t>bench-strcspn.out</t>
  </si>
  <si>
    <t>bench-strlen.out</t>
  </si>
  <si>
    <t>bench-strncasecmp.out</t>
  </si>
  <si>
    <t>bench-strncat.out</t>
  </si>
  <si>
    <t>bench-strncmp.out</t>
  </si>
  <si>
    <t>bench-strncpy.out</t>
  </si>
  <si>
    <t>bench-strnlen.out</t>
  </si>
  <si>
    <t>bench-strpbrk.out</t>
  </si>
  <si>
    <t>bench-strrchr.out</t>
  </si>
  <si>
    <t>bench-strsep.out</t>
  </si>
  <si>
    <t>bench-strspn.out</t>
  </si>
  <si>
    <t>bench-strstr.out</t>
  </si>
  <si>
    <t>bench-strtod.out</t>
  </si>
  <si>
    <t>bench-strtok.out</t>
  </si>
  <si>
    <t>bench-wcpcpy.out</t>
  </si>
  <si>
    <t>bench-wcpncpy.out</t>
  </si>
  <si>
    <t>bench-wcscat.out</t>
  </si>
  <si>
    <t>bench-wcschrnul.out</t>
  </si>
  <si>
    <t>bench-wcschr.out</t>
  </si>
  <si>
    <t>bench-wcscmp.out</t>
  </si>
  <si>
    <t>bench-wcscpy.out</t>
  </si>
  <si>
    <t>bench-wcscspn.out</t>
  </si>
  <si>
    <t>bench-wcslen.out</t>
  </si>
  <si>
    <t>bench-wcsncat.out</t>
  </si>
  <si>
    <t>bench-wcsncmp.out</t>
  </si>
  <si>
    <t>bench-wcsncpy.out</t>
  </si>
  <si>
    <t>bench-wcsnlen.out</t>
  </si>
  <si>
    <t>bench-wcspbrk.out</t>
  </si>
  <si>
    <t>bench-wcsrchr.out</t>
  </si>
  <si>
    <t>bench-wcsspn.out</t>
  </si>
  <si>
    <t>bench-wmemchr.out</t>
  </si>
  <si>
    <t>bench-wmemcmp.out</t>
  </si>
  <si>
    <t>bench-wmemset.out</t>
  </si>
  <si>
    <t>Type 1</t>
  </si>
  <si>
    <t>Type 2</t>
  </si>
  <si>
    <t>Type 3</t>
  </si>
  <si>
    <t>Type 5</t>
  </si>
  <si>
    <t>Type 4</t>
  </si>
  <si>
    <r>
      <t xml:space="preserve">"math-inlines": {
        "__isnan": {
            "inf/nan": {
            "duration": 9.59272e+06,
            "iterations": 2048,
            </t>
    </r>
    <r>
      <rPr>
        <sz val="11"/>
        <color rgb="FF0070C0"/>
        <rFont val="Calibri"/>
        <family val="2"/>
        <scheme val="minor"/>
      </rPr>
      <t>"mean": 4683</t>
    </r>
    <r>
      <rPr>
        <sz val="11"/>
        <color theme="1"/>
        <rFont val="Calibri"/>
        <family val="2"/>
        <scheme val="minor"/>
      </rPr>
      <t xml:space="preserve">
            }
        },
        "__isnan_inl": {
            "inf/nan": {
            "duration": 6.7447e+06,
            "iterations": 2048,
            </t>
    </r>
    <r>
      <rPr>
        <sz val="11"/>
        <color rgb="FF0070C0"/>
        <rFont val="Calibri"/>
        <family val="2"/>
        <scheme val="minor"/>
      </rPr>
      <t>"mean": 3293</t>
    </r>
    <r>
      <rPr>
        <sz val="11"/>
        <color theme="1"/>
        <rFont val="Calibri"/>
        <family val="2"/>
        <scheme val="minor"/>
      </rPr>
      <t xml:space="preserve">
            }
        },</t>
    </r>
  </si>
  <si>
    <t>bench-pthread</t>
  </si>
  <si>
    <t>bench-malloc</t>
  </si>
  <si>
    <t>math-benchset</t>
  </si>
  <si>
    <t>bench-string</t>
  </si>
  <si>
    <t>string-benchset</t>
  </si>
  <si>
    <t>wcsmbs-benchset</t>
  </si>
  <si>
    <t>stdlib-benchset</t>
  </si>
  <si>
    <t>stdio-common-benchset</t>
  </si>
  <si>
    <r>
      <t xml:space="preserve">    '''For file "bench.out", pattern is below
    {"timing_type": "hp_timing",
        "functions": {
        "acos": {
        "": {
            "duration": 1.61643e+09,
            "iterations": 1.59654e+08,
            "max": 51.828,
            "min": 5.338,
            </t>
    </r>
    <r>
      <rPr>
        <sz val="11"/>
        <color rgb="FF0070C0"/>
        <rFont val="Calibri"/>
        <family val="2"/>
        <scheme val="minor"/>
      </rPr>
      <t>"mean": 10.1246</t>
    </r>
    <r>
      <rPr>
        <sz val="11"/>
        <color theme="1"/>
        <rFont val="Calibri"/>
        <family val="2"/>
        <scheme val="minor"/>
      </rPr>
      <t xml:space="preserve">
        }   =&gt; Get obj["functions"]"acos"][""]["mean"]
        "exp2f": {
            "workload-spec2017.wrf": {
            "duration": 1.62932e+09,
            "iterations": 1.28736e+08,
            "reciprocal-throughput": 4.25576,
           </t>
    </r>
    <r>
      <rPr>
        <sz val="11"/>
        <color rgb="FF0070C0"/>
        <rFont val="Calibri"/>
        <family val="2"/>
        <scheme val="minor"/>
      </rPr>
      <t xml:space="preserve"> "latency": 21.0568,</t>
    </r>
    <r>
      <rPr>
        <sz val="11"/>
        <color theme="1"/>
        <rFont val="Calibri"/>
        <family val="2"/>
        <scheme val="minor"/>
      </rPr>
      <t xml:space="preserve">
            "max-throughput": 2.34976e+08,
            "min-throughput": 4.74905e+07
        }  
    ......
    }</t>
    </r>
  </si>
  <si>
    <t>generic / memccpy</t>
  </si>
  <si>
    <t>Simple / avx2 / avx2_rtm 
evex / evex_rtm / sse2</t>
  </si>
  <si>
    <t>Simple / avx2_movbe / avx2_movbe_rtm / sse4_1 / sse3</t>
  </si>
  <si>
    <t>Generic / avx_unaligned / avx_unaligned_erms / 
evex / sse4 / avx512 …</t>
  </si>
  <si>
    <t>Generic / avx512_no_vzeroupper / … / sse2 / sse3 / erms</t>
  </si>
  <si>
    <t xml:space="preserve"> 0-19</t>
  </si>
  <si>
    <t xml:space="preserve"> 20-99</t>
  </si>
  <si>
    <t xml:space="preserve"> 100-999</t>
  </si>
  <si>
    <t xml:space="preserve"> 1000-4999</t>
  </si>
  <si>
    <t xml:space="preserve"> 5000-  </t>
  </si>
  <si>
    <r>
      <t>{
 "timing_type": "hp_timing",
 "functions": {
  "memcpy": {
   "bench-variant": "default",
   "ifuncs": ["</t>
    </r>
    <r>
      <rPr>
        <sz val="11"/>
        <color rgb="FFFF0000"/>
        <rFont val="Calibri"/>
        <family val="2"/>
        <scheme val="minor"/>
      </rPr>
      <t>generic_memcpy", "__memcpy_avx_unaligned", "__memcpy_avx_unaligned_erms", "__memcpy_avx_unaligned_rtm", "__memcpy_avx_unaligned_erms_rtm", "__memcpy_evex_unaligned", "__memcpy_evex_unaligned_erms", "__memcpy_ssse3_back", "__memcpy_ssse3", "__memcpy_avx512_no_vzeroupper", "__memcpy_avx512_unaligned", "__memcpy_avx512_unaligned_erms", "__memcpy_sse2_unaligned", "__memcpy_sse2_unaligned_erms", "__memcpy_erms</t>
    </r>
    <r>
      <rPr>
        <sz val="11"/>
        <color theme="1"/>
        <rFont val="Calibri"/>
        <family val="2"/>
        <scheme val="minor"/>
      </rPr>
      <t xml:space="preserve">"],
   "results": [
    {
</t>
    </r>
    <r>
      <rPr>
        <sz val="11"/>
        <color rgb="FF00B050"/>
        <rFont val="Calibri"/>
        <family val="2"/>
        <scheme val="minor"/>
      </rPr>
      <t xml:space="preserve">     "length": 1,
     "align1": 0,
     "align2": 0,
     "dst &gt; src": 0,
</t>
    </r>
    <r>
      <rPr>
        <sz val="11"/>
        <color theme="1"/>
        <rFont val="Calibri"/>
        <family val="2"/>
        <scheme val="minor"/>
      </rPr>
      <t xml:space="preserve">     "timings": [</t>
    </r>
    <r>
      <rPr>
        <sz val="11"/>
        <color rgb="FF0070C0"/>
        <rFont val="Calibri"/>
        <family val="2"/>
        <scheme val="minor"/>
      </rPr>
      <t>3.66187, 4.15918, 4.1543, 3.56104, 3.5647, 3.57227, 4.15601, 4.15576, 4.15527, 6.52563, 3.57275, 3.56909, 3.56104, 3.56055, 6.53809</t>
    </r>
    <r>
      <rPr>
        <sz val="11"/>
        <color theme="1"/>
        <rFont val="Calibri"/>
        <family val="2"/>
        <scheme val="minor"/>
      </rPr>
      <t xml:space="preserve">]
    },
    {
</t>
    </r>
    <r>
      <rPr>
        <sz val="11"/>
        <color rgb="FF00B050"/>
        <rFont val="Calibri"/>
        <family val="2"/>
        <scheme val="minor"/>
      </rPr>
      <t xml:space="preserve">     "length": 1,
     "align1": 0,
     "align2": 0,
     "dst &gt; src": 1,
</t>
    </r>
    <r>
      <rPr>
        <sz val="11"/>
        <color theme="1"/>
        <rFont val="Calibri"/>
        <family val="2"/>
        <scheme val="minor"/>
      </rPr>
      <t xml:space="preserve">     "timings": [</t>
    </r>
    <r>
      <rPr>
        <sz val="11"/>
        <color rgb="FF0070C0"/>
        <rFont val="Calibri"/>
        <family val="2"/>
        <scheme val="minor"/>
      </rPr>
      <t>3.08472, 4.74976, 4.16309, 3.57251, 3.57007, 3.56958, 3.57324, 4.15649, 4.15601, 6.52783, 4.15845, 3.57349, 7.29834, 4.75488, 7.12964</t>
    </r>
    <r>
      <rPr>
        <sz val="11"/>
        <color theme="1"/>
        <rFont val="Calibri"/>
        <family val="2"/>
        <scheme val="minor"/>
      </rPr>
      <t xml:space="preserve">]
    },
    {
</t>
    </r>
    <r>
      <rPr>
        <sz val="11"/>
        <color rgb="FF00B050"/>
        <rFont val="Calibri"/>
        <family val="2"/>
        <scheme val="minor"/>
      </rPr>
      <t xml:space="preserve">     "length": 1,
     "align1": 0,
     "align2": 0,
     "dst &gt; src": 0,
</t>
    </r>
    <r>
      <rPr>
        <sz val="11"/>
        <color theme="1"/>
        <rFont val="Calibri"/>
        <family val="2"/>
        <scheme val="minor"/>
      </rPr>
      <t xml:space="preserve">     "timings": [</t>
    </r>
    <r>
      <rPr>
        <sz val="11"/>
        <color rgb="FF0070C0"/>
        <rFont val="Calibri"/>
        <family val="2"/>
        <scheme val="minor"/>
      </rPr>
      <t>4.15063, 4.44702, 4.74219, 4.15527, 3.56787, 4.15723, 4.1499, 4.15503, 4.15356, 6.52075, 3.56543, 3.56958, 4.15332, 4.75, 6.52905</t>
    </r>
    <r>
      <rPr>
        <sz val="11"/>
        <color theme="1"/>
        <rFont val="Calibri"/>
        <family val="2"/>
        <scheme val="minor"/>
      </rPr>
      <t>]
    },</t>
    </r>
  </si>
  <si>
    <r>
      <t xml:space="preserve">        "strcoll": {
        "filelist#C": {
            "duration": 1.19673e+08,
            "iterations": 16,
            </t>
    </r>
    <r>
      <rPr>
        <sz val="11"/>
        <color rgb="FF0070C0"/>
        <rFont val="Calibri"/>
        <family val="2"/>
        <scheme val="minor"/>
      </rPr>
      <t>"mean": 7.47954e+06</t>
    </r>
    <r>
      <rPr>
        <sz val="11"/>
        <color theme="1"/>
        <rFont val="Calibri"/>
        <family val="2"/>
        <scheme val="minor"/>
      </rPr>
      <t xml:space="preserve">
        },
        "filelist#en_US.UTF-8": {
            "duration": 4.34272e+08,
            "iterations": 16,
            </t>
    </r>
    <r>
      <rPr>
        <sz val="11"/>
        <color rgb="FF0070C0"/>
        <rFont val="Calibri"/>
        <family val="2"/>
        <scheme val="minor"/>
      </rPr>
      <t>"mean": 2.7142e+07</t>
    </r>
    <r>
      <rPr>
        <sz val="11"/>
        <color theme="1"/>
        <rFont val="Calibri"/>
        <family val="2"/>
        <scheme val="minor"/>
      </rPr>
      <t xml:space="preserve">
        },</t>
    </r>
  </si>
  <si>
    <t xml:space="preserve">Total Case Result: </t>
  </si>
  <si>
    <r>
      <t xml:space="preserve">                       	</t>
    </r>
    <r>
      <rPr>
        <sz val="11"/>
        <color rgb="FFC00000"/>
        <rFont val="Calibri"/>
        <family val="2"/>
        <scheme val="minor"/>
      </rPr>
      <t>generic_strcpy	__strcpy_avx2	__strcpy_avx2_rtm	__strcpy_evex	__strcpy_ssse3	__strcpy_sse2_unaligned	__strcpy_sse2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0,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8.64282	4.94653	4.71704	5.54956	3.09863	6.86499	5.55737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0,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8.62891	4.94165	4.95923	5.55273	3.09692	4.93335	5.55298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0,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8.61841	4.93286	8.2959	5.54443	3.09521	4.93115	5.54883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0,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8.61768	4.93066	5.54907	5.5481	3.07983	4.92847	5.53906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1,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9.85645	5.56665	5.57178	6.16943	3.09229	4.98071	5.58057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1,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9.8606	4.9812	6.1687	7.18481	3.09497	4.93579	5.55054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1, alignments in bytes  0/ 1: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9.23291	5.55371	5.56348	6.16553	3.08521	4.93848	5.55176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1, alignments in bytes  1/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10.4734	5.56592	5.55664	6.1582	3.08154	4.93237	3.7124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2,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9.84937	5.70898	5.35522	5.93872	2.98267	4.7561	5.94482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2, alignments in bytes  0/ 0</t>
    </r>
    <r>
      <rPr>
        <sz val="11"/>
        <color theme="1"/>
        <rFont val="Calibri"/>
        <family val="2"/>
        <scheme val="minor"/>
      </rPr>
      <t xml:space="preserve">:	</t>
    </r>
    <r>
      <rPr>
        <sz val="11"/>
        <color rgb="FF0070C0"/>
        <rFont val="Calibri"/>
        <family val="2"/>
        <scheme val="minor"/>
      </rPr>
      <t>9.4856	5.34521	5.96826	5.9397	2.97827	4.74829	5.3457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2, alignments in bytes  0/ 2: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10.3484	5.33862	5.35571	5.9353	2.97266	4.16479	5.34546</t>
    </r>
  </si>
  <si>
    <r>
      <t xml:space="preserve">Total Case:  </t>
    </r>
    <r>
      <rPr>
        <sz val="11"/>
        <color rgb="FFFF0000"/>
        <rFont val="Intel Clear"/>
        <family val="2"/>
      </rPr>
      <t>188</t>
    </r>
  </si>
  <si>
    <r>
      <t xml:space="preserve">Total output files:  </t>
    </r>
    <r>
      <rPr>
        <sz val="11"/>
        <color rgb="FFFF0000"/>
        <rFont val="Intel Clear"/>
        <family val="2"/>
      </rPr>
      <t>80</t>
    </r>
  </si>
  <si>
    <r>
      <t xml:space="preserve">Formart type: </t>
    </r>
    <r>
      <rPr>
        <sz val="11"/>
        <color rgb="FFFF0000"/>
        <rFont val="Intel Clear"/>
        <family val="2"/>
      </rPr>
      <t>5</t>
    </r>
  </si>
  <si>
    <t>CV=0.12 
ratio</t>
  </si>
  <si>
    <t>CV &lt; 0.12</t>
  </si>
  <si>
    <t xml:space="preserve">CV&gt;0.12, </t>
  </si>
  <si>
    <t>W</t>
  </si>
  <si>
    <t>Result quality</t>
  </si>
  <si>
    <t>bench-malloc-simple-*.out</t>
  </si>
  <si>
    <t>bench-malloc-thread*.out</t>
  </si>
  <si>
    <t>All math case</t>
  </si>
  <si>
    <t>bench-pthread*</t>
  </si>
  <si>
    <t>Bench-strcpy.out</t>
  </si>
  <si>
    <t>String-benchset</t>
  </si>
  <si>
    <t>Bench-memset.out</t>
  </si>
  <si>
    <t>Multi-arch</t>
  </si>
  <si>
    <t>Stepping</t>
  </si>
  <si>
    <t>strcpy ( ifunc-strcpy.h )</t>
  </si>
  <si>
    <t>evex    &gt;    avx2_rtm    &gt;    avx2    &gt;    sse2_unaligned    &gt;    sse3     &gt;    sse2</t>
  </si>
  <si>
    <t>memset ( ifunc-memset.h )</t>
  </si>
  <si>
    <t>erms    &gt;    avx512_unaligned_erms    &gt;    avx512_unaligned    &gt;    avx512_no_vzeroupper    &gt;     evex_unaligned_erms    &gt;    evex_unaligned    &gt;    avx2_unaligned_erms_rtm
&gt;    avx2_unaligned_rtm    &gt;    avx2_unaligned_erms    &gt;   avx2_unaligned    &gt;    sse2_unaligned_erms    &gt;    sse2_unaligned</t>
  </si>
  <si>
    <t>memcpy-large</t>
  </si>
  <si>
    <t xml:space="preserve">evex  avx2_rtm  sse3    </t>
  </si>
  <si>
    <t>erms  avx512_unaligned
evex_unaligned_erms
avx2_unaligned_rtm</t>
  </si>
  <si>
    <t>erms    &gt;    avx512_unaligned_erms    &gt;    avx512_unaligned    &gt;    avx512_no_vzeroupper    &gt;     evex_unaligned_erms    &gt;    evex_unaligned    &gt;    avx_unaligned_erms_rtm    &gt;       avx_unaligned_rtm    &gt;    sse2_unaligned_erms    &gt;    sse2_unaligned    &gt;    ssse3_back    &gt;    sse3</t>
  </si>
  <si>
    <t>erms    avx512_unaligned_erms    evex_unaligned_erms    
avx_unaligned_rtm</t>
  </si>
  <si>
    <t>unit</t>
  </si>
  <si>
    <t xml:space="preserve">    "max_rss": 7260,</t>
  </si>
  <si>
    <t xml:space="preserve">    "main_arena_st_allocs_0025_time": 32.8247,</t>
  </si>
  <si>
    <t xml:space="preserve">    "main_arena_st_allocs_0100_time": 29.1565,</t>
  </si>
  <si>
    <t xml:space="preserve">    "main_arena_st_allocs_0400_time": 28.9299,</t>
  </si>
  <si>
    <t xml:space="preserve">    "main_arena_st_allocs_1600_time": 29.3161,</t>
  </si>
  <si>
    <t xml:space="preserve">    "main_arena_mt_allocs_0025_time": 59.9649,</t>
  </si>
  <si>
    <t xml:space="preserve">    "main_arena_mt_allocs_0100_time": 59.8441,</t>
  </si>
  <si>
    <t xml:space="preserve">    "main_arena_mt_allocs_0400_time": 61.6201,</t>
  </si>
  <si>
    <t xml:space="preserve">    "main_arena_mt_allocs_1600_time": 62.045,</t>
  </si>
  <si>
    <t xml:space="preserve">    "thread_arena__allocs_0025_time": 53.4543,</t>
  </si>
  <si>
    <t xml:space="preserve">    "thread_arena__allocs_0100_time": 61.5549,</t>
  </si>
  <si>
    <t xml:space="preserve">    "thread_arena__allocs_0400_time": 62.4137,</t>
  </si>
  <si>
    <t xml:space="preserve">    "thread_arena__allocs_1600_time": 63.4069</t>
  </si>
  <si>
    <r>
      <t xml:space="preserve">[taosy@taosy-centos benchtests]$ time ./bench-malloc-simple
</t>
    </r>
    <r>
      <rPr>
        <sz val="11"/>
        <color rgb="FFFF0000"/>
        <rFont val="Calibri"/>
        <family val="2"/>
        <scheme val="minor"/>
      </rPr>
      <t xml:space="preserve">1s = 2208208594
2s = 4416184346
</t>
    </r>
    <r>
      <rPr>
        <sz val="11"/>
        <color theme="1"/>
        <rFont val="Calibri"/>
        <family val="2"/>
        <scheme val="minor"/>
      </rPr>
      <t xml:space="preserve">
real    0m3.001s
user    0m0.001s
sys     0m0.000s</t>
    </r>
  </si>
  <si>
    <r>
      <t xml:space="preserve">[taosy@rasp-97837 glibc-build]$ time ./benchtests/bench-malloc-simple 
</t>
    </r>
    <r>
      <rPr>
        <sz val="11"/>
        <color rgb="FFFF0000"/>
        <rFont val="Calibri"/>
        <family val="2"/>
        <scheme val="minor"/>
      </rPr>
      <t xml:space="preserve">1s = 1600125992
2s = 3200110656
</t>
    </r>
    <r>
      <rPr>
        <sz val="11"/>
        <color theme="1"/>
        <rFont val="Calibri"/>
        <family val="2"/>
        <scheme val="minor"/>
      </rPr>
      <t xml:space="preserve">
real    0m3.001s
user    0m0.001s
sys     0m0.000s</t>
    </r>
  </si>
  <si>
    <t>Intel(R) Core(TM) i5-9500T CPU @ 2.20GHz</t>
  </si>
  <si>
    <t xml:space="preserve">SPR:   </t>
  </si>
  <si>
    <r>
      <t xml:space="preserve">00000000000017a0 &lt;test&gt;:
    17a0:	53                   	push   %rbx
    17a1:	0f 31                	</t>
    </r>
    <r>
      <rPr>
        <sz val="11"/>
        <color rgb="FFFF0000"/>
        <rFont val="Calibri"/>
        <family val="2"/>
        <scheme val="minor"/>
      </rPr>
      <t>rdtsc</t>
    </r>
    <r>
      <rPr>
        <sz val="11"/>
        <color theme="1"/>
        <rFont val="Calibri"/>
        <family val="2"/>
        <scheme val="minor"/>
      </rPr>
      <t xml:space="preserve">  
...
    17b2:	e8 59 f9 ff ff       	</t>
    </r>
    <r>
      <rPr>
        <sz val="11"/>
        <color rgb="FFFF0000"/>
        <rFont val="Calibri"/>
        <family val="2"/>
        <scheme val="minor"/>
      </rPr>
      <t>call   1110 &lt;sleep@plt&gt;</t>
    </r>
    <r>
      <rPr>
        <sz val="11"/>
        <color theme="1"/>
        <rFont val="Calibri"/>
        <family val="2"/>
        <scheme val="minor"/>
      </rPr>
      <t xml:space="preserve">
    17b7:	0f 31                	</t>
    </r>
    <r>
      <rPr>
        <sz val="11"/>
        <color rgb="FFFF0000"/>
        <rFont val="Calibri"/>
        <family val="2"/>
        <scheme val="minor"/>
      </rPr>
      <t>rdtsc</t>
    </r>
    <r>
      <rPr>
        <sz val="11"/>
        <color theme="1"/>
        <rFont val="Calibri"/>
        <family val="2"/>
        <scheme val="minor"/>
      </rPr>
      <t xml:space="preserve">  
...
    17cf:	e8 6c f8 ff ff       	</t>
    </r>
    <r>
      <rPr>
        <sz val="11"/>
        <color rgb="FFFF0000"/>
        <rFont val="Calibri"/>
        <family val="2"/>
        <scheme val="minor"/>
      </rPr>
      <t>call   1040 &lt;printf@plt&gt;</t>
    </r>
    <r>
      <rPr>
        <sz val="11"/>
        <color theme="1"/>
        <rFont val="Calibri"/>
        <family val="2"/>
        <scheme val="minor"/>
      </rPr>
      <t xml:space="preserve">
    17d4:	0f 31                	</t>
    </r>
    <r>
      <rPr>
        <sz val="11"/>
        <color rgb="FFFF0000"/>
        <rFont val="Calibri"/>
        <family val="2"/>
        <scheme val="minor"/>
      </rPr>
      <t>rdtsc</t>
    </r>
    <r>
      <rPr>
        <sz val="11"/>
        <color theme="1"/>
        <rFont val="Calibri"/>
        <family val="2"/>
        <scheme val="minor"/>
      </rPr>
      <t xml:space="preserve">  
...
    17e5:	e8 26 f9 ff ff       </t>
    </r>
    <r>
      <rPr>
        <sz val="11"/>
        <color rgb="FFFF0000"/>
        <rFont val="Calibri"/>
        <family val="2"/>
        <scheme val="minor"/>
      </rPr>
      <t xml:space="preserve">	call   1110 &lt;sleep@plt&gt;</t>
    </r>
    <r>
      <rPr>
        <sz val="11"/>
        <color theme="1"/>
        <rFont val="Calibri"/>
        <family val="2"/>
        <scheme val="minor"/>
      </rPr>
      <t xml:space="preserve">
    17ea:	0f 31                	</t>
    </r>
    <r>
      <rPr>
        <sz val="11"/>
        <color rgb="FFFF0000"/>
        <rFont val="Calibri"/>
        <family val="2"/>
        <scheme val="minor"/>
      </rPr>
      <t>rdtsc</t>
    </r>
    <r>
      <rPr>
        <sz val="11"/>
        <color theme="1"/>
        <rFont val="Calibri"/>
        <family val="2"/>
        <scheme val="minor"/>
      </rPr>
      <t xml:space="preserve">  
...
    1803:	e9 38 f8 ff ff       </t>
    </r>
    <r>
      <rPr>
        <sz val="11"/>
        <color rgb="FFFF0000"/>
        <rFont val="Calibri"/>
        <family val="2"/>
        <scheme val="minor"/>
      </rPr>
      <t xml:space="preserve">	jmp    1040 &lt;printf@plt&gt;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</si>
  <si>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void test(void){
  timing_t start, stop, elapse;
  TIMING_NOW (start);
  </t>
    </r>
    <r>
      <rPr>
        <sz val="11"/>
        <color rgb="FFFF0000"/>
        <rFont val="Calibri"/>
        <family val="2"/>
        <scheme val="minor"/>
      </rPr>
      <t>sleep(1);</t>
    </r>
    <r>
      <rPr>
        <sz val="11"/>
        <color theme="1"/>
        <rFont val="Calibri"/>
        <family val="2"/>
        <scheme val="minor"/>
      </rPr>
      <t xml:space="preserve">
  TIMING_NOW (stop);
  TIMING_DIFF (elapse, start, stop);
  printf("1s = %lld\n", elapse);
  TIMING_NOW (start);
 </t>
    </r>
    <r>
      <rPr>
        <sz val="11"/>
        <color rgb="FFFF0000"/>
        <rFont val="Calibri"/>
        <family val="2"/>
        <scheme val="minor"/>
      </rPr>
      <t xml:space="preserve"> sleep(2);</t>
    </r>
    <r>
      <rPr>
        <sz val="11"/>
        <color theme="1"/>
        <rFont val="Calibri"/>
        <family val="2"/>
        <scheme val="minor"/>
      </rPr>
      <t xml:space="preserve">
  TIMING_NOW (stop);
  TIMING_DIFF (elapse, start, stop);
  printf("2s = %lld\n", elapse);
}</t>
    </r>
  </si>
  <si>
    <t>CPU MHz:             1600.000</t>
  </si>
  <si>
    <t>CPU max MHz:         3600.0000</t>
  </si>
  <si>
    <t>CPU min MHz:         800.0000</t>
  </si>
  <si>
    <t>BogoMIPS:            3200.00</t>
  </si>
  <si>
    <t>CPU max MHz:         3700.0000</t>
  </si>
  <si>
    <t>BogoMIPS:            4399.99</t>
  </si>
  <si>
    <t>CPU MHz:             2200.000</t>
  </si>
  <si>
    <t>Sample output log</t>
  </si>
  <si>
    <t>iter</t>
  </si>
  <si>
    <r>
      <t xml:space="preserve">    "malloc_block_size": 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,</t>
    </r>
  </si>
  <si>
    <t>(200000 / 25 ) * 25</t>
  </si>
  <si>
    <t>detail loop</t>
  </si>
  <si>
    <t>(200000 / 40 ) * 40</t>
  </si>
  <si>
    <t>(200000 / 400 ) * 40</t>
  </si>
  <si>
    <t>(200000 /1600 ) * 16000</t>
  </si>
  <si>
    <t xml:space="preserve">1. malloc(16) * 20000
2. avg timing = "32,29,28…. </t>
  </si>
  <si>
    <t xml:space="preserve">    "duration": 2.208e+10,</t>
  </si>
  <si>
    <t xml:space="preserve">    "iterations": 5.71734e+08,</t>
  </si>
  <si>
    <t xml:space="preserve">    "time_per_iteration": 38.6194,</t>
  </si>
  <si>
    <t xml:space="preserve">    "max_rss": 7360,</t>
  </si>
  <si>
    <t xml:space="preserve">    "threads": 1,</t>
  </si>
  <si>
    <t xml:space="preserve">    "min_size": 4,</t>
  </si>
  <si>
    <t xml:space="preserve">    "max_size": 32768,</t>
  </si>
  <si>
    <t xml:space="preserve">    "random_seed": 88</t>
  </si>
  <si>
    <t>1,  run 10s</t>
  </si>
  <si>
    <t>NTD</t>
  </si>
  <si>
    <t>&gt; 0.10</t>
  </si>
  <si>
    <t>&gt; 0.05</t>
  </si>
  <si>
    <t>bench-malloc-simple*.out</t>
  </si>
  <si>
    <t>Total</t>
  </si>
  <si>
    <t>TDVM</t>
  </si>
  <si>
    <t>&gt;0.05 ratio</t>
  </si>
  <si>
    <t>&gt; 0.10 ratio</t>
  </si>
  <si>
    <t>BM</t>
  </si>
  <si>
    <t>bench</t>
  </si>
  <si>
    <t>Desktop</t>
  </si>
  <si>
    <t>BM + BindCore</t>
  </si>
  <si>
    <t>Final</t>
  </si>
  <si>
    <t>仅仅选1个 * 3 个框架</t>
  </si>
  <si>
    <t>3  （ size 4096  /  1600 )</t>
  </si>
  <si>
    <t>1  ( threads = 16 )</t>
  </si>
  <si>
    <t>cos</t>
  </si>
  <si>
    <t>exp</t>
  </si>
  <si>
    <t>ffs</t>
  </si>
  <si>
    <t>sin</t>
  </si>
  <si>
    <t>log2</t>
  </si>
  <si>
    <t>modf</t>
  </si>
  <si>
    <t>sinh</t>
  </si>
  <si>
    <t>sqrt</t>
  </si>
  <si>
    <t>tanh</t>
  </si>
  <si>
    <t>asinh</t>
  </si>
  <si>
    <t>atanh</t>
  </si>
  <si>
    <t>ffsll</t>
  </si>
  <si>
    <t>sincos</t>
  </si>
  <si>
    <t>pthread_once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</si>
</sst>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rgb="FF0070C0"/>
      <name val="Intel Clear"/>
      <family val="2"/>
    </font>
    <font>
      <sz val="11"/>
      <color theme="1"/>
      <name val="Intel Clear"/>
      <family val="2"/>
    </font>
    <font>
      <sz val="11"/>
      <color rgb="FF000000"/>
      <name val="Intel Clear"/>
      <family val="2"/>
    </font>
    <font>
      <sz val="11"/>
      <color rgb="FFFF0000"/>
      <name val="Intel Clear"/>
      <family val="2"/>
    </font>
    <font>
      <sz val="11"/>
      <color rgb="FFC00000"/>
      <name val="Intel Clear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right" vertical="center" wrapText="1"/>
    </xf>
    <xf numFmtId="0" fontId="15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11" fontId="0" fillId="0" borderId="0" xfId="0" applyNumberFormat="1"/>
    <xf numFmtId="0" fontId="13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 vertical="top"/>
    </xf>
    <xf numFmtId="0" fontId="17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Nof</a:t>
            </a:r>
            <a:r>
              <a:rPr lang="en-US" baseline="0"/>
              <a:t> case results</a:t>
            </a:r>
            <a:endParaRPr lang="en-US"/>
          </a:p>
        </c:rich>
      </c:tx>
      <c:layout>
        <c:manualLayout>
          <c:xMode val="edge"/>
          <c:yMode val="edge"/>
          <c:x val="0.3206041119860018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Summary!$H$68:$H$72</c:f>
              <c:strCache>
                <c:ptCount val="5"/>
                <c:pt idx="0">
                  <c:v> 0-19</c:v>
                </c:pt>
                <c:pt idx="1">
                  <c:v> 20-99</c:v>
                </c:pt>
                <c:pt idx="2">
                  <c:v> 100-999</c:v>
                </c:pt>
                <c:pt idx="3">
                  <c:v> 1000-4999</c:v>
                </c:pt>
                <c:pt idx="4">
                  <c:v> 5000-  </c:v>
                </c:pt>
              </c:strCache>
            </c:strRef>
          </c:cat>
          <c:val>
            <c:numRef>
              <c:f>Summary!$I$68:$I$72</c:f>
              <c:numCache>
                <c:formatCode>General</c:formatCode>
                <c:ptCount val="5"/>
                <c:pt idx="0">
                  <c:v>16</c:v>
                </c:pt>
                <c:pt idx="1">
                  <c:v>4</c:v>
                </c:pt>
                <c:pt idx="2">
                  <c:v>31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7-4B1A-A2A7-107B965C5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2530928"/>
        <c:axId val="482530272"/>
      </c:barChart>
      <c:catAx>
        <c:axId val="482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0272"/>
        <c:crosses val="autoZero"/>
        <c:auto val="1"/>
        <c:lblAlgn val="ctr"/>
        <c:lblOffset val="100"/>
        <c:noMultiLvlLbl val="0"/>
      </c:catAx>
      <c:valAx>
        <c:axId val="4825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cv&gt;0.05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'CV-2'!$E$6:$E$12</c:f>
              <c:numCache>
                <c:formatCode>General</c:formatCode>
                <c:ptCount val="7"/>
                <c:pt idx="0">
                  <c:v>0</c:v>
                </c:pt>
                <c:pt idx="1">
                  <c:v>0.310126582278481</c:v>
                </c:pt>
                <c:pt idx="2">
                  <c:v>1</c:v>
                </c:pt>
                <c:pt idx="3">
                  <c:v>1</c:v>
                </c:pt>
                <c:pt idx="4">
                  <c:v>0.98039215686274506</c:v>
                </c:pt>
                <c:pt idx="5">
                  <c:v>0.90217391304347827</c:v>
                </c:pt>
                <c:pt idx="6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7-4EB6-AE68-B5B848991BE1}"/>
            </c:ext>
          </c:extLst>
        </c:ser>
        <c:ser>
          <c:idx val="1"/>
          <c:order val="1"/>
          <c:tx>
            <c:v>cv&gt;0.10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'CV-2'!$G$6:$G$12</c:f>
              <c:numCache>
                <c:formatCode>General</c:formatCode>
                <c:ptCount val="7"/>
                <c:pt idx="0">
                  <c:v>0</c:v>
                </c:pt>
                <c:pt idx="1">
                  <c:v>7.5949367088607597E-2</c:v>
                </c:pt>
                <c:pt idx="2">
                  <c:v>0.14285714285714285</c:v>
                </c:pt>
                <c:pt idx="3">
                  <c:v>0.20754716981132076</c:v>
                </c:pt>
                <c:pt idx="4">
                  <c:v>0.57516339869281041</c:v>
                </c:pt>
                <c:pt idx="5">
                  <c:v>8.6956521739130432E-2</c:v>
                </c:pt>
                <c:pt idx="6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7-4EB6-AE68-B5B848991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417640"/>
        <c:axId val="644416328"/>
      </c:barChart>
      <c:catAx>
        <c:axId val="6444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16328"/>
        <c:crosses val="autoZero"/>
        <c:auto val="1"/>
        <c:lblAlgn val="ctr"/>
        <c:lblOffset val="100"/>
        <c:noMultiLvlLbl val="0"/>
      </c:catAx>
      <c:valAx>
        <c:axId val="644416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1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'CV-2'!$K$6:$K$12</c:f>
              <c:numCache>
                <c:formatCode>General</c:formatCode>
                <c:ptCount val="7"/>
                <c:pt idx="0">
                  <c:v>0</c:v>
                </c:pt>
                <c:pt idx="1">
                  <c:v>0.45569620253164556</c:v>
                </c:pt>
                <c:pt idx="2">
                  <c:v>0.90476190476190477</c:v>
                </c:pt>
                <c:pt idx="3">
                  <c:v>0.90566037735849059</c:v>
                </c:pt>
                <c:pt idx="4">
                  <c:v>0.95424836601307195</c:v>
                </c:pt>
                <c:pt idx="5">
                  <c:v>0.72826086956521741</c:v>
                </c:pt>
                <c:pt idx="6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D-49E0-833C-C6821FA4BF2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'CV-2'!$M$6:$M$12</c:f>
              <c:numCache>
                <c:formatCode>General</c:formatCode>
                <c:ptCount val="7"/>
                <c:pt idx="0">
                  <c:v>0</c:v>
                </c:pt>
                <c:pt idx="1">
                  <c:v>6.9620253164556958E-2</c:v>
                </c:pt>
                <c:pt idx="2">
                  <c:v>9.5238095238095233E-2</c:v>
                </c:pt>
                <c:pt idx="3">
                  <c:v>1.8867924528301886E-2</c:v>
                </c:pt>
                <c:pt idx="4">
                  <c:v>0.72549019607843135</c:v>
                </c:pt>
                <c:pt idx="5">
                  <c:v>0.10869565217391304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D-49E0-833C-C6821FA4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938304"/>
        <c:axId val="640939616"/>
      </c:barChart>
      <c:catAx>
        <c:axId val="6409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9616"/>
        <c:crosses val="autoZero"/>
        <c:auto val="1"/>
        <c:lblAlgn val="ctr"/>
        <c:lblOffset val="100"/>
        <c:noMultiLvlLbl val="0"/>
      </c:catAx>
      <c:valAx>
        <c:axId val="64093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'CV-2'!$P$6:$P$12</c:f>
              <c:numCache>
                <c:formatCode>General</c:formatCode>
                <c:ptCount val="7"/>
                <c:pt idx="0">
                  <c:v>0.5</c:v>
                </c:pt>
                <c:pt idx="1">
                  <c:v>0.83544303797468356</c:v>
                </c:pt>
                <c:pt idx="2">
                  <c:v>1</c:v>
                </c:pt>
                <c:pt idx="3">
                  <c:v>1</c:v>
                </c:pt>
                <c:pt idx="4">
                  <c:v>0.86928104575163401</c:v>
                </c:pt>
                <c:pt idx="5">
                  <c:v>0.85869565217391308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DE8-9C03-11332FD969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'CV-2'!$R$6:$R$12</c:f>
              <c:numCache>
                <c:formatCode>General</c:formatCode>
                <c:ptCount val="7"/>
                <c:pt idx="0">
                  <c:v>0</c:v>
                </c:pt>
                <c:pt idx="1">
                  <c:v>0.13291139240506328</c:v>
                </c:pt>
                <c:pt idx="2">
                  <c:v>0.2857142857142857</c:v>
                </c:pt>
                <c:pt idx="3">
                  <c:v>0.45283018867924529</c:v>
                </c:pt>
                <c:pt idx="4">
                  <c:v>0.49673202614379086</c:v>
                </c:pt>
                <c:pt idx="5">
                  <c:v>0.14130434782608695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1-4DE8-9C03-11332FD96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512328"/>
        <c:axId val="719514624"/>
      </c:barChart>
      <c:catAx>
        <c:axId val="71951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14624"/>
        <c:crosses val="autoZero"/>
        <c:auto val="1"/>
        <c:lblAlgn val="ctr"/>
        <c:lblOffset val="100"/>
        <c:noMultiLvlLbl val="0"/>
      </c:catAx>
      <c:valAx>
        <c:axId val="719514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machine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'CV-2'!$Z$6:$Z$12</c:f>
              <c:numCache>
                <c:formatCode>General</c:formatCode>
                <c:ptCount val="7"/>
                <c:pt idx="0">
                  <c:v>0</c:v>
                </c:pt>
                <c:pt idx="1">
                  <c:v>5.6962025316455694E-2</c:v>
                </c:pt>
                <c:pt idx="2">
                  <c:v>0.23809523809523808</c:v>
                </c:pt>
                <c:pt idx="3">
                  <c:v>0.15094339622641509</c:v>
                </c:pt>
                <c:pt idx="4">
                  <c:v>0.43137254901960786</c:v>
                </c:pt>
                <c:pt idx="5">
                  <c:v>0.35869565217391303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DC5-B17B-465D097779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'CV-2'!$AB$6:$AB$12</c:f>
              <c:numCache>
                <c:formatCode>General</c:formatCode>
                <c:ptCount val="7"/>
                <c:pt idx="0">
                  <c:v>0</c:v>
                </c:pt>
                <c:pt idx="1">
                  <c:v>1.8987341772151899E-2</c:v>
                </c:pt>
                <c:pt idx="2">
                  <c:v>0</c:v>
                </c:pt>
                <c:pt idx="3">
                  <c:v>1.8867924528301886E-2</c:v>
                </c:pt>
                <c:pt idx="4">
                  <c:v>0.22875816993464052</c:v>
                </c:pt>
                <c:pt idx="5">
                  <c:v>0.10869565217391304</c:v>
                </c:pt>
                <c:pt idx="6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DC5-B17B-465D0977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691352"/>
        <c:axId val="644690696"/>
      </c:barChart>
      <c:catAx>
        <c:axId val="64469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90696"/>
        <c:crosses val="autoZero"/>
        <c:auto val="1"/>
        <c:lblAlgn val="ctr"/>
        <c:lblOffset val="100"/>
        <c:noMultiLvlLbl val="0"/>
      </c:catAx>
      <c:valAx>
        <c:axId val="644690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+ BindCore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'CV-2'!$U$6:$U$12</c:f>
              <c:numCache>
                <c:formatCode>General</c:formatCode>
                <c:ptCount val="7"/>
                <c:pt idx="0">
                  <c:v>0</c:v>
                </c:pt>
                <c:pt idx="1">
                  <c:v>0.84177215189873422</c:v>
                </c:pt>
                <c:pt idx="2">
                  <c:v>0.95238095238095233</c:v>
                </c:pt>
                <c:pt idx="3">
                  <c:v>0.90566037735849059</c:v>
                </c:pt>
                <c:pt idx="4">
                  <c:v>0.94117647058823528</c:v>
                </c:pt>
                <c:pt idx="5">
                  <c:v>0.88043478260869568</c:v>
                </c:pt>
                <c:pt idx="6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5-46B8-872F-8443926C1C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'CV-2'!$W$6:$W$12</c:f>
              <c:numCache>
                <c:formatCode>General</c:formatCode>
                <c:ptCount val="7"/>
                <c:pt idx="0">
                  <c:v>0</c:v>
                </c:pt>
                <c:pt idx="1">
                  <c:v>4.4303797468354431E-2</c:v>
                </c:pt>
                <c:pt idx="2">
                  <c:v>0.23809523809523808</c:v>
                </c:pt>
                <c:pt idx="3">
                  <c:v>5.6603773584905662E-2</c:v>
                </c:pt>
                <c:pt idx="4">
                  <c:v>0.50326797385620914</c:v>
                </c:pt>
                <c:pt idx="5">
                  <c:v>0.28260869565217389</c:v>
                </c:pt>
                <c:pt idx="6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5-46B8-872F-8443926C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44928"/>
        <c:axId val="776544272"/>
      </c:barChart>
      <c:catAx>
        <c:axId val="7765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44272"/>
        <c:crosses val="autoZero"/>
        <c:auto val="1"/>
        <c:lblAlgn val="ctr"/>
        <c:lblOffset val="100"/>
        <c:noMultiLvlLbl val="0"/>
      </c:catAx>
      <c:valAx>
        <c:axId val="7765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sunburst" uniqueId="{53938300-32B1-4670-9BE6-EBFF8824C833}" formatIdx="0">
          <cx:dataLabels pos="ctr">
            <cx:visibility seriesName="0" categoryName="1" value="0"/>
          </cx:dataLabels>
          <cx:dataId val="0"/>
        </cx:series>
        <cx:series layoutId="sunburst" hidden="1" uniqueId="{3C1E8362-4DE7-4EF6-B9D3-975752C4407E}" formatIdx="1">
          <cx:dataLabels pos="ctr">
            <cx:visibility seriesName="0" categoryName="1" value="0"/>
          </cx:dataLabels>
          <cx:dataId val="1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4.xml"/><Relationship Id="rId7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195</xdr:row>
      <xdr:rowOff>14287</xdr:rowOff>
    </xdr:from>
    <xdr:to>
      <xdr:col>4</xdr:col>
      <xdr:colOff>2876550</xdr:colOff>
      <xdr:row>209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56852-5676-41CF-B21F-ABAE0E797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5601</xdr:colOff>
      <xdr:row>19</xdr:row>
      <xdr:rowOff>23532</xdr:rowOff>
    </xdr:from>
    <xdr:to>
      <xdr:col>15</xdr:col>
      <xdr:colOff>403410</xdr:colOff>
      <xdr:row>39</xdr:row>
      <xdr:rowOff>134471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AEBF70B-4452-4D98-B51A-CD5A64B449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5126" y="4967007"/>
              <a:ext cx="7303434" cy="4682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1390651</xdr:colOff>
      <xdr:row>13</xdr:row>
      <xdr:rowOff>4762</xdr:rowOff>
    </xdr:from>
    <xdr:to>
      <xdr:col>7</xdr:col>
      <xdr:colOff>361950</xdr:colOff>
      <xdr:row>26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C6FFBE-3A6E-415C-B9A8-1B2719852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1362074</xdr:colOff>
      <xdr:row>27</xdr:row>
      <xdr:rowOff>176212</xdr:rowOff>
    </xdr:from>
    <xdr:to>
      <xdr:col>7</xdr:col>
      <xdr:colOff>409575</xdr:colOff>
      <xdr:row>40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11FCDF-72AC-4105-97AD-AA25E810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576263</xdr:colOff>
      <xdr:row>12</xdr:row>
      <xdr:rowOff>185736</xdr:rowOff>
    </xdr:from>
    <xdr:to>
      <xdr:col>16</xdr:col>
      <xdr:colOff>419099</xdr:colOff>
      <xdr:row>26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7F8ACA-3393-4525-BF9C-E34F69E77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</xdr:colOff>
      <xdr:row>27</xdr:row>
      <xdr:rowOff>176212</xdr:rowOff>
    </xdr:from>
    <xdr:to>
      <xdr:col>16</xdr:col>
      <xdr:colOff>371475</xdr:colOff>
      <xdr:row>41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EF34E2-8DF1-4021-8E7C-A993054C4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</xdr:colOff>
      <xdr:row>13</xdr:row>
      <xdr:rowOff>14287</xdr:rowOff>
    </xdr:from>
    <xdr:to>
      <xdr:col>25</xdr:col>
      <xdr:colOff>352425</xdr:colOff>
      <xdr:row>26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D4EBF2-1D6A-4B45-A4A7-DA18A6272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704850</xdr:colOff>
      <xdr:row>42</xdr:row>
      <xdr:rowOff>0</xdr:rowOff>
    </xdr:from>
    <xdr:to>
      <xdr:col>18</xdr:col>
      <xdr:colOff>293973</xdr:colOff>
      <xdr:row>50</xdr:row>
      <xdr:rowOff>161714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D0FC84-A522-4527-8C0B-9129FE93B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95475" y="8020050"/>
          <a:ext cx="10419048" cy="1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52</xdr:row>
      <xdr:rowOff>28575</xdr:rowOff>
    </xdr:from>
    <xdr:to>
      <xdr:col>18</xdr:col>
      <xdr:colOff>236834</xdr:colOff>
      <xdr:row>61</xdr:row>
      <xdr:rowOff>9313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E181EEB-F44F-48D5-95EB-8A81AF3F3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3575" y="9953625"/>
          <a:ext cx="10323809" cy="1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704850</xdr:colOff>
      <xdr:row>62</xdr:row>
      <xdr:rowOff>161925</xdr:rowOff>
    </xdr:from>
    <xdr:to>
      <xdr:col>18</xdr:col>
      <xdr:colOff>313020</xdr:colOff>
      <xdr:row>72</xdr:row>
      <xdr:rowOff>75973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6FD7E31-57F3-42D2-A581-4B65D1D19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95475" y="11991975"/>
          <a:ext cx="10438095" cy="1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74</xdr:row>
      <xdr:rowOff>47625</xdr:rowOff>
    </xdr:from>
    <xdr:to>
      <xdr:col>18</xdr:col>
      <xdr:colOff>236825</xdr:colOff>
      <xdr:row>82</xdr:row>
      <xdr:rowOff>142673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271648F-B2FD-489F-A3AC-977DF8AC8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7375" y="14163675"/>
          <a:ext cx="10400000" cy="1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AE5D-34D7-40DB-A0A6-724E769277FF}">
  <dimension ref="A2:C71"/>
  <sheetViews>
    <sheetView topLeftCell="A7" workbookViewId="0">
      <selection activeCell="B19" sqref="B19:B22"/>
    </sheetView>
  </sheetViews>
  <sheetFormatPr defaultRowHeight="15" x14ac:dyDescent="0.25"/>
  <cols>
    <col min="1" max="1" width="46.28515625" style="1" customWidth="1"/>
    <col min="2" max="2" width="109.85546875" style="1" customWidth="1"/>
    <col min="3" max="3" width="82.28515625" style="1" customWidth="1"/>
    <col min="4" max="16384" width="9.140625" style="1"/>
  </cols>
  <sheetData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8" spans="1:3" x14ac:dyDescent="0.25">
      <c r="A18" s="1" t="s">
        <v>43</v>
      </c>
      <c r="B18" s="2" t="s">
        <v>74</v>
      </c>
    </row>
    <row r="19" spans="1:3" ht="15" customHeight="1" x14ac:dyDescent="0.25">
      <c r="A19" s="1" t="s">
        <v>14</v>
      </c>
      <c r="B19" s="35" t="s">
        <v>73</v>
      </c>
    </row>
    <row r="20" spans="1:3" x14ac:dyDescent="0.25">
      <c r="A20" s="1" t="s">
        <v>15</v>
      </c>
      <c r="B20" s="35"/>
    </row>
    <row r="21" spans="1:3" x14ac:dyDescent="0.25">
      <c r="A21" s="1" t="s">
        <v>16</v>
      </c>
      <c r="B21" s="35"/>
    </row>
    <row r="22" spans="1:3" ht="165" customHeight="1" x14ac:dyDescent="0.25">
      <c r="A22" s="1" t="s">
        <v>17</v>
      </c>
      <c r="B22" s="35"/>
    </row>
    <row r="23" spans="1:3" ht="60" customHeight="1" x14ac:dyDescent="0.25">
      <c r="A23" s="1" t="s">
        <v>18</v>
      </c>
      <c r="B23" s="35" t="s">
        <v>75</v>
      </c>
    </row>
    <row r="24" spans="1:3" ht="37.5" customHeight="1" x14ac:dyDescent="0.25">
      <c r="A24" s="1" t="s">
        <v>19</v>
      </c>
      <c r="B24" s="35"/>
    </row>
    <row r="25" spans="1:3" ht="53.25" customHeight="1" x14ac:dyDescent="0.25">
      <c r="A25" s="1" t="s">
        <v>20</v>
      </c>
      <c r="B25" s="35"/>
    </row>
    <row r="26" spans="1:3" x14ac:dyDescent="0.25">
      <c r="A26" s="1" t="s">
        <v>21</v>
      </c>
      <c r="B26" s="2" t="s">
        <v>76</v>
      </c>
    </row>
    <row r="27" spans="1:3" ht="15" customHeight="1" x14ac:dyDescent="0.25">
      <c r="A27" s="1" t="s">
        <v>22</v>
      </c>
      <c r="B27" s="35" t="s">
        <v>78</v>
      </c>
    </row>
    <row r="28" spans="1:3" x14ac:dyDescent="0.25">
      <c r="A28" s="1" t="s">
        <v>23</v>
      </c>
      <c r="B28" s="35"/>
    </row>
    <row r="29" spans="1:3" ht="72" customHeight="1" x14ac:dyDescent="0.25">
      <c r="A29" s="1" t="s">
        <v>41</v>
      </c>
      <c r="B29" s="35"/>
      <c r="C29" s="1" t="s">
        <v>40</v>
      </c>
    </row>
    <row r="30" spans="1:3" ht="30" customHeight="1" x14ac:dyDescent="0.25">
      <c r="A30" s="1" t="s">
        <v>24</v>
      </c>
      <c r="B30" s="2" t="s">
        <v>77</v>
      </c>
    </row>
    <row r="31" spans="1:3" x14ac:dyDescent="0.25">
      <c r="A31" s="1" t="s">
        <v>46</v>
      </c>
      <c r="B31" s="2"/>
    </row>
    <row r="32" spans="1:3" x14ac:dyDescent="0.25">
      <c r="A32" s="1" t="s">
        <v>45</v>
      </c>
      <c r="B32" s="2"/>
    </row>
    <row r="33" spans="1:2" x14ac:dyDescent="0.25">
      <c r="A33" s="1" t="s">
        <v>44</v>
      </c>
      <c r="B33" s="2" t="s">
        <v>79</v>
      </c>
    </row>
    <row r="36" spans="1:2" x14ac:dyDescent="0.25">
      <c r="A36" s="1" t="s">
        <v>25</v>
      </c>
      <c r="B36" s="1" t="s">
        <v>62</v>
      </c>
    </row>
    <row r="37" spans="1:2" ht="30" x14ac:dyDescent="0.25">
      <c r="A37" s="1" t="s">
        <v>48</v>
      </c>
      <c r="B37" s="1" t="s">
        <v>63</v>
      </c>
    </row>
    <row r="38" spans="1:2" x14ac:dyDescent="0.25">
      <c r="A38" s="1" t="s">
        <v>26</v>
      </c>
      <c r="B38" s="1" t="s">
        <v>64</v>
      </c>
    </row>
    <row r="39" spans="1:2" x14ac:dyDescent="0.25">
      <c r="A39" s="1" t="s">
        <v>27</v>
      </c>
      <c r="B39" s="1" t="s">
        <v>83</v>
      </c>
    </row>
    <row r="40" spans="1:2" x14ac:dyDescent="0.25">
      <c r="A40" s="1" t="s">
        <v>61</v>
      </c>
      <c r="B40" s="1" t="s">
        <v>65</v>
      </c>
    </row>
    <row r="41" spans="1:2" x14ac:dyDescent="0.25">
      <c r="A41" s="1" t="s">
        <v>28</v>
      </c>
    </row>
    <row r="42" spans="1:2" x14ac:dyDescent="0.25">
      <c r="A42" s="1" t="s">
        <v>60</v>
      </c>
    </row>
    <row r="43" spans="1:2" ht="30" x14ac:dyDescent="0.25">
      <c r="A43" s="1" t="s">
        <v>29</v>
      </c>
      <c r="B43" s="1" t="s">
        <v>66</v>
      </c>
    </row>
    <row r="44" spans="1:2" x14ac:dyDescent="0.25">
      <c r="A44" s="1" t="s">
        <v>30</v>
      </c>
    </row>
    <row r="45" spans="1:2" ht="30" x14ac:dyDescent="0.25">
      <c r="A45" s="1" t="s">
        <v>59</v>
      </c>
      <c r="B45" s="1" t="s">
        <v>81</v>
      </c>
    </row>
    <row r="46" spans="1:2" x14ac:dyDescent="0.25">
      <c r="A46" s="1" t="s">
        <v>58</v>
      </c>
      <c r="B46" s="1" t="s">
        <v>82</v>
      </c>
    </row>
    <row r="47" spans="1:2" x14ac:dyDescent="0.25">
      <c r="A47" s="1" t="s">
        <v>57</v>
      </c>
      <c r="B47" s="1" t="s">
        <v>67</v>
      </c>
    </row>
    <row r="48" spans="1:2" x14ac:dyDescent="0.25">
      <c r="A48" s="1" t="s">
        <v>55</v>
      </c>
      <c r="B48" s="1" t="s">
        <v>56</v>
      </c>
    </row>
    <row r="49" spans="1:2" x14ac:dyDescent="0.25">
      <c r="A49" s="1" t="s">
        <v>31</v>
      </c>
      <c r="B49" s="1" t="s">
        <v>80</v>
      </c>
    </row>
    <row r="50" spans="1:2" x14ac:dyDescent="0.25">
      <c r="A50" s="1" t="s">
        <v>54</v>
      </c>
      <c r="B50" s="1" t="s">
        <v>68</v>
      </c>
    </row>
    <row r="51" spans="1:2" x14ac:dyDescent="0.25">
      <c r="A51" s="1" t="s">
        <v>32</v>
      </c>
      <c r="B51" s="1" t="s">
        <v>69</v>
      </c>
    </row>
    <row r="52" spans="1:2" s="2" customFormat="1" x14ac:dyDescent="0.25"/>
    <row r="53" spans="1:2" s="2" customFormat="1" x14ac:dyDescent="0.25"/>
    <row r="54" spans="1:2" x14ac:dyDescent="0.25">
      <c r="A54" s="1" t="s">
        <v>53</v>
      </c>
    </row>
    <row r="55" spans="1:2" x14ac:dyDescent="0.25">
      <c r="A55" s="1" t="s">
        <v>52</v>
      </c>
    </row>
    <row r="56" spans="1:2" x14ac:dyDescent="0.25">
      <c r="A56" s="1" t="s">
        <v>51</v>
      </c>
    </row>
    <row r="57" spans="1:2" x14ac:dyDescent="0.25">
      <c r="A57" s="1" t="s">
        <v>50</v>
      </c>
    </row>
    <row r="58" spans="1:2" x14ac:dyDescent="0.25">
      <c r="A58" s="1" t="s">
        <v>49</v>
      </c>
    </row>
    <row r="59" spans="1:2" x14ac:dyDescent="0.25">
      <c r="A59" s="1" t="s">
        <v>33</v>
      </c>
      <c r="B59" s="1" t="s">
        <v>72</v>
      </c>
    </row>
    <row r="60" spans="1:2" x14ac:dyDescent="0.25">
      <c r="A60" s="1" t="s">
        <v>47</v>
      </c>
    </row>
    <row r="61" spans="1:2" ht="30" x14ac:dyDescent="0.25">
      <c r="A61" s="1" t="s">
        <v>34</v>
      </c>
      <c r="B61" s="1" t="s">
        <v>71</v>
      </c>
    </row>
    <row r="62" spans="1:2" x14ac:dyDescent="0.25">
      <c r="A62" s="1" t="s">
        <v>35</v>
      </c>
      <c r="B62" s="1" t="s">
        <v>70</v>
      </c>
    </row>
    <row r="63" spans="1:2" x14ac:dyDescent="0.25">
      <c r="A63" s="1" t="s">
        <v>42</v>
      </c>
    </row>
    <row r="64" spans="1:2" x14ac:dyDescent="0.25">
      <c r="A64" s="1" t="s">
        <v>42</v>
      </c>
    </row>
    <row r="66" spans="1:1" x14ac:dyDescent="0.25">
      <c r="A66" s="1" t="s">
        <v>36</v>
      </c>
    </row>
    <row r="67" spans="1:1" x14ac:dyDescent="0.25">
      <c r="A67" s="1" t="s">
        <v>37</v>
      </c>
    </row>
    <row r="68" spans="1:1" x14ac:dyDescent="0.25">
      <c r="A68" s="1" t="s">
        <v>38</v>
      </c>
    </row>
    <row r="71" spans="1:1" x14ac:dyDescent="0.25">
      <c r="A71" s="1" t="s">
        <v>39</v>
      </c>
    </row>
  </sheetData>
  <mergeCells count="3">
    <mergeCell ref="B19:B22"/>
    <mergeCell ref="B23:B25"/>
    <mergeCell ref="B27:B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AC3F-EC94-49C1-AA1F-80E596DCED00}">
  <dimension ref="A2:C28"/>
  <sheetViews>
    <sheetView zoomScale="115" zoomScaleNormal="115" workbookViewId="0">
      <selection activeCell="A5" sqref="A5"/>
    </sheetView>
  </sheetViews>
  <sheetFormatPr defaultRowHeight="15" x14ac:dyDescent="0.25"/>
  <cols>
    <col min="1" max="1" width="46.28515625" style="3" customWidth="1"/>
    <col min="2" max="2" width="111.140625" style="3" customWidth="1"/>
    <col min="3" max="3" width="109.85546875" style="3" customWidth="1"/>
    <col min="4" max="4" width="82.28515625" style="3" customWidth="1"/>
    <col min="5" max="16384" width="9.140625" style="3"/>
  </cols>
  <sheetData>
    <row r="2" spans="1:3" x14ac:dyDescent="0.25">
      <c r="A2" s="3" t="s">
        <v>25</v>
      </c>
      <c r="B2" s="39" t="s">
        <v>377</v>
      </c>
      <c r="C2" s="3" t="s">
        <v>62</v>
      </c>
    </row>
    <row r="3" spans="1:3" x14ac:dyDescent="0.25">
      <c r="A3" s="3" t="s">
        <v>26</v>
      </c>
      <c r="B3" s="39"/>
      <c r="C3" s="3" t="s">
        <v>64</v>
      </c>
    </row>
    <row r="4" spans="1:3" x14ac:dyDescent="0.25">
      <c r="A4" s="3" t="s">
        <v>27</v>
      </c>
      <c r="B4" s="39"/>
      <c r="C4" s="3" t="s">
        <v>83</v>
      </c>
    </row>
    <row r="5" spans="1:3" x14ac:dyDescent="0.25">
      <c r="A5" s="3" t="s">
        <v>61</v>
      </c>
      <c r="B5" s="39"/>
      <c r="C5" s="3" t="s">
        <v>65</v>
      </c>
    </row>
    <row r="6" spans="1:3" ht="30" x14ac:dyDescent="0.25">
      <c r="A6" s="3" t="s">
        <v>48</v>
      </c>
      <c r="B6" s="39"/>
      <c r="C6" s="3" t="s">
        <v>63</v>
      </c>
    </row>
    <row r="7" spans="1:3" x14ac:dyDescent="0.25">
      <c r="A7" s="3" t="s">
        <v>28</v>
      </c>
      <c r="B7" s="39"/>
    </row>
    <row r="8" spans="1:3" x14ac:dyDescent="0.25">
      <c r="A8" s="3" t="s">
        <v>60</v>
      </c>
      <c r="B8" s="39"/>
    </row>
    <row r="9" spans="1:3" ht="30" x14ac:dyDescent="0.25">
      <c r="A9" s="3" t="s">
        <v>29</v>
      </c>
      <c r="B9" s="39"/>
      <c r="C9" s="3" t="s">
        <v>66</v>
      </c>
    </row>
    <row r="10" spans="1:3" x14ac:dyDescent="0.25">
      <c r="A10" s="3" t="s">
        <v>30</v>
      </c>
      <c r="B10" s="39"/>
    </row>
    <row r="11" spans="1:3" ht="30" x14ac:dyDescent="0.25">
      <c r="A11" s="3" t="s">
        <v>59</v>
      </c>
      <c r="B11" s="39"/>
      <c r="C11" s="3" t="s">
        <v>81</v>
      </c>
    </row>
    <row r="12" spans="1:3" x14ac:dyDescent="0.25">
      <c r="A12" s="3" t="s">
        <v>58</v>
      </c>
      <c r="B12" s="39"/>
      <c r="C12" s="3" t="s">
        <v>82</v>
      </c>
    </row>
    <row r="13" spans="1:3" x14ac:dyDescent="0.25">
      <c r="A13" s="3" t="s">
        <v>57</v>
      </c>
      <c r="B13" s="39"/>
      <c r="C13" s="3" t="s">
        <v>67</v>
      </c>
    </row>
    <row r="14" spans="1:3" x14ac:dyDescent="0.25">
      <c r="A14" s="3" t="s">
        <v>55</v>
      </c>
      <c r="B14" s="39"/>
      <c r="C14" s="3" t="s">
        <v>56</v>
      </c>
    </row>
    <row r="15" spans="1:3" x14ac:dyDescent="0.25">
      <c r="A15" s="3" t="s">
        <v>31</v>
      </c>
      <c r="B15" s="39"/>
      <c r="C15" s="3" t="s">
        <v>80</v>
      </c>
    </row>
    <row r="16" spans="1:3" x14ac:dyDescent="0.25">
      <c r="A16" s="3" t="s">
        <v>54</v>
      </c>
      <c r="B16" s="39"/>
      <c r="C16" s="3" t="s">
        <v>68</v>
      </c>
    </row>
    <row r="17" spans="1:3" x14ac:dyDescent="0.25">
      <c r="A17" s="3" t="s">
        <v>32</v>
      </c>
      <c r="B17" s="39"/>
      <c r="C17" s="3" t="s">
        <v>69</v>
      </c>
    </row>
    <row r="18" spans="1:3" x14ac:dyDescent="0.25">
      <c r="A18" s="3" t="s">
        <v>53</v>
      </c>
      <c r="B18" s="39"/>
    </row>
    <row r="19" spans="1:3" x14ac:dyDescent="0.25">
      <c r="A19" s="3" t="s">
        <v>52</v>
      </c>
      <c r="B19" s="39"/>
    </row>
    <row r="20" spans="1:3" x14ac:dyDescent="0.25">
      <c r="A20" s="3" t="s">
        <v>51</v>
      </c>
      <c r="B20" s="39"/>
    </row>
    <row r="21" spans="1:3" x14ac:dyDescent="0.25">
      <c r="A21" s="3" t="s">
        <v>50</v>
      </c>
      <c r="B21" s="39"/>
    </row>
    <row r="22" spans="1:3" x14ac:dyDescent="0.25">
      <c r="A22" s="3" t="s">
        <v>49</v>
      </c>
      <c r="B22" s="39"/>
    </row>
    <row r="23" spans="1:3" x14ac:dyDescent="0.25">
      <c r="A23" s="3" t="s">
        <v>33</v>
      </c>
      <c r="B23" s="39"/>
      <c r="C23" s="3" t="s">
        <v>72</v>
      </c>
    </row>
    <row r="24" spans="1:3" x14ac:dyDescent="0.25">
      <c r="A24" s="3" t="s">
        <v>47</v>
      </c>
      <c r="B24" s="39"/>
    </row>
    <row r="25" spans="1:3" ht="30" x14ac:dyDescent="0.25">
      <c r="A25" s="3" t="s">
        <v>34</v>
      </c>
      <c r="B25" s="39"/>
      <c r="C25" s="3" t="s">
        <v>71</v>
      </c>
    </row>
    <row r="26" spans="1:3" x14ac:dyDescent="0.25">
      <c r="A26" s="3" t="s">
        <v>35</v>
      </c>
      <c r="B26" s="39"/>
      <c r="C26" s="3" t="s">
        <v>70</v>
      </c>
    </row>
    <row r="27" spans="1:3" x14ac:dyDescent="0.25">
      <c r="A27" s="3" t="s">
        <v>39</v>
      </c>
      <c r="B27" s="39"/>
    </row>
    <row r="28" spans="1:3" x14ac:dyDescent="0.25">
      <c r="A28" s="3" t="s">
        <v>86</v>
      </c>
      <c r="B28" s="39"/>
    </row>
  </sheetData>
  <mergeCells count="1">
    <mergeCell ref="B2:B2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77AC-2D02-46A7-BA7C-287807383627}">
  <dimension ref="A1:B9"/>
  <sheetViews>
    <sheetView workbookViewId="0">
      <selection activeCell="B12" sqref="B12"/>
    </sheetView>
  </sheetViews>
  <sheetFormatPr defaultRowHeight="15" x14ac:dyDescent="0.25"/>
  <cols>
    <col min="1" max="1" width="46.28515625" style="3" customWidth="1"/>
    <col min="2" max="2" width="109.85546875" style="3" customWidth="1"/>
    <col min="3" max="3" width="82.28515625" style="3" customWidth="1"/>
    <col min="4" max="16384" width="9.140625" style="3"/>
  </cols>
  <sheetData>
    <row r="1" spans="1:2" x14ac:dyDescent="0.25">
      <c r="B1" s="35" t="s">
        <v>375</v>
      </c>
    </row>
    <row r="2" spans="1:2" x14ac:dyDescent="0.25">
      <c r="B2" s="35"/>
    </row>
    <row r="3" spans="1:2" x14ac:dyDescent="0.25">
      <c r="A3" s="3" t="s">
        <v>37</v>
      </c>
      <c r="B3" s="35"/>
    </row>
    <row r="4" spans="1:2" x14ac:dyDescent="0.25">
      <c r="A4" s="5" t="s">
        <v>38</v>
      </c>
      <c r="B4" s="35"/>
    </row>
    <row r="5" spans="1:2" x14ac:dyDescent="0.25">
      <c r="B5" s="35"/>
    </row>
    <row r="6" spans="1:2" x14ac:dyDescent="0.25">
      <c r="B6" s="35"/>
    </row>
    <row r="7" spans="1:2" x14ac:dyDescent="0.25">
      <c r="B7" s="35"/>
    </row>
    <row r="8" spans="1:2" x14ac:dyDescent="0.25">
      <c r="B8" s="35"/>
    </row>
    <row r="9" spans="1:2" ht="30" customHeight="1" x14ac:dyDescent="0.25">
      <c r="B9" s="35"/>
    </row>
  </sheetData>
  <mergeCells count="1">
    <mergeCell ref="B1:B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E671-B275-4BC8-81DE-3F051E6613D4}">
  <dimension ref="A1:B9"/>
  <sheetViews>
    <sheetView workbookViewId="0">
      <selection activeCell="B1" sqref="B1:B9"/>
    </sheetView>
  </sheetViews>
  <sheetFormatPr defaultRowHeight="15" x14ac:dyDescent="0.25"/>
  <cols>
    <col min="1" max="1" width="46.28515625" style="3" customWidth="1"/>
    <col min="2" max="2" width="109.85546875" style="3" customWidth="1"/>
    <col min="3" max="3" width="82.28515625" style="3" customWidth="1"/>
    <col min="4" max="16384" width="9.140625" style="3"/>
  </cols>
  <sheetData>
    <row r="1" spans="1:2" ht="15" customHeight="1" x14ac:dyDescent="0.25">
      <c r="B1" s="35" t="s">
        <v>354</v>
      </c>
    </row>
    <row r="2" spans="1:2" x14ac:dyDescent="0.25">
      <c r="A2" s="5" t="s">
        <v>282</v>
      </c>
      <c r="B2" s="35"/>
    </row>
    <row r="3" spans="1:2" x14ac:dyDescent="0.25">
      <c r="B3" s="35"/>
    </row>
    <row r="4" spans="1:2" x14ac:dyDescent="0.25">
      <c r="B4" s="35"/>
    </row>
    <row r="5" spans="1:2" x14ac:dyDescent="0.25">
      <c r="B5" s="35"/>
    </row>
    <row r="6" spans="1:2" x14ac:dyDescent="0.25">
      <c r="B6" s="35"/>
    </row>
    <row r="7" spans="1:2" x14ac:dyDescent="0.25">
      <c r="B7" s="35"/>
    </row>
    <row r="8" spans="1:2" x14ac:dyDescent="0.25">
      <c r="B8" s="35"/>
    </row>
    <row r="9" spans="1:2" ht="137.25" customHeight="1" x14ac:dyDescent="0.25">
      <c r="B9" s="35"/>
    </row>
  </sheetData>
  <mergeCells count="1">
    <mergeCell ref="B1:B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4F2E-BA45-421F-9CA5-BD707D94220B}">
  <dimension ref="A2:B53"/>
  <sheetViews>
    <sheetView workbookViewId="0">
      <selection activeCell="B20" sqref="B20"/>
    </sheetView>
  </sheetViews>
  <sheetFormatPr defaultRowHeight="15" x14ac:dyDescent="0.25"/>
  <cols>
    <col min="1" max="1" width="46.28515625" style="2" customWidth="1"/>
    <col min="2" max="2" width="137.140625" style="2" customWidth="1"/>
    <col min="3" max="3" width="82.28515625" style="2" customWidth="1"/>
    <col min="4" max="16384" width="9.140625" style="2"/>
  </cols>
  <sheetData>
    <row r="2" spans="1:2" x14ac:dyDescent="0.25">
      <c r="A2" s="2" t="s">
        <v>43</v>
      </c>
      <c r="B2" s="2" t="s">
        <v>74</v>
      </c>
    </row>
    <row r="3" spans="1:2" x14ac:dyDescent="0.25">
      <c r="A3" s="2" t="s">
        <v>14</v>
      </c>
      <c r="B3" s="35" t="s">
        <v>73</v>
      </c>
    </row>
    <row r="4" spans="1:2" x14ac:dyDescent="0.25">
      <c r="A4" s="2" t="s">
        <v>15</v>
      </c>
      <c r="B4" s="35"/>
    </row>
    <row r="5" spans="1:2" x14ac:dyDescent="0.25">
      <c r="A5" s="2" t="s">
        <v>16</v>
      </c>
      <c r="B5" s="35"/>
    </row>
    <row r="6" spans="1:2" ht="33" customHeight="1" x14ac:dyDescent="0.25">
      <c r="A6" s="2" t="s">
        <v>17</v>
      </c>
      <c r="B6" s="35"/>
    </row>
    <row r="7" spans="1:2" ht="35.25" customHeight="1" x14ac:dyDescent="0.25">
      <c r="A7" s="2" t="s">
        <v>18</v>
      </c>
      <c r="B7" s="35" t="s">
        <v>75</v>
      </c>
    </row>
    <row r="8" spans="1:2" ht="20.25" customHeight="1" x14ac:dyDescent="0.25">
      <c r="A8" s="2" t="s">
        <v>19</v>
      </c>
      <c r="B8" s="35"/>
    </row>
    <row r="9" spans="1:2" ht="22.5" customHeight="1" x14ac:dyDescent="0.25">
      <c r="A9" s="2" t="s">
        <v>20</v>
      </c>
      <c r="B9" s="35"/>
    </row>
    <row r="10" spans="1:2" x14ac:dyDescent="0.25">
      <c r="A10" s="2" t="s">
        <v>21</v>
      </c>
      <c r="B10" s="2" t="s">
        <v>76</v>
      </c>
    </row>
    <row r="11" spans="1:2" x14ac:dyDescent="0.25">
      <c r="A11" s="2" t="s">
        <v>22</v>
      </c>
      <c r="B11" s="35" t="s">
        <v>78</v>
      </c>
    </row>
    <row r="12" spans="1:2" x14ac:dyDescent="0.25">
      <c r="A12" s="2" t="s">
        <v>23</v>
      </c>
      <c r="B12" s="35"/>
    </row>
    <row r="13" spans="1:2" ht="45.75" customHeight="1" x14ac:dyDescent="0.25">
      <c r="A13" s="2" t="s">
        <v>41</v>
      </c>
      <c r="B13" s="35"/>
    </row>
    <row r="14" spans="1:2" x14ac:dyDescent="0.25">
      <c r="A14" s="2" t="s">
        <v>24</v>
      </c>
      <c r="B14" s="2" t="s">
        <v>77</v>
      </c>
    </row>
    <row r="15" spans="1:2" x14ac:dyDescent="0.25">
      <c r="A15" s="2" t="s">
        <v>46</v>
      </c>
    </row>
    <row r="16" spans="1:2" x14ac:dyDescent="0.25">
      <c r="A16" s="2" t="s">
        <v>45</v>
      </c>
    </row>
    <row r="17" spans="1:2" x14ac:dyDescent="0.25">
      <c r="A17" s="2" t="s">
        <v>44</v>
      </c>
      <c r="B17" s="2" t="s">
        <v>79</v>
      </c>
    </row>
    <row r="45" spans="1:1" x14ac:dyDescent="0.25">
      <c r="A45" s="2" t="s">
        <v>42</v>
      </c>
    </row>
    <row r="46" spans="1:1" x14ac:dyDescent="0.25">
      <c r="A46" s="2" t="s">
        <v>42</v>
      </c>
    </row>
    <row r="53" spans="1:1" x14ac:dyDescent="0.25">
      <c r="A53" s="2" t="s">
        <v>39</v>
      </c>
    </row>
  </sheetData>
  <mergeCells count="3">
    <mergeCell ref="B3:B6"/>
    <mergeCell ref="B7:B9"/>
    <mergeCell ref="B11:B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0552-42EB-4493-A399-D20140269219}">
  <dimension ref="D1:L40"/>
  <sheetViews>
    <sheetView workbookViewId="0">
      <selection activeCell="K17" sqref="K17"/>
    </sheetView>
  </sheetViews>
  <sheetFormatPr defaultRowHeight="15" x14ac:dyDescent="0.25"/>
  <cols>
    <col min="9" max="9" width="18" customWidth="1"/>
    <col min="11" max="11" width="46.5703125" customWidth="1"/>
    <col min="12" max="12" width="46.42578125" customWidth="1"/>
  </cols>
  <sheetData>
    <row r="1" spans="4:12" x14ac:dyDescent="0.25">
      <c r="D1" s="35" t="s">
        <v>423</v>
      </c>
      <c r="E1" s="40"/>
      <c r="F1" s="40"/>
      <c r="G1" s="40"/>
      <c r="H1" s="40"/>
      <c r="I1" s="40"/>
      <c r="K1" t="s">
        <v>421</v>
      </c>
      <c r="L1" t="s">
        <v>420</v>
      </c>
    </row>
    <row r="2" spans="4:12" x14ac:dyDescent="0.25">
      <c r="D2" s="40"/>
      <c r="E2" s="40"/>
      <c r="F2" s="40"/>
      <c r="G2" s="40"/>
      <c r="H2" s="40"/>
      <c r="I2" s="40"/>
      <c r="K2" s="35" t="s">
        <v>419</v>
      </c>
      <c r="L2" s="35" t="s">
        <v>418</v>
      </c>
    </row>
    <row r="3" spans="4:12" x14ac:dyDescent="0.25">
      <c r="D3" s="40"/>
      <c r="E3" s="40"/>
      <c r="F3" s="40"/>
      <c r="G3" s="40"/>
      <c r="H3" s="40"/>
      <c r="I3" s="40"/>
      <c r="K3" s="40"/>
      <c r="L3" s="40"/>
    </row>
    <row r="4" spans="4:12" x14ac:dyDescent="0.25">
      <c r="D4" s="40"/>
      <c r="E4" s="40"/>
      <c r="F4" s="40"/>
      <c r="G4" s="40"/>
      <c r="H4" s="40"/>
      <c r="I4" s="40"/>
      <c r="K4" s="40"/>
      <c r="L4" s="40"/>
    </row>
    <row r="5" spans="4:12" x14ac:dyDescent="0.25">
      <c r="D5" s="40"/>
      <c r="E5" s="40"/>
      <c r="F5" s="40"/>
      <c r="G5" s="40"/>
      <c r="H5" s="40"/>
      <c r="I5" s="40"/>
      <c r="K5" s="40"/>
      <c r="L5" s="40"/>
    </row>
    <row r="6" spans="4:12" x14ac:dyDescent="0.25">
      <c r="D6" s="40"/>
      <c r="E6" s="40"/>
      <c r="F6" s="40"/>
      <c r="G6" s="40"/>
      <c r="H6" s="40"/>
      <c r="I6" s="40"/>
      <c r="K6" s="40"/>
      <c r="L6" s="40"/>
    </row>
    <row r="7" spans="4:12" x14ac:dyDescent="0.25">
      <c r="D7" s="40"/>
      <c r="E7" s="40"/>
      <c r="F7" s="40"/>
      <c r="G7" s="40"/>
      <c r="H7" s="40"/>
      <c r="I7" s="40"/>
      <c r="K7" s="40"/>
      <c r="L7" s="40"/>
    </row>
    <row r="8" spans="4:12" x14ac:dyDescent="0.25">
      <c r="D8" s="40"/>
      <c r="E8" s="40"/>
      <c r="F8" s="40"/>
      <c r="G8" s="40"/>
      <c r="H8" s="40"/>
      <c r="I8" s="40"/>
      <c r="K8" s="40"/>
      <c r="L8" s="40"/>
    </row>
    <row r="9" spans="4:12" x14ac:dyDescent="0.25">
      <c r="D9" s="40"/>
      <c r="E9" s="40"/>
      <c r="F9" s="40"/>
      <c r="G9" s="40"/>
      <c r="H9" s="40"/>
      <c r="I9" s="40"/>
      <c r="K9" s="40"/>
      <c r="L9" s="40"/>
    </row>
    <row r="10" spans="4:12" x14ac:dyDescent="0.25">
      <c r="D10" s="40"/>
      <c r="E10" s="40"/>
      <c r="F10" s="40"/>
      <c r="G10" s="40"/>
      <c r="H10" s="40"/>
      <c r="I10" s="40"/>
      <c r="K10" s="40"/>
      <c r="L10" s="40"/>
    </row>
    <row r="11" spans="4:12" x14ac:dyDescent="0.25">
      <c r="D11" s="40"/>
      <c r="E11" s="40"/>
      <c r="F11" s="40"/>
      <c r="G11" s="40"/>
      <c r="H11" s="40"/>
      <c r="I11" s="40"/>
      <c r="K11" s="40"/>
      <c r="L11" s="40"/>
    </row>
    <row r="12" spans="4:12" x14ac:dyDescent="0.25">
      <c r="D12" s="40"/>
      <c r="E12" s="40"/>
      <c r="F12" s="40"/>
      <c r="G12" s="40"/>
      <c r="H12" s="40"/>
      <c r="I12" s="40"/>
      <c r="K12" s="40"/>
      <c r="L12" s="40"/>
    </row>
    <row r="13" spans="4:12" ht="33" customHeight="1" x14ac:dyDescent="0.25">
      <c r="D13" s="40"/>
      <c r="E13" s="40"/>
      <c r="F13" s="40"/>
      <c r="G13" s="40"/>
      <c r="H13" s="40"/>
      <c r="I13" s="40"/>
      <c r="K13" s="40"/>
      <c r="L13" s="40"/>
    </row>
    <row r="15" spans="4:12" x14ac:dyDescent="0.25">
      <c r="D15" s="39" t="s">
        <v>422</v>
      </c>
      <c r="E15" s="41"/>
      <c r="F15" s="41"/>
      <c r="G15" s="41"/>
      <c r="H15" s="41"/>
      <c r="I15" s="41"/>
    </row>
    <row r="16" spans="4:12" x14ac:dyDescent="0.25">
      <c r="D16" s="41"/>
      <c r="E16" s="41"/>
      <c r="F16" s="41"/>
      <c r="G16" s="41"/>
      <c r="H16" s="41"/>
      <c r="I16" s="41"/>
      <c r="K16" t="s">
        <v>424</v>
      </c>
      <c r="L16" t="s">
        <v>430</v>
      </c>
    </row>
    <row r="17" spans="4:12" x14ac:dyDescent="0.25">
      <c r="D17" s="41"/>
      <c r="E17" s="41"/>
      <c r="F17" s="41"/>
      <c r="G17" s="41"/>
      <c r="H17" s="41"/>
      <c r="I17" s="41"/>
      <c r="K17" t="s">
        <v>425</v>
      </c>
      <c r="L17" t="s">
        <v>428</v>
      </c>
    </row>
    <row r="18" spans="4:12" x14ac:dyDescent="0.25">
      <c r="D18" s="41"/>
      <c r="E18" s="41"/>
      <c r="F18" s="41"/>
      <c r="G18" s="41"/>
      <c r="H18" s="41"/>
      <c r="I18" s="41"/>
      <c r="K18" t="s">
        <v>426</v>
      </c>
      <c r="L18" t="s">
        <v>426</v>
      </c>
    </row>
    <row r="19" spans="4:12" x14ac:dyDescent="0.25">
      <c r="D19" s="41"/>
      <c r="E19" s="41"/>
      <c r="F19" s="41"/>
      <c r="G19" s="41"/>
      <c r="H19" s="41"/>
      <c r="I19" s="41"/>
      <c r="K19" t="s">
        <v>427</v>
      </c>
      <c r="L19" t="s">
        <v>429</v>
      </c>
    </row>
    <row r="20" spans="4:12" x14ac:dyDescent="0.25">
      <c r="D20" s="41"/>
      <c r="E20" s="41"/>
      <c r="F20" s="41"/>
      <c r="G20" s="41"/>
      <c r="H20" s="41"/>
      <c r="I20" s="41"/>
    </row>
    <row r="21" spans="4:12" x14ac:dyDescent="0.25">
      <c r="D21" s="41"/>
      <c r="E21" s="41"/>
      <c r="F21" s="41"/>
      <c r="G21" s="41"/>
      <c r="H21" s="41"/>
      <c r="I21" s="41"/>
    </row>
    <row r="22" spans="4:12" x14ac:dyDescent="0.25">
      <c r="D22" s="41"/>
      <c r="E22" s="41"/>
      <c r="F22" s="41"/>
      <c r="G22" s="41"/>
      <c r="H22" s="41"/>
      <c r="I22" s="41"/>
    </row>
    <row r="23" spans="4:12" x14ac:dyDescent="0.25">
      <c r="D23" s="41"/>
      <c r="E23" s="41"/>
      <c r="F23" s="41"/>
      <c r="G23" s="41"/>
      <c r="H23" s="41"/>
      <c r="I23" s="41"/>
    </row>
    <row r="24" spans="4:12" x14ac:dyDescent="0.25">
      <c r="D24" s="41"/>
      <c r="E24" s="41"/>
      <c r="F24" s="41"/>
      <c r="G24" s="41"/>
      <c r="H24" s="41"/>
      <c r="I24" s="41"/>
    </row>
    <row r="25" spans="4:12" x14ac:dyDescent="0.25">
      <c r="D25" s="41"/>
      <c r="E25" s="41"/>
      <c r="F25" s="41"/>
      <c r="G25" s="41"/>
      <c r="H25" s="41"/>
      <c r="I25" s="41"/>
    </row>
    <row r="26" spans="4:12" x14ac:dyDescent="0.25">
      <c r="D26" s="41"/>
      <c r="E26" s="41"/>
      <c r="F26" s="41"/>
      <c r="G26" s="41"/>
      <c r="H26" s="41"/>
      <c r="I26" s="41"/>
    </row>
    <row r="27" spans="4:12" x14ac:dyDescent="0.25">
      <c r="D27" s="41"/>
      <c r="E27" s="41"/>
      <c r="F27" s="41"/>
      <c r="G27" s="41"/>
      <c r="H27" s="41"/>
      <c r="I27" s="41"/>
    </row>
    <row r="28" spans="4:12" x14ac:dyDescent="0.25">
      <c r="D28" s="41"/>
      <c r="E28" s="41"/>
      <c r="F28" s="41"/>
      <c r="G28" s="41"/>
      <c r="H28" s="41"/>
      <c r="I28" s="41"/>
    </row>
    <row r="29" spans="4:12" x14ac:dyDescent="0.25">
      <c r="D29" s="41"/>
      <c r="E29" s="41"/>
      <c r="F29" s="41"/>
      <c r="G29" s="41"/>
      <c r="H29" s="41"/>
      <c r="I29" s="41"/>
    </row>
    <row r="30" spans="4:12" x14ac:dyDescent="0.25">
      <c r="D30" s="41"/>
      <c r="E30" s="41"/>
      <c r="F30" s="41"/>
      <c r="G30" s="41"/>
      <c r="H30" s="41"/>
      <c r="I30" s="41"/>
    </row>
    <row r="31" spans="4:12" x14ac:dyDescent="0.25">
      <c r="D31" s="41"/>
      <c r="E31" s="41"/>
      <c r="F31" s="41"/>
      <c r="G31" s="41"/>
      <c r="H31" s="41"/>
      <c r="I31" s="41"/>
    </row>
    <row r="32" spans="4:12" x14ac:dyDescent="0.25">
      <c r="D32" s="41"/>
      <c r="E32" s="41"/>
      <c r="F32" s="41"/>
      <c r="G32" s="41"/>
      <c r="H32" s="41"/>
      <c r="I32" s="41"/>
    </row>
    <row r="33" spans="4:9" x14ac:dyDescent="0.25">
      <c r="D33" s="41"/>
      <c r="E33" s="41"/>
      <c r="F33" s="41"/>
      <c r="G33" s="41"/>
      <c r="H33" s="41"/>
      <c r="I33" s="41"/>
    </row>
    <row r="34" spans="4:9" x14ac:dyDescent="0.25">
      <c r="D34" s="41"/>
      <c r="E34" s="41"/>
      <c r="F34" s="41"/>
      <c r="G34" s="41"/>
      <c r="H34" s="41"/>
      <c r="I34" s="41"/>
    </row>
    <row r="35" spans="4:9" x14ac:dyDescent="0.25">
      <c r="D35" s="41"/>
      <c r="E35" s="41"/>
      <c r="F35" s="41"/>
      <c r="G35" s="41"/>
      <c r="H35" s="41"/>
      <c r="I35" s="41"/>
    </row>
    <row r="36" spans="4:9" x14ac:dyDescent="0.25">
      <c r="D36" s="41"/>
      <c r="E36" s="41"/>
      <c r="F36" s="41"/>
      <c r="G36" s="41"/>
      <c r="H36" s="41"/>
      <c r="I36" s="41"/>
    </row>
    <row r="37" spans="4:9" x14ac:dyDescent="0.25">
      <c r="D37" s="41"/>
      <c r="E37" s="41"/>
      <c r="F37" s="41"/>
      <c r="G37" s="41"/>
      <c r="H37" s="41"/>
      <c r="I37" s="41"/>
    </row>
    <row r="38" spans="4:9" x14ac:dyDescent="0.25">
      <c r="D38" s="41"/>
      <c r="E38" s="41"/>
      <c r="F38" s="41"/>
      <c r="G38" s="41"/>
      <c r="H38" s="41"/>
      <c r="I38" s="41"/>
    </row>
    <row r="39" spans="4:9" x14ac:dyDescent="0.25">
      <c r="D39" s="41"/>
      <c r="E39" s="41"/>
      <c r="F39" s="41"/>
      <c r="G39" s="41"/>
      <c r="H39" s="41"/>
      <c r="I39" s="41"/>
    </row>
    <row r="40" spans="4:9" x14ac:dyDescent="0.25">
      <c r="D40" s="41"/>
      <c r="E40" s="41"/>
      <c r="F40" s="41"/>
      <c r="G40" s="41"/>
      <c r="H40" s="41"/>
      <c r="I40" s="41"/>
    </row>
  </sheetData>
  <mergeCells count="4">
    <mergeCell ref="D1:I13"/>
    <mergeCell ref="K2:K13"/>
    <mergeCell ref="L2:L13"/>
    <mergeCell ref="D15:I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B446-9B80-414C-9FCF-51DFDB300ACF}">
  <sheetPr filterMode="1"/>
  <dimension ref="A1:J193"/>
  <sheetViews>
    <sheetView topLeftCell="A3" zoomScale="85" zoomScaleNormal="85" workbookViewId="0">
      <selection activeCell="J10" sqref="J10"/>
    </sheetView>
  </sheetViews>
  <sheetFormatPr defaultRowHeight="18" x14ac:dyDescent="0.35"/>
  <cols>
    <col min="1" max="1" width="34.140625" style="8" customWidth="1"/>
    <col min="2" max="2" width="33.28515625" style="8" customWidth="1"/>
    <col min="3" max="3" width="32.42578125" style="8" customWidth="1"/>
    <col min="4" max="4" width="25.7109375" style="8" customWidth="1"/>
    <col min="5" max="5" width="19.5703125" style="8" customWidth="1"/>
    <col min="6" max="6" width="13" style="8" customWidth="1"/>
    <col min="7" max="7" width="13.42578125" style="8" customWidth="1"/>
    <col min="8" max="8" width="25.85546875" style="8" customWidth="1"/>
    <col min="9" max="9" width="11.42578125" style="8" customWidth="1"/>
    <col min="10" max="10" width="20.5703125" style="8" customWidth="1"/>
    <col min="11" max="16384" width="9.140625" style="8"/>
  </cols>
  <sheetData>
    <row r="1" spans="1:10" s="7" customFormat="1" ht="65.25" x14ac:dyDescent="0.4">
      <c r="A1" s="7" t="s">
        <v>87</v>
      </c>
      <c r="B1" s="7" t="s">
        <v>88</v>
      </c>
      <c r="C1" s="7" t="s">
        <v>89</v>
      </c>
      <c r="D1" s="7" t="s">
        <v>90</v>
      </c>
      <c r="E1" s="7" t="s">
        <v>91</v>
      </c>
      <c r="F1" s="7" t="s">
        <v>92</v>
      </c>
    </row>
    <row r="2" spans="1:10" x14ac:dyDescent="0.35">
      <c r="A2" s="8" t="s">
        <v>93</v>
      </c>
      <c r="B2" s="8" t="s">
        <v>84</v>
      </c>
      <c r="C2" s="8" t="s">
        <v>349</v>
      </c>
      <c r="D2" s="9" t="s">
        <v>283</v>
      </c>
      <c r="E2" s="8" t="s">
        <v>284</v>
      </c>
      <c r="F2" s="8">
        <v>1</v>
      </c>
    </row>
    <row r="3" spans="1:10" x14ac:dyDescent="0.35">
      <c r="A3" s="8" t="s">
        <v>94</v>
      </c>
      <c r="B3" s="8" t="s">
        <v>84</v>
      </c>
      <c r="C3" s="8" t="s">
        <v>349</v>
      </c>
      <c r="D3" s="9" t="s">
        <v>283</v>
      </c>
      <c r="E3" s="8" t="s">
        <v>284</v>
      </c>
      <c r="F3" s="8">
        <v>1</v>
      </c>
    </row>
    <row r="4" spans="1:10" x14ac:dyDescent="0.35">
      <c r="A4" s="8" t="s">
        <v>95</v>
      </c>
      <c r="B4" s="8" t="s">
        <v>84</v>
      </c>
      <c r="C4" s="8" t="s">
        <v>349</v>
      </c>
      <c r="D4" s="9" t="s">
        <v>283</v>
      </c>
      <c r="E4" s="8" t="s">
        <v>284</v>
      </c>
      <c r="F4" s="8">
        <v>1</v>
      </c>
    </row>
    <row r="5" spans="1:10" x14ac:dyDescent="0.35">
      <c r="A5" s="8" t="s">
        <v>96</v>
      </c>
      <c r="B5" s="8" t="s">
        <v>84</v>
      </c>
      <c r="C5" s="8" t="s">
        <v>349</v>
      </c>
      <c r="D5" s="9" t="s">
        <v>283</v>
      </c>
      <c r="E5" s="8" t="s">
        <v>284</v>
      </c>
      <c r="F5" s="8">
        <v>1</v>
      </c>
    </row>
    <row r="6" spans="1:10" x14ac:dyDescent="0.35">
      <c r="A6" s="8" t="s">
        <v>97</v>
      </c>
      <c r="B6" s="8" t="s">
        <v>84</v>
      </c>
      <c r="C6" s="8" t="s">
        <v>349</v>
      </c>
      <c r="D6" s="9" t="s">
        <v>283</v>
      </c>
      <c r="E6" s="8" t="s">
        <v>284</v>
      </c>
      <c r="F6" s="8">
        <v>1</v>
      </c>
    </row>
    <row r="7" spans="1:10" x14ac:dyDescent="0.35">
      <c r="A7" s="8" t="s">
        <v>98</v>
      </c>
      <c r="B7" s="8" t="s">
        <v>84</v>
      </c>
      <c r="C7" s="8" t="s">
        <v>349</v>
      </c>
      <c r="D7" s="9" t="s">
        <v>283</v>
      </c>
      <c r="E7" s="8" t="s">
        <v>284</v>
      </c>
      <c r="F7" s="8">
        <v>1</v>
      </c>
    </row>
    <row r="8" spans="1:10" x14ac:dyDescent="0.35">
      <c r="A8" s="8" t="s">
        <v>99</v>
      </c>
      <c r="B8" s="8" t="s">
        <v>84</v>
      </c>
      <c r="C8" s="8" t="s">
        <v>349</v>
      </c>
      <c r="D8" s="9" t="s">
        <v>283</v>
      </c>
      <c r="E8" s="8" t="s">
        <v>284</v>
      </c>
      <c r="F8" s="8">
        <v>1</v>
      </c>
    </row>
    <row r="9" spans="1:10" x14ac:dyDescent="0.35">
      <c r="A9" s="8" t="s">
        <v>100</v>
      </c>
      <c r="B9" s="8" t="s">
        <v>84</v>
      </c>
      <c r="C9" s="8" t="s">
        <v>349</v>
      </c>
      <c r="D9" s="9" t="s">
        <v>283</v>
      </c>
      <c r="E9" s="8" t="s">
        <v>284</v>
      </c>
      <c r="F9" s="8">
        <v>1</v>
      </c>
    </row>
    <row r="10" spans="1:10" x14ac:dyDescent="0.35">
      <c r="A10" s="8" t="s">
        <v>101</v>
      </c>
      <c r="B10" s="8" t="s">
        <v>84</v>
      </c>
      <c r="C10" s="8" t="s">
        <v>349</v>
      </c>
      <c r="D10" s="9" t="s">
        <v>283</v>
      </c>
      <c r="E10" s="8" t="s">
        <v>284</v>
      </c>
      <c r="F10" s="8">
        <v>1</v>
      </c>
      <c r="H10" s="8" t="s">
        <v>283</v>
      </c>
      <c r="I10" s="8">
        <f>COUNTIF(D2:D189,"bench-math")</f>
        <v>116</v>
      </c>
      <c r="J10" s="8">
        <f>SUMIF(D2:D189,"bench-math",F2:F189)</f>
        <v>116</v>
      </c>
    </row>
    <row r="11" spans="1:10" x14ac:dyDescent="0.35">
      <c r="A11" s="8" t="s">
        <v>102</v>
      </c>
      <c r="B11" s="8" t="s">
        <v>84</v>
      </c>
      <c r="C11" s="8" t="s">
        <v>349</v>
      </c>
      <c r="D11" s="9" t="s">
        <v>283</v>
      </c>
      <c r="E11" s="8" t="s">
        <v>284</v>
      </c>
      <c r="F11" s="8">
        <v>1</v>
      </c>
      <c r="H11" s="8" t="s">
        <v>356</v>
      </c>
      <c r="I11" s="8">
        <f>COUNTIF(D2:D189,"bench-malloc")</f>
        <v>2</v>
      </c>
      <c r="J11" s="8">
        <f>SUMIF(D2:D189,"bench-malloc",F2:F189)</f>
        <v>13</v>
      </c>
    </row>
    <row r="12" spans="1:10" x14ac:dyDescent="0.35">
      <c r="A12" s="8" t="s">
        <v>103</v>
      </c>
      <c r="B12" s="8" t="s">
        <v>84</v>
      </c>
      <c r="C12" s="8" t="s">
        <v>349</v>
      </c>
      <c r="D12" s="9" t="s">
        <v>283</v>
      </c>
      <c r="E12" s="8" t="s">
        <v>284</v>
      </c>
      <c r="F12" s="8">
        <v>1</v>
      </c>
      <c r="H12" s="8" t="s">
        <v>355</v>
      </c>
      <c r="I12" s="8">
        <f>COUNTIF(D2:D189,"bench-pthread")</f>
        <v>3</v>
      </c>
      <c r="J12" s="8">
        <f>SUMIF(D2:D189,"bench-pthread",F2:F189)</f>
        <v>3</v>
      </c>
    </row>
    <row r="13" spans="1:10" x14ac:dyDescent="0.35">
      <c r="A13" s="8" t="s">
        <v>104</v>
      </c>
      <c r="B13" s="8" t="s">
        <v>84</v>
      </c>
      <c r="C13" s="8" t="s">
        <v>349</v>
      </c>
      <c r="D13" s="9" t="s">
        <v>283</v>
      </c>
      <c r="E13" s="8" t="s">
        <v>284</v>
      </c>
      <c r="F13" s="8">
        <v>1</v>
      </c>
      <c r="H13" s="8" t="s">
        <v>358</v>
      </c>
      <c r="I13" s="8">
        <f>COUNTIF(D2:D189,"bench-string")</f>
        <v>2</v>
      </c>
      <c r="J13" s="8">
        <f>SUMIF(D2:D189,"bench-string",F2:F189)</f>
        <v>2</v>
      </c>
    </row>
    <row r="14" spans="1:10" x14ac:dyDescent="0.35">
      <c r="A14" s="8" t="s">
        <v>105</v>
      </c>
      <c r="B14" s="8" t="s">
        <v>84</v>
      </c>
      <c r="C14" s="8" t="s">
        <v>349</v>
      </c>
      <c r="D14" s="9" t="s">
        <v>283</v>
      </c>
      <c r="E14" s="8" t="s">
        <v>284</v>
      </c>
      <c r="F14" s="8">
        <v>1</v>
      </c>
      <c r="H14" s="8" t="s">
        <v>357</v>
      </c>
      <c r="I14" s="8">
        <f>COUNTIF(D2:D189,"math-benchset")</f>
        <v>1</v>
      </c>
      <c r="J14" s="8">
        <f>SUMIF(D2:D189,"math-benchset",F2:F189)</f>
        <v>12</v>
      </c>
    </row>
    <row r="15" spans="1:10" x14ac:dyDescent="0.35">
      <c r="A15" s="8" t="s">
        <v>106</v>
      </c>
      <c r="B15" s="8" t="s">
        <v>84</v>
      </c>
      <c r="C15" s="8" t="s">
        <v>349</v>
      </c>
      <c r="D15" s="9" t="s">
        <v>283</v>
      </c>
      <c r="E15" s="8" t="s">
        <v>284</v>
      </c>
      <c r="F15" s="8">
        <v>1</v>
      </c>
      <c r="H15" s="8" t="s">
        <v>362</v>
      </c>
      <c r="I15" s="8">
        <f>COUNTIF(D2:D189,"stdio-common-benchset")</f>
        <v>1</v>
      </c>
      <c r="J15" s="8">
        <f>SUMIF(D2:D189,"stdio-common-benchset",F2:F189)</f>
        <v>2</v>
      </c>
    </row>
    <row r="16" spans="1:10" x14ac:dyDescent="0.35">
      <c r="A16" s="8" t="s">
        <v>107</v>
      </c>
      <c r="B16" s="8" t="s">
        <v>84</v>
      </c>
      <c r="C16" s="8" t="s">
        <v>349</v>
      </c>
      <c r="D16" s="9" t="s">
        <v>283</v>
      </c>
      <c r="E16" s="8" t="s">
        <v>284</v>
      </c>
      <c r="F16" s="8">
        <v>1</v>
      </c>
      <c r="H16" s="8" t="s">
        <v>361</v>
      </c>
      <c r="I16" s="8">
        <f>COUNTIF(D2:D189,"stdlib-benchset")</f>
        <v>1</v>
      </c>
      <c r="J16" s="8">
        <f>SUMIF(D2:D189,"stdlib-benchset",F2:F189)</f>
        <v>53</v>
      </c>
    </row>
    <row r="17" spans="1:10" x14ac:dyDescent="0.35">
      <c r="A17" s="8" t="s">
        <v>108</v>
      </c>
      <c r="B17" s="8" t="s">
        <v>84</v>
      </c>
      <c r="C17" s="8" t="s">
        <v>349</v>
      </c>
      <c r="D17" s="9" t="s">
        <v>283</v>
      </c>
      <c r="E17" s="8" t="s">
        <v>284</v>
      </c>
      <c r="F17" s="8">
        <v>1</v>
      </c>
      <c r="H17" s="8" t="s">
        <v>359</v>
      </c>
      <c r="I17" s="8">
        <f>COUNTIF(D2:D189,"string-benchset")</f>
        <v>43</v>
      </c>
      <c r="J17" s="8">
        <f>SUMIF(D2:D189,"string-benchset",F2:F189)</f>
        <v>258421</v>
      </c>
    </row>
    <row r="18" spans="1:10" x14ac:dyDescent="0.35">
      <c r="A18" s="8" t="s">
        <v>109</v>
      </c>
      <c r="B18" s="8" t="s">
        <v>84</v>
      </c>
      <c r="C18" s="8" t="s">
        <v>349</v>
      </c>
      <c r="D18" s="9" t="s">
        <v>283</v>
      </c>
      <c r="E18" s="8" t="s">
        <v>284</v>
      </c>
      <c r="F18" s="8">
        <v>1</v>
      </c>
      <c r="H18" s="8" t="s">
        <v>360</v>
      </c>
      <c r="I18" s="8">
        <f>COUNTIF(D2:D189,"wcsmbs-benchset")</f>
        <v>19</v>
      </c>
      <c r="J18" s="8">
        <f>SUMIF(D2:D189,"wcsmbs-benchset",F2:F189)</f>
        <v>31059</v>
      </c>
    </row>
    <row r="19" spans="1:10" x14ac:dyDescent="0.35">
      <c r="A19" s="8" t="s">
        <v>110</v>
      </c>
      <c r="B19" s="8" t="s">
        <v>84</v>
      </c>
      <c r="C19" s="8" t="s">
        <v>349</v>
      </c>
      <c r="D19" s="9" t="s">
        <v>283</v>
      </c>
      <c r="E19" s="8" t="s">
        <v>284</v>
      </c>
      <c r="F19" s="8">
        <v>1</v>
      </c>
    </row>
    <row r="20" spans="1:10" x14ac:dyDescent="0.35">
      <c r="A20" s="8" t="s">
        <v>111</v>
      </c>
      <c r="B20" s="8" t="s">
        <v>84</v>
      </c>
      <c r="C20" s="8" t="s">
        <v>349</v>
      </c>
      <c r="D20" s="9" t="s">
        <v>283</v>
      </c>
      <c r="E20" s="8" t="s">
        <v>284</v>
      </c>
      <c r="F20" s="8">
        <v>1</v>
      </c>
    </row>
    <row r="21" spans="1:10" x14ac:dyDescent="0.35">
      <c r="A21" s="8" t="s">
        <v>112</v>
      </c>
      <c r="B21" s="8" t="s">
        <v>84</v>
      </c>
      <c r="C21" s="8" t="s">
        <v>349</v>
      </c>
      <c r="D21" s="9" t="s">
        <v>283</v>
      </c>
      <c r="E21" s="8" t="s">
        <v>284</v>
      </c>
      <c r="F21" s="8">
        <v>1</v>
      </c>
    </row>
    <row r="22" spans="1:10" x14ac:dyDescent="0.35">
      <c r="A22" s="8" t="s">
        <v>113</v>
      </c>
      <c r="B22" s="8" t="s">
        <v>84</v>
      </c>
      <c r="C22" s="8" t="s">
        <v>349</v>
      </c>
      <c r="D22" s="9" t="s">
        <v>283</v>
      </c>
      <c r="E22" s="8" t="s">
        <v>284</v>
      </c>
      <c r="F22" s="8">
        <v>1</v>
      </c>
    </row>
    <row r="23" spans="1:10" x14ac:dyDescent="0.35">
      <c r="A23" s="8" t="s">
        <v>114</v>
      </c>
      <c r="B23" s="8" t="s">
        <v>84</v>
      </c>
      <c r="C23" s="8" t="s">
        <v>349</v>
      </c>
      <c r="D23" s="9" t="s">
        <v>283</v>
      </c>
      <c r="E23" s="8" t="s">
        <v>284</v>
      </c>
      <c r="F23" s="8">
        <v>1</v>
      </c>
    </row>
    <row r="24" spans="1:10" x14ac:dyDescent="0.35">
      <c r="A24" s="8" t="s">
        <v>115</v>
      </c>
      <c r="B24" s="8" t="s">
        <v>84</v>
      </c>
      <c r="C24" s="8" t="s">
        <v>349</v>
      </c>
      <c r="D24" s="9" t="s">
        <v>283</v>
      </c>
      <c r="E24" s="8" t="s">
        <v>284</v>
      </c>
      <c r="F24" s="8">
        <v>1</v>
      </c>
    </row>
    <row r="25" spans="1:10" x14ac:dyDescent="0.35">
      <c r="A25" s="8" t="s">
        <v>116</v>
      </c>
      <c r="B25" s="8" t="s">
        <v>84</v>
      </c>
      <c r="C25" s="8" t="s">
        <v>349</v>
      </c>
      <c r="D25" s="9" t="s">
        <v>283</v>
      </c>
      <c r="E25" s="8" t="s">
        <v>284</v>
      </c>
      <c r="F25" s="8">
        <v>1</v>
      </c>
    </row>
    <row r="26" spans="1:10" x14ac:dyDescent="0.35">
      <c r="A26" s="8" t="s">
        <v>117</v>
      </c>
      <c r="B26" s="8" t="s">
        <v>84</v>
      </c>
      <c r="C26" s="8" t="s">
        <v>349</v>
      </c>
      <c r="D26" s="9" t="s">
        <v>283</v>
      </c>
      <c r="E26" s="8" t="s">
        <v>284</v>
      </c>
      <c r="F26" s="8">
        <v>1</v>
      </c>
    </row>
    <row r="27" spans="1:10" x14ac:dyDescent="0.35">
      <c r="A27" s="8" t="s">
        <v>118</v>
      </c>
      <c r="B27" s="8" t="s">
        <v>84</v>
      </c>
      <c r="C27" s="8" t="s">
        <v>349</v>
      </c>
      <c r="D27" s="9" t="s">
        <v>283</v>
      </c>
      <c r="E27" s="8" t="s">
        <v>284</v>
      </c>
      <c r="F27" s="8">
        <v>1</v>
      </c>
    </row>
    <row r="28" spans="1:10" x14ac:dyDescent="0.35">
      <c r="A28" s="8" t="s">
        <v>119</v>
      </c>
      <c r="B28" s="8" t="s">
        <v>84</v>
      </c>
      <c r="C28" s="8" t="s">
        <v>349</v>
      </c>
      <c r="D28" s="9" t="s">
        <v>283</v>
      </c>
      <c r="E28" s="8" t="s">
        <v>284</v>
      </c>
      <c r="F28" s="8">
        <v>1</v>
      </c>
    </row>
    <row r="29" spans="1:10" x14ac:dyDescent="0.35">
      <c r="A29" s="8" t="s">
        <v>120</v>
      </c>
      <c r="B29" s="8" t="s">
        <v>84</v>
      </c>
      <c r="C29" s="8" t="s">
        <v>349</v>
      </c>
      <c r="D29" s="9" t="s">
        <v>283</v>
      </c>
      <c r="E29" s="8" t="s">
        <v>284</v>
      </c>
      <c r="F29" s="8">
        <v>1</v>
      </c>
    </row>
    <row r="30" spans="1:10" x14ac:dyDescent="0.35">
      <c r="A30" s="8" t="s">
        <v>121</v>
      </c>
      <c r="B30" s="8" t="s">
        <v>84</v>
      </c>
      <c r="C30" s="8" t="s">
        <v>349</v>
      </c>
      <c r="D30" s="9" t="s">
        <v>283</v>
      </c>
      <c r="E30" s="8" t="s">
        <v>284</v>
      </c>
      <c r="F30" s="8">
        <v>1</v>
      </c>
    </row>
    <row r="31" spans="1:10" x14ac:dyDescent="0.35">
      <c r="A31" s="8" t="s">
        <v>122</v>
      </c>
      <c r="B31" s="8" t="s">
        <v>84</v>
      </c>
      <c r="C31" s="8" t="s">
        <v>349</v>
      </c>
      <c r="D31" s="9" t="s">
        <v>283</v>
      </c>
      <c r="E31" s="8" t="s">
        <v>284</v>
      </c>
      <c r="F31" s="8">
        <v>1</v>
      </c>
    </row>
    <row r="32" spans="1:10" x14ac:dyDescent="0.35">
      <c r="A32" s="8" t="s">
        <v>123</v>
      </c>
      <c r="B32" s="8" t="s">
        <v>84</v>
      </c>
      <c r="C32" s="8" t="s">
        <v>349</v>
      </c>
      <c r="D32" s="9" t="s">
        <v>283</v>
      </c>
      <c r="E32" s="8" t="s">
        <v>284</v>
      </c>
      <c r="F32" s="8">
        <v>1</v>
      </c>
    </row>
    <row r="33" spans="1:6" x14ac:dyDescent="0.35">
      <c r="A33" s="8" t="s">
        <v>124</v>
      </c>
      <c r="B33" s="8" t="s">
        <v>84</v>
      </c>
      <c r="C33" s="8" t="s">
        <v>349</v>
      </c>
      <c r="D33" s="9" t="s">
        <v>283</v>
      </c>
      <c r="E33" s="8" t="s">
        <v>284</v>
      </c>
      <c r="F33" s="8">
        <v>1</v>
      </c>
    </row>
    <row r="34" spans="1:6" x14ac:dyDescent="0.35">
      <c r="A34" s="8" t="s">
        <v>125</v>
      </c>
      <c r="B34" s="8" t="s">
        <v>84</v>
      </c>
      <c r="C34" s="8" t="s">
        <v>349</v>
      </c>
      <c r="D34" s="9" t="s">
        <v>283</v>
      </c>
      <c r="E34" s="8" t="s">
        <v>284</v>
      </c>
      <c r="F34" s="8">
        <v>1</v>
      </c>
    </row>
    <row r="35" spans="1:6" x14ac:dyDescent="0.35">
      <c r="A35" s="8" t="s">
        <v>126</v>
      </c>
      <c r="B35" s="8" t="s">
        <v>84</v>
      </c>
      <c r="C35" s="8" t="s">
        <v>349</v>
      </c>
      <c r="D35" s="9" t="s">
        <v>283</v>
      </c>
      <c r="E35" s="8" t="s">
        <v>284</v>
      </c>
      <c r="F35" s="8">
        <v>1</v>
      </c>
    </row>
    <row r="36" spans="1:6" x14ac:dyDescent="0.35">
      <c r="A36" s="8" t="s">
        <v>127</v>
      </c>
      <c r="B36" s="8" t="s">
        <v>84</v>
      </c>
      <c r="C36" s="8" t="s">
        <v>349</v>
      </c>
      <c r="D36" s="9" t="s">
        <v>283</v>
      </c>
      <c r="E36" s="8" t="s">
        <v>284</v>
      </c>
      <c r="F36" s="8">
        <v>1</v>
      </c>
    </row>
    <row r="37" spans="1:6" x14ac:dyDescent="0.35">
      <c r="A37" s="8" t="s">
        <v>128</v>
      </c>
      <c r="B37" s="8" t="s">
        <v>84</v>
      </c>
      <c r="C37" s="8" t="s">
        <v>349</v>
      </c>
      <c r="D37" s="9" t="s">
        <v>283</v>
      </c>
      <c r="E37" s="8" t="s">
        <v>284</v>
      </c>
      <c r="F37" s="8">
        <v>1</v>
      </c>
    </row>
    <row r="38" spans="1:6" x14ac:dyDescent="0.35">
      <c r="A38" s="8" t="s">
        <v>129</v>
      </c>
      <c r="B38" s="8" t="s">
        <v>84</v>
      </c>
      <c r="C38" s="8" t="s">
        <v>349</v>
      </c>
      <c r="D38" s="9" t="s">
        <v>283</v>
      </c>
      <c r="E38" s="8" t="s">
        <v>284</v>
      </c>
      <c r="F38" s="8">
        <v>1</v>
      </c>
    </row>
    <row r="39" spans="1:6" x14ac:dyDescent="0.35">
      <c r="A39" s="8" t="s">
        <v>130</v>
      </c>
      <c r="B39" s="8" t="s">
        <v>84</v>
      </c>
      <c r="C39" s="8" t="s">
        <v>349</v>
      </c>
      <c r="D39" s="9" t="s">
        <v>283</v>
      </c>
      <c r="E39" s="8" t="s">
        <v>284</v>
      </c>
      <c r="F39" s="8">
        <v>1</v>
      </c>
    </row>
    <row r="40" spans="1:6" x14ac:dyDescent="0.35">
      <c r="A40" s="8" t="s">
        <v>131</v>
      </c>
      <c r="B40" s="8" t="s">
        <v>84</v>
      </c>
      <c r="C40" s="8" t="s">
        <v>349</v>
      </c>
      <c r="D40" s="9" t="s">
        <v>283</v>
      </c>
      <c r="E40" s="8" t="s">
        <v>284</v>
      </c>
      <c r="F40" s="8">
        <v>1</v>
      </c>
    </row>
    <row r="41" spans="1:6" x14ac:dyDescent="0.35">
      <c r="A41" s="8" t="s">
        <v>132</v>
      </c>
      <c r="B41" s="8" t="s">
        <v>84</v>
      </c>
      <c r="C41" s="8" t="s">
        <v>349</v>
      </c>
      <c r="D41" s="9" t="s">
        <v>283</v>
      </c>
      <c r="E41" s="8" t="s">
        <v>284</v>
      </c>
      <c r="F41" s="8">
        <v>1</v>
      </c>
    </row>
    <row r="42" spans="1:6" x14ac:dyDescent="0.35">
      <c r="A42" s="8" t="s">
        <v>133</v>
      </c>
      <c r="B42" s="8" t="s">
        <v>84</v>
      </c>
      <c r="C42" s="8" t="s">
        <v>349</v>
      </c>
      <c r="D42" s="9" t="s">
        <v>283</v>
      </c>
      <c r="E42" s="8" t="s">
        <v>284</v>
      </c>
      <c r="F42" s="8">
        <v>1</v>
      </c>
    </row>
    <row r="43" spans="1:6" x14ac:dyDescent="0.35">
      <c r="A43" s="8" t="s">
        <v>134</v>
      </c>
      <c r="B43" s="8" t="s">
        <v>84</v>
      </c>
      <c r="C43" s="8" t="s">
        <v>349</v>
      </c>
      <c r="D43" s="9" t="s">
        <v>283</v>
      </c>
      <c r="E43" s="8" t="s">
        <v>284</v>
      </c>
      <c r="F43" s="8">
        <v>1</v>
      </c>
    </row>
    <row r="44" spans="1:6" x14ac:dyDescent="0.35">
      <c r="A44" s="8" t="s">
        <v>135</v>
      </c>
      <c r="B44" s="8" t="s">
        <v>84</v>
      </c>
      <c r="C44" s="8" t="s">
        <v>349</v>
      </c>
      <c r="D44" s="9" t="s">
        <v>283</v>
      </c>
      <c r="E44" s="8" t="s">
        <v>284</v>
      </c>
      <c r="F44" s="8">
        <v>1</v>
      </c>
    </row>
    <row r="45" spans="1:6" x14ac:dyDescent="0.35">
      <c r="A45" s="8" t="s">
        <v>136</v>
      </c>
      <c r="B45" s="8" t="s">
        <v>84</v>
      </c>
      <c r="C45" s="8" t="s">
        <v>349</v>
      </c>
      <c r="D45" s="9" t="s">
        <v>283</v>
      </c>
      <c r="E45" s="8" t="s">
        <v>284</v>
      </c>
      <c r="F45" s="8">
        <v>1</v>
      </c>
    </row>
    <row r="46" spans="1:6" x14ac:dyDescent="0.35">
      <c r="A46" s="8" t="s">
        <v>137</v>
      </c>
      <c r="B46" s="8" t="s">
        <v>84</v>
      </c>
      <c r="C46" s="8" t="s">
        <v>349</v>
      </c>
      <c r="D46" s="9" t="s">
        <v>283</v>
      </c>
      <c r="E46" s="8" t="s">
        <v>284</v>
      </c>
      <c r="F46" s="8">
        <v>1</v>
      </c>
    </row>
    <row r="47" spans="1:6" x14ac:dyDescent="0.35">
      <c r="A47" s="8" t="s">
        <v>138</v>
      </c>
      <c r="B47" s="8" t="s">
        <v>84</v>
      </c>
      <c r="C47" s="8" t="s">
        <v>349</v>
      </c>
      <c r="D47" s="9" t="s">
        <v>283</v>
      </c>
      <c r="E47" s="8" t="s">
        <v>284</v>
      </c>
      <c r="F47" s="8">
        <v>1</v>
      </c>
    </row>
    <row r="48" spans="1:6" x14ac:dyDescent="0.35">
      <c r="A48" s="8" t="s">
        <v>139</v>
      </c>
      <c r="B48" s="8" t="s">
        <v>84</v>
      </c>
      <c r="C48" s="8" t="s">
        <v>349</v>
      </c>
      <c r="D48" s="9" t="s">
        <v>283</v>
      </c>
      <c r="E48" s="8" t="s">
        <v>284</v>
      </c>
      <c r="F48" s="8">
        <v>1</v>
      </c>
    </row>
    <row r="49" spans="1:6" hidden="1" x14ac:dyDescent="0.35">
      <c r="A49" s="8" t="s">
        <v>140</v>
      </c>
      <c r="B49" s="8" t="s">
        <v>84</v>
      </c>
      <c r="C49" s="8" t="s">
        <v>349</v>
      </c>
      <c r="D49" s="9" t="s">
        <v>358</v>
      </c>
      <c r="E49" s="8" t="s">
        <v>284</v>
      </c>
      <c r="F49" s="8">
        <v>1</v>
      </c>
    </row>
    <row r="50" spans="1:6" hidden="1" x14ac:dyDescent="0.35">
      <c r="A50" s="8" t="s">
        <v>141</v>
      </c>
      <c r="B50" s="8" t="s">
        <v>84</v>
      </c>
      <c r="C50" s="8" t="s">
        <v>349</v>
      </c>
      <c r="D50" s="9" t="s">
        <v>358</v>
      </c>
      <c r="E50" s="8" t="s">
        <v>284</v>
      </c>
      <c r="F50" s="8">
        <v>1</v>
      </c>
    </row>
    <row r="51" spans="1:6" x14ac:dyDescent="0.35">
      <c r="A51" s="8" t="s">
        <v>142</v>
      </c>
      <c r="B51" s="8" t="s">
        <v>84</v>
      </c>
      <c r="C51" s="8" t="s">
        <v>349</v>
      </c>
      <c r="D51" s="9" t="s">
        <v>283</v>
      </c>
      <c r="E51" s="8" t="s">
        <v>284</v>
      </c>
      <c r="F51" s="8">
        <v>1</v>
      </c>
    </row>
    <row r="52" spans="1:6" x14ac:dyDescent="0.35">
      <c r="A52" s="8" t="s">
        <v>143</v>
      </c>
      <c r="B52" s="8" t="s">
        <v>84</v>
      </c>
      <c r="C52" s="8" t="s">
        <v>349</v>
      </c>
      <c r="D52" s="9" t="s">
        <v>283</v>
      </c>
      <c r="E52" s="8" t="s">
        <v>284</v>
      </c>
      <c r="F52" s="8">
        <v>1</v>
      </c>
    </row>
    <row r="53" spans="1:6" x14ac:dyDescent="0.35">
      <c r="A53" s="8" t="s">
        <v>144</v>
      </c>
      <c r="B53" s="8" t="s">
        <v>84</v>
      </c>
      <c r="C53" s="8" t="s">
        <v>349</v>
      </c>
      <c r="D53" s="9" t="s">
        <v>283</v>
      </c>
      <c r="E53" s="8" t="s">
        <v>284</v>
      </c>
      <c r="F53" s="8">
        <v>1</v>
      </c>
    </row>
    <row r="54" spans="1:6" x14ac:dyDescent="0.35">
      <c r="A54" s="8" t="s">
        <v>145</v>
      </c>
      <c r="B54" s="8" t="s">
        <v>84</v>
      </c>
      <c r="C54" s="8" t="s">
        <v>349</v>
      </c>
      <c r="D54" s="9" t="s">
        <v>283</v>
      </c>
      <c r="E54" s="8" t="s">
        <v>284</v>
      </c>
      <c r="F54" s="8">
        <v>1</v>
      </c>
    </row>
    <row r="55" spans="1:6" x14ac:dyDescent="0.35">
      <c r="A55" s="8" t="s">
        <v>146</v>
      </c>
      <c r="B55" s="8" t="s">
        <v>84</v>
      </c>
      <c r="C55" s="8" t="s">
        <v>349</v>
      </c>
      <c r="D55" s="9" t="s">
        <v>283</v>
      </c>
      <c r="E55" s="8" t="s">
        <v>284</v>
      </c>
      <c r="F55" s="8">
        <v>1</v>
      </c>
    </row>
    <row r="56" spans="1:6" x14ac:dyDescent="0.35">
      <c r="A56" s="8" t="s">
        <v>147</v>
      </c>
      <c r="B56" s="8" t="s">
        <v>84</v>
      </c>
      <c r="C56" s="8" t="s">
        <v>349</v>
      </c>
      <c r="D56" s="9" t="s">
        <v>283</v>
      </c>
      <c r="E56" s="8" t="s">
        <v>284</v>
      </c>
      <c r="F56" s="8">
        <v>1</v>
      </c>
    </row>
    <row r="57" spans="1:6" x14ac:dyDescent="0.35">
      <c r="A57" s="8" t="s">
        <v>148</v>
      </c>
      <c r="B57" s="8" t="s">
        <v>84</v>
      </c>
      <c r="C57" s="8" t="s">
        <v>349</v>
      </c>
      <c r="D57" s="9" t="s">
        <v>283</v>
      </c>
      <c r="E57" s="8" t="s">
        <v>284</v>
      </c>
      <c r="F57" s="8">
        <v>1</v>
      </c>
    </row>
    <row r="58" spans="1:6" x14ac:dyDescent="0.35">
      <c r="A58" s="8" t="s">
        <v>149</v>
      </c>
      <c r="B58" s="8" t="s">
        <v>84</v>
      </c>
      <c r="C58" s="8" t="s">
        <v>349</v>
      </c>
      <c r="D58" s="9" t="s">
        <v>283</v>
      </c>
      <c r="E58" s="8" t="s">
        <v>284</v>
      </c>
      <c r="F58" s="8">
        <v>1</v>
      </c>
    </row>
    <row r="59" spans="1:6" x14ac:dyDescent="0.35">
      <c r="A59" s="8" t="s">
        <v>150</v>
      </c>
      <c r="B59" s="8" t="s">
        <v>84</v>
      </c>
      <c r="C59" s="8" t="s">
        <v>349</v>
      </c>
      <c r="D59" s="9" t="s">
        <v>283</v>
      </c>
      <c r="E59" s="8" t="s">
        <v>284</v>
      </c>
      <c r="F59" s="8">
        <v>1</v>
      </c>
    </row>
    <row r="60" spans="1:6" x14ac:dyDescent="0.35">
      <c r="A60" s="8" t="s">
        <v>151</v>
      </c>
      <c r="B60" s="8" t="s">
        <v>84</v>
      </c>
      <c r="C60" s="8" t="s">
        <v>349</v>
      </c>
      <c r="D60" s="9" t="s">
        <v>283</v>
      </c>
      <c r="E60" s="8" t="s">
        <v>284</v>
      </c>
      <c r="F60" s="8">
        <v>1</v>
      </c>
    </row>
    <row r="61" spans="1:6" x14ac:dyDescent="0.35">
      <c r="A61" s="8" t="s">
        <v>152</v>
      </c>
      <c r="B61" s="8" t="s">
        <v>84</v>
      </c>
      <c r="C61" s="8" t="s">
        <v>349</v>
      </c>
      <c r="D61" s="9" t="s">
        <v>283</v>
      </c>
      <c r="E61" s="8" t="s">
        <v>284</v>
      </c>
      <c r="F61" s="8">
        <v>1</v>
      </c>
    </row>
    <row r="62" spans="1:6" x14ac:dyDescent="0.35">
      <c r="A62" s="8" t="s">
        <v>153</v>
      </c>
      <c r="B62" s="8" t="s">
        <v>84</v>
      </c>
      <c r="C62" s="8" t="s">
        <v>349</v>
      </c>
      <c r="D62" s="9" t="s">
        <v>283</v>
      </c>
      <c r="E62" s="8" t="s">
        <v>284</v>
      </c>
      <c r="F62" s="8">
        <v>1</v>
      </c>
    </row>
    <row r="63" spans="1:6" x14ac:dyDescent="0.35">
      <c r="A63" s="8" t="s">
        <v>154</v>
      </c>
      <c r="B63" s="8" t="s">
        <v>84</v>
      </c>
      <c r="C63" s="8" t="s">
        <v>349</v>
      </c>
      <c r="D63" s="9" t="s">
        <v>283</v>
      </c>
      <c r="E63" s="8" t="s">
        <v>284</v>
      </c>
      <c r="F63" s="8">
        <v>1</v>
      </c>
    </row>
    <row r="64" spans="1:6" x14ac:dyDescent="0.35">
      <c r="A64" s="8" t="s">
        <v>155</v>
      </c>
      <c r="B64" s="8" t="s">
        <v>84</v>
      </c>
      <c r="C64" s="8" t="s">
        <v>349</v>
      </c>
      <c r="D64" s="9" t="s">
        <v>283</v>
      </c>
      <c r="E64" s="8" t="s">
        <v>284</v>
      </c>
      <c r="F64" s="8">
        <v>1</v>
      </c>
    </row>
    <row r="65" spans="1:9" x14ac:dyDescent="0.35">
      <c r="A65" s="8" t="s">
        <v>156</v>
      </c>
      <c r="B65" s="8" t="s">
        <v>84</v>
      </c>
      <c r="C65" s="8" t="s">
        <v>349</v>
      </c>
      <c r="D65" s="9" t="s">
        <v>283</v>
      </c>
      <c r="E65" s="8" t="s">
        <v>284</v>
      </c>
      <c r="F65" s="8">
        <v>1</v>
      </c>
    </row>
    <row r="66" spans="1:9" x14ac:dyDescent="0.35">
      <c r="A66" s="8" t="s">
        <v>157</v>
      </c>
      <c r="B66" s="8" t="s">
        <v>84</v>
      </c>
      <c r="C66" s="8" t="s">
        <v>349</v>
      </c>
      <c r="D66" s="9" t="s">
        <v>283</v>
      </c>
      <c r="E66" s="8" t="s">
        <v>284</v>
      </c>
      <c r="F66" s="8">
        <v>1</v>
      </c>
    </row>
    <row r="67" spans="1:9" x14ac:dyDescent="0.35">
      <c r="A67" s="8" t="s">
        <v>158</v>
      </c>
      <c r="B67" s="8" t="s">
        <v>84</v>
      </c>
      <c r="C67" s="8" t="s">
        <v>349</v>
      </c>
      <c r="D67" s="9" t="s">
        <v>283</v>
      </c>
      <c r="E67" s="8" t="s">
        <v>284</v>
      </c>
      <c r="F67" s="8">
        <v>1</v>
      </c>
    </row>
    <row r="68" spans="1:9" x14ac:dyDescent="0.35">
      <c r="A68" s="8" t="s">
        <v>159</v>
      </c>
      <c r="B68" s="8" t="s">
        <v>84</v>
      </c>
      <c r="C68" s="8" t="s">
        <v>349</v>
      </c>
      <c r="D68" s="9" t="s">
        <v>283</v>
      </c>
      <c r="E68" s="8" t="s">
        <v>284</v>
      </c>
      <c r="F68" s="8">
        <v>1</v>
      </c>
      <c r="H68" s="8" t="s">
        <v>369</v>
      </c>
      <c r="I68" s="8">
        <v>16</v>
      </c>
    </row>
    <row r="69" spans="1:9" x14ac:dyDescent="0.35">
      <c r="A69" s="8" t="s">
        <v>160</v>
      </c>
      <c r="B69" s="8" t="s">
        <v>84</v>
      </c>
      <c r="C69" s="8" t="s">
        <v>349</v>
      </c>
      <c r="D69" s="9" t="s">
        <v>283</v>
      </c>
      <c r="E69" s="8" t="s">
        <v>284</v>
      </c>
      <c r="F69" s="8">
        <v>1</v>
      </c>
      <c r="H69" s="8" t="s">
        <v>370</v>
      </c>
      <c r="I69" s="8">
        <v>4</v>
      </c>
    </row>
    <row r="70" spans="1:9" x14ac:dyDescent="0.35">
      <c r="A70" s="8" t="s">
        <v>161</v>
      </c>
      <c r="B70" s="8" t="s">
        <v>84</v>
      </c>
      <c r="C70" s="8" t="s">
        <v>349</v>
      </c>
      <c r="D70" s="9" t="s">
        <v>283</v>
      </c>
      <c r="E70" s="8" t="s">
        <v>284</v>
      </c>
      <c r="F70" s="8">
        <v>1</v>
      </c>
      <c r="H70" s="8" t="s">
        <v>371</v>
      </c>
      <c r="I70" s="8">
        <v>31</v>
      </c>
    </row>
    <row r="71" spans="1:9" x14ac:dyDescent="0.35">
      <c r="A71" s="8" t="s">
        <v>162</v>
      </c>
      <c r="B71" s="8" t="s">
        <v>84</v>
      </c>
      <c r="C71" s="8" t="s">
        <v>349</v>
      </c>
      <c r="D71" s="9" t="s">
        <v>283</v>
      </c>
      <c r="E71" s="8" t="s">
        <v>284</v>
      </c>
      <c r="F71" s="8">
        <v>1</v>
      </c>
      <c r="H71" s="8" t="s">
        <v>372</v>
      </c>
      <c r="I71" s="8">
        <v>19</v>
      </c>
    </row>
    <row r="72" spans="1:9" x14ac:dyDescent="0.35">
      <c r="A72" s="8" t="s">
        <v>163</v>
      </c>
      <c r="B72" s="8" t="s">
        <v>84</v>
      </c>
      <c r="C72" s="8" t="s">
        <v>349</v>
      </c>
      <c r="D72" s="9" t="s">
        <v>283</v>
      </c>
      <c r="E72" s="8" t="s">
        <v>284</v>
      </c>
      <c r="F72" s="8">
        <v>1</v>
      </c>
      <c r="H72" s="8" t="s">
        <v>373</v>
      </c>
      <c r="I72" s="8">
        <v>11</v>
      </c>
    </row>
    <row r="73" spans="1:9" x14ac:dyDescent="0.35">
      <c r="A73" s="8" t="s">
        <v>164</v>
      </c>
      <c r="B73" s="8" t="s">
        <v>84</v>
      </c>
      <c r="C73" s="8" t="s">
        <v>349</v>
      </c>
      <c r="D73" s="9" t="s">
        <v>283</v>
      </c>
      <c r="E73" s="8" t="s">
        <v>284</v>
      </c>
      <c r="F73" s="8">
        <v>1</v>
      </c>
    </row>
    <row r="74" spans="1:9" x14ac:dyDescent="0.35">
      <c r="A74" s="8" t="s">
        <v>165</v>
      </c>
      <c r="B74" s="8" t="s">
        <v>84</v>
      </c>
      <c r="C74" s="8" t="s">
        <v>349</v>
      </c>
      <c r="D74" s="9" t="s">
        <v>283</v>
      </c>
      <c r="E74" s="8" t="s">
        <v>284</v>
      </c>
      <c r="F74" s="8">
        <v>1</v>
      </c>
    </row>
    <row r="75" spans="1:9" x14ac:dyDescent="0.35">
      <c r="A75" s="8" t="s">
        <v>166</v>
      </c>
      <c r="B75" s="8" t="s">
        <v>84</v>
      </c>
      <c r="C75" s="8" t="s">
        <v>349</v>
      </c>
      <c r="D75" s="9" t="s">
        <v>283</v>
      </c>
      <c r="E75" s="8" t="s">
        <v>284</v>
      </c>
      <c r="F75" s="8">
        <v>1</v>
      </c>
    </row>
    <row r="76" spans="1:9" x14ac:dyDescent="0.35">
      <c r="A76" s="8" t="s">
        <v>167</v>
      </c>
      <c r="B76" s="8" t="s">
        <v>84</v>
      </c>
      <c r="C76" s="8" t="s">
        <v>349</v>
      </c>
      <c r="D76" s="9" t="s">
        <v>283</v>
      </c>
      <c r="E76" s="8" t="s">
        <v>284</v>
      </c>
      <c r="F76" s="8">
        <v>1</v>
      </c>
    </row>
    <row r="77" spans="1:9" x14ac:dyDescent="0.35">
      <c r="A77" s="8" t="s">
        <v>168</v>
      </c>
      <c r="B77" s="8" t="s">
        <v>84</v>
      </c>
      <c r="C77" s="8" t="s">
        <v>349</v>
      </c>
      <c r="D77" s="9" t="s">
        <v>283</v>
      </c>
      <c r="E77" s="8" t="s">
        <v>284</v>
      </c>
      <c r="F77" s="8">
        <v>1</v>
      </c>
    </row>
    <row r="78" spans="1:9" x14ac:dyDescent="0.35">
      <c r="A78" s="8" t="s">
        <v>169</v>
      </c>
      <c r="B78" s="8" t="s">
        <v>84</v>
      </c>
      <c r="C78" s="8" t="s">
        <v>349</v>
      </c>
      <c r="D78" s="9" t="s">
        <v>283</v>
      </c>
      <c r="E78" s="8" t="s">
        <v>284</v>
      </c>
      <c r="F78" s="8">
        <v>1</v>
      </c>
    </row>
    <row r="79" spans="1:9" x14ac:dyDescent="0.35">
      <c r="A79" s="8" t="s">
        <v>170</v>
      </c>
      <c r="B79" s="8" t="s">
        <v>84</v>
      </c>
      <c r="C79" s="8" t="s">
        <v>349</v>
      </c>
      <c r="D79" s="9" t="s">
        <v>283</v>
      </c>
      <c r="E79" s="8" t="s">
        <v>284</v>
      </c>
      <c r="F79" s="8">
        <v>1</v>
      </c>
    </row>
    <row r="80" spans="1:9" x14ac:dyDescent="0.35">
      <c r="A80" s="8" t="s">
        <v>171</v>
      </c>
      <c r="B80" s="8" t="s">
        <v>84</v>
      </c>
      <c r="C80" s="8" t="s">
        <v>349</v>
      </c>
      <c r="D80" s="9" t="s">
        <v>283</v>
      </c>
      <c r="E80" s="8" t="s">
        <v>284</v>
      </c>
      <c r="F80" s="8">
        <v>1</v>
      </c>
    </row>
    <row r="81" spans="1:6" x14ac:dyDescent="0.35">
      <c r="A81" s="8" t="s">
        <v>172</v>
      </c>
      <c r="B81" s="8" t="s">
        <v>84</v>
      </c>
      <c r="C81" s="8" t="s">
        <v>349</v>
      </c>
      <c r="D81" s="9" t="s">
        <v>283</v>
      </c>
      <c r="E81" s="8" t="s">
        <v>284</v>
      </c>
      <c r="F81" s="8">
        <v>1</v>
      </c>
    </row>
    <row r="82" spans="1:6" x14ac:dyDescent="0.35">
      <c r="A82" s="8" t="s">
        <v>173</v>
      </c>
      <c r="B82" s="8" t="s">
        <v>84</v>
      </c>
      <c r="C82" s="8" t="s">
        <v>349</v>
      </c>
      <c r="D82" s="9" t="s">
        <v>283</v>
      </c>
      <c r="E82" s="8" t="s">
        <v>284</v>
      </c>
      <c r="F82" s="8">
        <v>1</v>
      </c>
    </row>
    <row r="83" spans="1:6" x14ac:dyDescent="0.35">
      <c r="A83" s="8" t="s">
        <v>174</v>
      </c>
      <c r="B83" s="8" t="s">
        <v>84</v>
      </c>
      <c r="C83" s="8" t="s">
        <v>349</v>
      </c>
      <c r="D83" s="9" t="s">
        <v>283</v>
      </c>
      <c r="E83" s="8" t="s">
        <v>284</v>
      </c>
      <c r="F83" s="8">
        <v>1</v>
      </c>
    </row>
    <row r="84" spans="1:6" x14ac:dyDescent="0.35">
      <c r="A84" s="8" t="s">
        <v>175</v>
      </c>
      <c r="B84" s="8" t="s">
        <v>84</v>
      </c>
      <c r="C84" s="8" t="s">
        <v>349</v>
      </c>
      <c r="D84" s="9" t="s">
        <v>283</v>
      </c>
      <c r="E84" s="8" t="s">
        <v>284</v>
      </c>
      <c r="F84" s="8">
        <v>1</v>
      </c>
    </row>
    <row r="85" spans="1:6" x14ac:dyDescent="0.35">
      <c r="A85" s="8" t="s">
        <v>176</v>
      </c>
      <c r="B85" s="8" t="s">
        <v>84</v>
      </c>
      <c r="C85" s="8" t="s">
        <v>349</v>
      </c>
      <c r="D85" s="9" t="s">
        <v>283</v>
      </c>
      <c r="E85" s="8" t="s">
        <v>284</v>
      </c>
      <c r="F85" s="8">
        <v>1</v>
      </c>
    </row>
    <row r="86" spans="1:6" x14ac:dyDescent="0.35">
      <c r="A86" s="8" t="s">
        <v>177</v>
      </c>
      <c r="B86" s="8" t="s">
        <v>84</v>
      </c>
      <c r="C86" s="8" t="s">
        <v>349</v>
      </c>
      <c r="D86" s="9" t="s">
        <v>283</v>
      </c>
      <c r="E86" s="8" t="s">
        <v>284</v>
      </c>
      <c r="F86" s="8">
        <v>1</v>
      </c>
    </row>
    <row r="87" spans="1:6" x14ac:dyDescent="0.35">
      <c r="A87" s="8" t="s">
        <v>178</v>
      </c>
      <c r="B87" s="8" t="s">
        <v>84</v>
      </c>
      <c r="C87" s="8" t="s">
        <v>349</v>
      </c>
      <c r="D87" s="9" t="s">
        <v>283</v>
      </c>
      <c r="E87" s="8" t="s">
        <v>284</v>
      </c>
      <c r="F87" s="8">
        <v>1</v>
      </c>
    </row>
    <row r="88" spans="1:6" x14ac:dyDescent="0.35">
      <c r="A88" s="8" t="s">
        <v>179</v>
      </c>
      <c r="B88" s="8" t="s">
        <v>84</v>
      </c>
      <c r="C88" s="8" t="s">
        <v>349</v>
      </c>
      <c r="D88" s="9" t="s">
        <v>283</v>
      </c>
      <c r="E88" s="8" t="s">
        <v>284</v>
      </c>
      <c r="F88" s="8">
        <v>1</v>
      </c>
    </row>
    <row r="89" spans="1:6" x14ac:dyDescent="0.35">
      <c r="A89" s="8" t="s">
        <v>180</v>
      </c>
      <c r="B89" s="8" t="s">
        <v>84</v>
      </c>
      <c r="C89" s="8" t="s">
        <v>349</v>
      </c>
      <c r="D89" s="9" t="s">
        <v>283</v>
      </c>
      <c r="E89" s="8" t="s">
        <v>284</v>
      </c>
      <c r="F89" s="8">
        <v>1</v>
      </c>
    </row>
    <row r="90" spans="1:6" x14ac:dyDescent="0.35">
      <c r="A90" s="8" t="s">
        <v>181</v>
      </c>
      <c r="B90" s="8" t="s">
        <v>84</v>
      </c>
      <c r="C90" s="8" t="s">
        <v>349</v>
      </c>
      <c r="D90" s="9" t="s">
        <v>283</v>
      </c>
      <c r="E90" s="8" t="s">
        <v>284</v>
      </c>
      <c r="F90" s="8">
        <v>1</v>
      </c>
    </row>
    <row r="91" spans="1:6" x14ac:dyDescent="0.35">
      <c r="A91" s="8" t="s">
        <v>182</v>
      </c>
      <c r="B91" s="8" t="s">
        <v>84</v>
      </c>
      <c r="C91" s="8" t="s">
        <v>349</v>
      </c>
      <c r="D91" s="9" t="s">
        <v>283</v>
      </c>
      <c r="E91" s="8" t="s">
        <v>284</v>
      </c>
      <c r="F91" s="8">
        <v>1</v>
      </c>
    </row>
    <row r="92" spans="1:6" x14ac:dyDescent="0.35">
      <c r="A92" s="8" t="s">
        <v>183</v>
      </c>
      <c r="B92" s="8" t="s">
        <v>84</v>
      </c>
      <c r="C92" s="8" t="s">
        <v>349</v>
      </c>
      <c r="D92" s="9" t="s">
        <v>283</v>
      </c>
      <c r="E92" s="8" t="s">
        <v>284</v>
      </c>
      <c r="F92" s="8">
        <v>1</v>
      </c>
    </row>
    <row r="93" spans="1:6" x14ac:dyDescent="0.35">
      <c r="A93" s="8" t="s">
        <v>184</v>
      </c>
      <c r="B93" s="8" t="s">
        <v>84</v>
      </c>
      <c r="C93" s="8" t="s">
        <v>349</v>
      </c>
      <c r="D93" s="9" t="s">
        <v>283</v>
      </c>
      <c r="E93" s="8" t="s">
        <v>284</v>
      </c>
      <c r="F93" s="8">
        <v>1</v>
      </c>
    </row>
    <row r="94" spans="1:6" x14ac:dyDescent="0.35">
      <c r="A94" s="8" t="s">
        <v>185</v>
      </c>
      <c r="B94" s="8" t="s">
        <v>84</v>
      </c>
      <c r="C94" s="8" t="s">
        <v>349</v>
      </c>
      <c r="D94" s="9" t="s">
        <v>283</v>
      </c>
      <c r="E94" s="8" t="s">
        <v>284</v>
      </c>
      <c r="F94" s="8">
        <v>1</v>
      </c>
    </row>
    <row r="95" spans="1:6" x14ac:dyDescent="0.35">
      <c r="A95" s="8" t="s">
        <v>186</v>
      </c>
      <c r="B95" s="8" t="s">
        <v>84</v>
      </c>
      <c r="C95" s="8" t="s">
        <v>349</v>
      </c>
      <c r="D95" s="9" t="s">
        <v>283</v>
      </c>
      <c r="E95" s="8" t="s">
        <v>284</v>
      </c>
      <c r="F95" s="8">
        <v>1</v>
      </c>
    </row>
    <row r="96" spans="1:6" x14ac:dyDescent="0.35">
      <c r="A96" s="8" t="s">
        <v>187</v>
      </c>
      <c r="B96" s="8" t="s">
        <v>84</v>
      </c>
      <c r="C96" s="8" t="s">
        <v>349</v>
      </c>
      <c r="D96" s="9" t="s">
        <v>283</v>
      </c>
      <c r="E96" s="8" t="s">
        <v>284</v>
      </c>
      <c r="F96" s="8">
        <v>1</v>
      </c>
    </row>
    <row r="97" spans="1:6" x14ac:dyDescent="0.35">
      <c r="A97" s="8" t="s">
        <v>188</v>
      </c>
      <c r="B97" s="8" t="s">
        <v>84</v>
      </c>
      <c r="C97" s="8" t="s">
        <v>349</v>
      </c>
      <c r="D97" s="9" t="s">
        <v>283</v>
      </c>
      <c r="E97" s="8" t="s">
        <v>284</v>
      </c>
      <c r="F97" s="8">
        <v>1</v>
      </c>
    </row>
    <row r="98" spans="1:6" x14ac:dyDescent="0.35">
      <c r="A98" s="8" t="s">
        <v>189</v>
      </c>
      <c r="B98" s="8" t="s">
        <v>84</v>
      </c>
      <c r="C98" s="8" t="s">
        <v>349</v>
      </c>
      <c r="D98" s="9" t="s">
        <v>283</v>
      </c>
      <c r="E98" s="8" t="s">
        <v>284</v>
      </c>
      <c r="F98" s="8">
        <v>1</v>
      </c>
    </row>
    <row r="99" spans="1:6" ht="54" hidden="1" x14ac:dyDescent="0.35">
      <c r="A99" s="8" t="s">
        <v>190</v>
      </c>
      <c r="B99" s="8" t="s">
        <v>280</v>
      </c>
      <c r="C99" s="8" t="s">
        <v>349</v>
      </c>
      <c r="D99" s="8" t="s">
        <v>356</v>
      </c>
      <c r="E99" s="8" t="s">
        <v>284</v>
      </c>
      <c r="F99" s="8">
        <v>12</v>
      </c>
    </row>
    <row r="100" spans="1:6" ht="36" hidden="1" x14ac:dyDescent="0.35">
      <c r="A100" s="8" t="s">
        <v>191</v>
      </c>
      <c r="B100" s="8" t="s">
        <v>281</v>
      </c>
      <c r="C100" s="8" t="s">
        <v>349</v>
      </c>
      <c r="D100" s="8" t="s">
        <v>356</v>
      </c>
      <c r="E100" s="8" t="s">
        <v>284</v>
      </c>
      <c r="F100" s="8">
        <v>1</v>
      </c>
    </row>
    <row r="101" spans="1:6" s="3" customFormat="1" ht="15" hidden="1" x14ac:dyDescent="0.25">
      <c r="A101" s="3" t="s">
        <v>192</v>
      </c>
      <c r="B101" s="3" t="s">
        <v>282</v>
      </c>
      <c r="C101" s="3" t="s">
        <v>352</v>
      </c>
      <c r="D101" s="3" t="s">
        <v>357</v>
      </c>
      <c r="E101" s="3" t="s">
        <v>284</v>
      </c>
      <c r="F101" s="3">
        <v>12</v>
      </c>
    </row>
    <row r="102" spans="1:6" s="3" customFormat="1" ht="15" hidden="1" x14ac:dyDescent="0.25">
      <c r="A102" s="3" t="s">
        <v>193</v>
      </c>
      <c r="B102" s="3" t="s">
        <v>285</v>
      </c>
      <c r="C102" s="3" t="s">
        <v>351</v>
      </c>
      <c r="D102" s="3" t="s">
        <v>359</v>
      </c>
      <c r="E102" s="3" t="s">
        <v>364</v>
      </c>
      <c r="F102" s="3">
        <v>168</v>
      </c>
    </row>
    <row r="103" spans="1:6" s="3" customFormat="1" ht="60" hidden="1" x14ac:dyDescent="0.25">
      <c r="A103" s="3" t="s">
        <v>194</v>
      </c>
      <c r="B103" s="3" t="s">
        <v>286</v>
      </c>
      <c r="C103" s="3" t="s">
        <v>350</v>
      </c>
      <c r="D103" s="3" t="s">
        <v>359</v>
      </c>
      <c r="E103" s="3" t="s">
        <v>365</v>
      </c>
      <c r="F103" s="3">
        <v>1908</v>
      </c>
    </row>
    <row r="104" spans="1:6" s="3" customFormat="1" ht="60" hidden="1" x14ac:dyDescent="0.25">
      <c r="A104" s="3" t="s">
        <v>195</v>
      </c>
      <c r="B104" s="3" t="s">
        <v>287</v>
      </c>
      <c r="C104" s="3" t="s">
        <v>350</v>
      </c>
      <c r="D104" s="3" t="s">
        <v>359</v>
      </c>
      <c r="E104" s="3" t="s">
        <v>366</v>
      </c>
      <c r="F104" s="3">
        <v>3374</v>
      </c>
    </row>
    <row r="105" spans="1:6" s="3" customFormat="1" ht="15" hidden="1" x14ac:dyDescent="0.25">
      <c r="A105" s="3" t="s">
        <v>196</v>
      </c>
      <c r="B105" s="3" t="s">
        <v>288</v>
      </c>
      <c r="C105" s="3" t="s">
        <v>350</v>
      </c>
      <c r="D105" s="3" t="s">
        <v>359</v>
      </c>
      <c r="F105" s="3">
        <v>2892</v>
      </c>
    </row>
    <row r="106" spans="1:6" s="3" customFormat="1" ht="90" hidden="1" x14ac:dyDescent="0.25">
      <c r="A106" s="3" t="s">
        <v>197</v>
      </c>
      <c r="B106" s="3" t="s">
        <v>290</v>
      </c>
      <c r="C106" s="3" t="s">
        <v>350</v>
      </c>
      <c r="D106" s="3" t="s">
        <v>359</v>
      </c>
      <c r="E106" s="3" t="s">
        <v>367</v>
      </c>
      <c r="F106" s="3">
        <v>49350</v>
      </c>
    </row>
    <row r="107" spans="1:6" s="3" customFormat="1" ht="15" hidden="1" x14ac:dyDescent="0.25">
      <c r="A107" s="3" t="s">
        <v>198</v>
      </c>
      <c r="B107" s="3" t="s">
        <v>289</v>
      </c>
      <c r="C107" s="3" t="s">
        <v>350</v>
      </c>
      <c r="D107" s="3" t="s">
        <v>359</v>
      </c>
      <c r="F107" s="3">
        <v>2240</v>
      </c>
    </row>
    <row r="108" spans="1:6" s="3" customFormat="1" ht="15" hidden="1" x14ac:dyDescent="0.25">
      <c r="A108" s="3" t="s">
        <v>199</v>
      </c>
      <c r="B108" s="3" t="s">
        <v>291</v>
      </c>
      <c r="C108" s="3" t="s">
        <v>350</v>
      </c>
      <c r="D108" s="3" t="s">
        <v>359</v>
      </c>
      <c r="F108" s="3">
        <v>84</v>
      </c>
    </row>
    <row r="109" spans="1:6" s="3" customFormat="1" ht="15" hidden="1" x14ac:dyDescent="0.25">
      <c r="A109" s="3" t="s">
        <v>200</v>
      </c>
      <c r="B109" s="3" t="s">
        <v>292</v>
      </c>
      <c r="C109" s="3" t="s">
        <v>350</v>
      </c>
      <c r="D109" s="3" t="s">
        <v>359</v>
      </c>
      <c r="F109" s="3">
        <v>1064</v>
      </c>
    </row>
    <row r="110" spans="1:6" s="3" customFormat="1" ht="15" hidden="1" x14ac:dyDescent="0.25">
      <c r="A110" s="3" t="s">
        <v>201</v>
      </c>
      <c r="B110" s="3" t="s">
        <v>293</v>
      </c>
      <c r="C110" s="3" t="s">
        <v>351</v>
      </c>
      <c r="D110" s="3" t="s">
        <v>359</v>
      </c>
      <c r="F110" s="3">
        <v>786</v>
      </c>
    </row>
    <row r="111" spans="1:6" s="3" customFormat="1" ht="15" hidden="1" x14ac:dyDescent="0.25">
      <c r="A111" s="3" t="s">
        <v>202</v>
      </c>
      <c r="B111" s="3" t="s">
        <v>295</v>
      </c>
      <c r="C111" s="3" t="s">
        <v>350</v>
      </c>
      <c r="D111" s="3" t="s">
        <v>359</v>
      </c>
      <c r="F111" s="3">
        <v>15000</v>
      </c>
    </row>
    <row r="112" spans="1:6" s="3" customFormat="1" ht="15" hidden="1" x14ac:dyDescent="0.25">
      <c r="A112" s="3" t="s">
        <v>203</v>
      </c>
      <c r="B112" s="3" t="s">
        <v>294</v>
      </c>
      <c r="C112" s="3" t="s">
        <v>350</v>
      </c>
      <c r="D112" s="3" t="s">
        <v>359</v>
      </c>
      <c r="F112" s="3">
        <v>910</v>
      </c>
    </row>
    <row r="113" spans="1:6" s="3" customFormat="1" ht="15" hidden="1" x14ac:dyDescent="0.25">
      <c r="A113" s="3" t="s">
        <v>204</v>
      </c>
      <c r="B113" s="3" t="s">
        <v>296</v>
      </c>
      <c r="C113" s="3" t="s">
        <v>350</v>
      </c>
      <c r="D113" s="3" t="s">
        <v>359</v>
      </c>
      <c r="F113" s="3">
        <v>2604</v>
      </c>
    </row>
    <row r="114" spans="1:6" s="3" customFormat="1" ht="60" hidden="1" x14ac:dyDescent="0.25">
      <c r="A114" s="3" t="s">
        <v>205</v>
      </c>
      <c r="B114" s="3" t="s">
        <v>297</v>
      </c>
      <c r="C114" s="3" t="s">
        <v>350</v>
      </c>
      <c r="D114" s="3" t="s">
        <v>359</v>
      </c>
      <c r="E114" s="3" t="s">
        <v>368</v>
      </c>
      <c r="F114" s="3">
        <v>48030</v>
      </c>
    </row>
    <row r="115" spans="1:6" s="3" customFormat="1" ht="15" hidden="1" x14ac:dyDescent="0.25">
      <c r="A115" s="3" t="s">
        <v>206</v>
      </c>
      <c r="B115" s="3" t="s">
        <v>298</v>
      </c>
      <c r="C115" s="3" t="s">
        <v>351</v>
      </c>
      <c r="D115" s="3" t="s">
        <v>359</v>
      </c>
      <c r="F115" s="3">
        <v>2040</v>
      </c>
    </row>
    <row r="116" spans="1:6" s="3" customFormat="1" ht="15" hidden="1" x14ac:dyDescent="0.25">
      <c r="A116" s="3" t="s">
        <v>207</v>
      </c>
      <c r="B116" s="3" t="s">
        <v>299</v>
      </c>
      <c r="C116" s="3" t="s">
        <v>350</v>
      </c>
      <c r="D116" s="3" t="s">
        <v>359</v>
      </c>
      <c r="F116" s="3">
        <v>18616</v>
      </c>
    </row>
    <row r="117" spans="1:6" s="3" customFormat="1" ht="15" hidden="1" x14ac:dyDescent="0.25">
      <c r="A117" s="3" t="s">
        <v>208</v>
      </c>
      <c r="B117" s="3" t="s">
        <v>300</v>
      </c>
      <c r="C117" s="3" t="s">
        <v>350</v>
      </c>
      <c r="D117" s="3" t="s">
        <v>359</v>
      </c>
      <c r="F117" s="3">
        <v>260</v>
      </c>
    </row>
    <row r="118" spans="1:6" s="3" customFormat="1" ht="15" hidden="1" x14ac:dyDescent="0.25">
      <c r="A118" s="3" t="s">
        <v>209</v>
      </c>
      <c r="B118" s="3" t="s">
        <v>301</v>
      </c>
      <c r="C118" s="3" t="s">
        <v>350</v>
      </c>
      <c r="D118" s="3" t="s">
        <v>359</v>
      </c>
      <c r="F118" s="3">
        <v>988</v>
      </c>
    </row>
    <row r="119" spans="1:6" x14ac:dyDescent="0.35">
      <c r="A119" s="8" t="s">
        <v>210</v>
      </c>
      <c r="B119" s="8" t="s">
        <v>84</v>
      </c>
      <c r="C119" s="8" t="s">
        <v>349</v>
      </c>
      <c r="D119" s="9" t="s">
        <v>283</v>
      </c>
      <c r="E119" s="8" t="s">
        <v>284</v>
      </c>
      <c r="F119" s="8">
        <v>1</v>
      </c>
    </row>
    <row r="120" spans="1:6" x14ac:dyDescent="0.35">
      <c r="A120" s="8" t="s">
        <v>211</v>
      </c>
      <c r="B120" s="8" t="s">
        <v>84</v>
      </c>
      <c r="C120" s="8" t="s">
        <v>349</v>
      </c>
      <c r="D120" s="9" t="s">
        <v>283</v>
      </c>
      <c r="E120" s="8" t="s">
        <v>284</v>
      </c>
      <c r="F120" s="8">
        <v>1</v>
      </c>
    </row>
    <row r="121" spans="1:6" x14ac:dyDescent="0.35">
      <c r="A121" s="8" t="s">
        <v>212</v>
      </c>
      <c r="B121" s="8" t="s">
        <v>84</v>
      </c>
      <c r="C121" s="8" t="s">
        <v>349</v>
      </c>
      <c r="D121" s="9" t="s">
        <v>283</v>
      </c>
      <c r="E121" s="8" t="s">
        <v>284</v>
      </c>
      <c r="F121" s="8">
        <v>1</v>
      </c>
    </row>
    <row r="122" spans="1:6" x14ac:dyDescent="0.35">
      <c r="A122" s="8" t="s">
        <v>213</v>
      </c>
      <c r="B122" s="8" t="s">
        <v>84</v>
      </c>
      <c r="C122" s="8" t="s">
        <v>349</v>
      </c>
      <c r="D122" s="9" t="s">
        <v>283</v>
      </c>
      <c r="E122" s="8" t="s">
        <v>284</v>
      </c>
      <c r="F122" s="8">
        <v>1</v>
      </c>
    </row>
    <row r="123" spans="1:6" hidden="1" x14ac:dyDescent="0.35">
      <c r="A123" s="8" t="s">
        <v>214</v>
      </c>
      <c r="B123" s="8" t="s">
        <v>84</v>
      </c>
      <c r="C123" s="8" t="s">
        <v>349</v>
      </c>
      <c r="D123" s="8" t="s">
        <v>355</v>
      </c>
      <c r="E123" s="8" t="s">
        <v>284</v>
      </c>
      <c r="F123" s="8">
        <v>1</v>
      </c>
    </row>
    <row r="124" spans="1:6" hidden="1" x14ac:dyDescent="0.35">
      <c r="A124" s="8" t="s">
        <v>215</v>
      </c>
      <c r="B124" s="8" t="s">
        <v>84</v>
      </c>
      <c r="C124" s="8" t="s">
        <v>349</v>
      </c>
      <c r="D124" s="8" t="s">
        <v>355</v>
      </c>
      <c r="E124" s="8" t="s">
        <v>284</v>
      </c>
      <c r="F124" s="8">
        <v>1</v>
      </c>
    </row>
    <row r="125" spans="1:6" s="3" customFormat="1" ht="15" hidden="1" x14ac:dyDescent="0.25">
      <c r="A125" s="3" t="s">
        <v>216</v>
      </c>
      <c r="B125" s="3" t="s">
        <v>302</v>
      </c>
      <c r="C125" s="3" t="s">
        <v>350</v>
      </c>
      <c r="D125" s="3" t="s">
        <v>359</v>
      </c>
      <c r="F125" s="3">
        <v>516</v>
      </c>
    </row>
    <row r="126" spans="1:6" x14ac:dyDescent="0.35">
      <c r="A126" s="8" t="s">
        <v>217</v>
      </c>
      <c r="B126" s="8" t="s">
        <v>84</v>
      </c>
      <c r="C126" s="8" t="s">
        <v>349</v>
      </c>
      <c r="D126" s="9" t="s">
        <v>283</v>
      </c>
      <c r="E126" s="8" t="s">
        <v>284</v>
      </c>
      <c r="F126" s="8">
        <v>1</v>
      </c>
    </row>
    <row r="127" spans="1:6" x14ac:dyDescent="0.35">
      <c r="A127" s="8" t="s">
        <v>218</v>
      </c>
      <c r="B127" s="8" t="s">
        <v>84</v>
      </c>
      <c r="C127" s="8" t="s">
        <v>349</v>
      </c>
      <c r="D127" s="9" t="s">
        <v>283</v>
      </c>
      <c r="E127" s="8" t="s">
        <v>284</v>
      </c>
      <c r="F127" s="8">
        <v>1</v>
      </c>
    </row>
    <row r="128" spans="1:6" x14ac:dyDescent="0.35">
      <c r="A128" s="8" t="s">
        <v>219</v>
      </c>
      <c r="B128" s="8" t="s">
        <v>84</v>
      </c>
      <c r="C128" s="8" t="s">
        <v>349</v>
      </c>
      <c r="D128" s="9" t="s">
        <v>283</v>
      </c>
      <c r="E128" s="8" t="s">
        <v>284</v>
      </c>
      <c r="F128" s="8">
        <v>1</v>
      </c>
    </row>
    <row r="129" spans="1:6" x14ac:dyDescent="0.35">
      <c r="A129" s="8" t="s">
        <v>220</v>
      </c>
      <c r="B129" s="8" t="s">
        <v>84</v>
      </c>
      <c r="C129" s="8" t="s">
        <v>349</v>
      </c>
      <c r="D129" s="9" t="s">
        <v>283</v>
      </c>
      <c r="E129" s="8" t="s">
        <v>284</v>
      </c>
      <c r="F129" s="8">
        <v>1</v>
      </c>
    </row>
    <row r="130" spans="1:6" x14ac:dyDescent="0.35">
      <c r="A130" s="8" t="s">
        <v>221</v>
      </c>
      <c r="B130" s="8" t="s">
        <v>84</v>
      </c>
      <c r="C130" s="8" t="s">
        <v>349</v>
      </c>
      <c r="D130" s="9" t="s">
        <v>283</v>
      </c>
      <c r="E130" s="8" t="s">
        <v>284</v>
      </c>
      <c r="F130" s="8">
        <v>1</v>
      </c>
    </row>
    <row r="131" spans="1:6" x14ac:dyDescent="0.35">
      <c r="A131" s="8" t="s">
        <v>222</v>
      </c>
      <c r="B131" s="8" t="s">
        <v>84</v>
      </c>
      <c r="C131" s="8" t="s">
        <v>349</v>
      </c>
      <c r="D131" s="9" t="s">
        <v>283</v>
      </c>
      <c r="E131" s="8" t="s">
        <v>284</v>
      </c>
      <c r="F131" s="8">
        <v>1</v>
      </c>
    </row>
    <row r="132" spans="1:6" x14ac:dyDescent="0.35">
      <c r="A132" s="8" t="s">
        <v>223</v>
      </c>
      <c r="B132" s="8" t="s">
        <v>84</v>
      </c>
      <c r="C132" s="8" t="s">
        <v>349</v>
      </c>
      <c r="D132" s="9" t="s">
        <v>283</v>
      </c>
      <c r="E132" s="8" t="s">
        <v>284</v>
      </c>
      <c r="F132" s="8">
        <v>1</v>
      </c>
    </row>
    <row r="133" spans="1:6" x14ac:dyDescent="0.35">
      <c r="A133" s="8" t="s">
        <v>224</v>
      </c>
      <c r="B133" s="8" t="s">
        <v>84</v>
      </c>
      <c r="C133" s="8" t="s">
        <v>349</v>
      </c>
      <c r="D133" s="9" t="s">
        <v>283</v>
      </c>
      <c r="E133" s="8" t="s">
        <v>284</v>
      </c>
      <c r="F133" s="8">
        <v>1</v>
      </c>
    </row>
    <row r="134" spans="1:6" x14ac:dyDescent="0.35">
      <c r="A134" s="8" t="s">
        <v>225</v>
      </c>
      <c r="B134" s="8" t="s">
        <v>84</v>
      </c>
      <c r="C134" s="8" t="s">
        <v>349</v>
      </c>
      <c r="D134" s="9" t="s">
        <v>283</v>
      </c>
      <c r="E134" s="8" t="s">
        <v>284</v>
      </c>
      <c r="F134" s="8">
        <v>1</v>
      </c>
    </row>
    <row r="135" spans="1:6" s="3" customFormat="1" ht="15" hidden="1" x14ac:dyDescent="0.25">
      <c r="A135" s="3" t="s">
        <v>226</v>
      </c>
      <c r="B135" s="3" t="s">
        <v>303</v>
      </c>
      <c r="C135" s="3" t="s">
        <v>353</v>
      </c>
      <c r="D135" s="3" t="s">
        <v>362</v>
      </c>
      <c r="E135" s="3" t="s">
        <v>284</v>
      </c>
      <c r="F135" s="3">
        <v>2</v>
      </c>
    </row>
    <row r="136" spans="1:6" x14ac:dyDescent="0.35">
      <c r="A136" s="8" t="s">
        <v>227</v>
      </c>
      <c r="B136" s="8" t="s">
        <v>84</v>
      </c>
      <c r="C136" s="8" t="s">
        <v>349</v>
      </c>
      <c r="D136" s="9" t="s">
        <v>283</v>
      </c>
      <c r="E136" s="8" t="s">
        <v>284</v>
      </c>
      <c r="F136" s="8">
        <v>1</v>
      </c>
    </row>
    <row r="137" spans="1:6" s="3" customFormat="1" ht="15" hidden="1" x14ac:dyDescent="0.25">
      <c r="A137" s="3" t="s">
        <v>228</v>
      </c>
      <c r="B137" s="3" t="s">
        <v>305</v>
      </c>
      <c r="C137" s="3" t="s">
        <v>351</v>
      </c>
      <c r="D137" s="3" t="s">
        <v>359</v>
      </c>
      <c r="F137" s="3">
        <v>11242</v>
      </c>
    </row>
    <row r="138" spans="1:6" s="3" customFormat="1" ht="15" hidden="1" x14ac:dyDescent="0.25">
      <c r="A138" s="3" t="s">
        <v>229</v>
      </c>
      <c r="B138" s="3" t="s">
        <v>304</v>
      </c>
      <c r="C138" s="3" t="s">
        <v>351</v>
      </c>
      <c r="D138" s="3" t="s">
        <v>359</v>
      </c>
      <c r="F138" s="3">
        <v>882</v>
      </c>
    </row>
    <row r="139" spans="1:6" s="3" customFormat="1" ht="15" hidden="1" x14ac:dyDescent="0.25">
      <c r="A139" s="3" t="s">
        <v>230</v>
      </c>
      <c r="B139" s="3" t="s">
        <v>306</v>
      </c>
      <c r="C139" s="3" t="s">
        <v>351</v>
      </c>
      <c r="D139" s="3" t="s">
        <v>359</v>
      </c>
      <c r="F139" s="3">
        <v>588</v>
      </c>
    </row>
    <row r="140" spans="1:6" s="3" customFormat="1" ht="15" hidden="1" x14ac:dyDescent="0.25">
      <c r="A140" s="3" t="s">
        <v>231</v>
      </c>
      <c r="B140" s="3" t="s">
        <v>307</v>
      </c>
      <c r="C140" s="3" t="s">
        <v>351</v>
      </c>
      <c r="D140" s="3" t="s">
        <v>359</v>
      </c>
      <c r="F140" s="3">
        <v>705</v>
      </c>
    </row>
    <row r="141" spans="1:6" s="3" customFormat="1" ht="15" hidden="1" x14ac:dyDescent="0.25">
      <c r="A141" s="3" t="s">
        <v>232</v>
      </c>
      <c r="B141" s="3" t="s">
        <v>308</v>
      </c>
      <c r="C141" s="3" t="s">
        <v>351</v>
      </c>
      <c r="D141" s="3" t="s">
        <v>359</v>
      </c>
      <c r="F141" s="3">
        <v>26884</v>
      </c>
    </row>
    <row r="142" spans="1:6" s="3" customFormat="1" ht="15" hidden="1" x14ac:dyDescent="0.25">
      <c r="A142" s="3" t="s">
        <v>233</v>
      </c>
      <c r="B142" s="3" t="s">
        <v>309</v>
      </c>
      <c r="C142" s="3" t="s">
        <v>351</v>
      </c>
      <c r="D142" s="3" t="s">
        <v>359</v>
      </c>
      <c r="F142" s="3">
        <v>840</v>
      </c>
    </row>
    <row r="143" spans="1:6" s="3" customFormat="1" ht="15" hidden="1" x14ac:dyDescent="0.25">
      <c r="A143" s="3" t="s">
        <v>234</v>
      </c>
      <c r="B143" s="3" t="s">
        <v>311</v>
      </c>
      <c r="C143" s="3" t="s">
        <v>351</v>
      </c>
      <c r="D143" s="3" t="s">
        <v>359</v>
      </c>
      <c r="F143" s="3">
        <v>1464</v>
      </c>
    </row>
    <row r="144" spans="1:6" s="3" customFormat="1" ht="15" hidden="1" x14ac:dyDescent="0.25">
      <c r="A144" s="3" t="s">
        <v>235</v>
      </c>
      <c r="B144" s="3" t="s">
        <v>310</v>
      </c>
      <c r="C144" s="3" t="s">
        <v>351</v>
      </c>
      <c r="D144" s="3" t="s">
        <v>359</v>
      </c>
      <c r="F144" s="3">
        <v>1220</v>
      </c>
    </row>
    <row r="145" spans="1:6" s="3" customFormat="1" ht="15" hidden="1" x14ac:dyDescent="0.25">
      <c r="A145" s="3" t="s">
        <v>236</v>
      </c>
      <c r="B145" s="3" t="s">
        <v>312</v>
      </c>
      <c r="C145" s="3" t="s">
        <v>350</v>
      </c>
      <c r="D145" s="3" t="s">
        <v>359</v>
      </c>
      <c r="F145" s="3">
        <v>705</v>
      </c>
    </row>
    <row r="146" spans="1:6" s="3" customFormat="1" ht="15" hidden="1" x14ac:dyDescent="0.25">
      <c r="A146" s="3" t="s">
        <v>237</v>
      </c>
      <c r="B146" s="3" t="s">
        <v>313</v>
      </c>
      <c r="C146" s="3" t="s">
        <v>353</v>
      </c>
      <c r="D146" s="3" t="s">
        <v>359</v>
      </c>
      <c r="E146" s="3" t="s">
        <v>284</v>
      </c>
      <c r="F146" s="3">
        <v>24</v>
      </c>
    </row>
    <row r="147" spans="1:6" s="3" customFormat="1" ht="15" hidden="1" x14ac:dyDescent="0.25">
      <c r="A147" s="3" t="s">
        <v>238</v>
      </c>
      <c r="B147" s="3" t="s">
        <v>315</v>
      </c>
      <c r="C147" s="3" t="s">
        <v>351</v>
      </c>
      <c r="D147" s="3" t="s">
        <v>359</v>
      </c>
      <c r="F147" s="3">
        <v>11242</v>
      </c>
    </row>
    <row r="148" spans="1:6" s="3" customFormat="1" ht="15" hidden="1" x14ac:dyDescent="0.25">
      <c r="A148" s="3" t="s">
        <v>239</v>
      </c>
      <c r="B148" s="3" t="s">
        <v>314</v>
      </c>
      <c r="C148" s="3" t="s">
        <v>351</v>
      </c>
      <c r="D148" s="3" t="s">
        <v>359</v>
      </c>
      <c r="F148" s="3">
        <v>882</v>
      </c>
    </row>
    <row r="149" spans="1:6" s="3" customFormat="1" ht="15" hidden="1" x14ac:dyDescent="0.25">
      <c r="A149" s="3" t="s">
        <v>240</v>
      </c>
      <c r="B149" s="3" t="s">
        <v>316</v>
      </c>
      <c r="C149" s="3" t="s">
        <v>351</v>
      </c>
      <c r="D149" s="3" t="s">
        <v>359</v>
      </c>
      <c r="F149" s="3">
        <v>447</v>
      </c>
    </row>
    <row r="150" spans="1:6" s="3" customFormat="1" ht="15" hidden="1" x14ac:dyDescent="0.25">
      <c r="A150" s="3" t="s">
        <v>241</v>
      </c>
      <c r="B150" s="3" t="s">
        <v>317</v>
      </c>
      <c r="C150" s="3" t="s">
        <v>350</v>
      </c>
      <c r="D150" s="3" t="s">
        <v>359</v>
      </c>
      <c r="F150" s="3">
        <v>348</v>
      </c>
    </row>
    <row r="151" spans="1:6" s="3" customFormat="1" ht="15" hidden="1" x14ac:dyDescent="0.25">
      <c r="A151" s="3" t="s">
        <v>242</v>
      </c>
      <c r="B151" s="3" t="s">
        <v>318</v>
      </c>
      <c r="C151" s="3" t="s">
        <v>351</v>
      </c>
      <c r="D151" s="3" t="s">
        <v>359</v>
      </c>
      <c r="F151" s="3">
        <v>705</v>
      </c>
    </row>
    <row r="152" spans="1:6" s="3" customFormat="1" ht="15" hidden="1" x14ac:dyDescent="0.25">
      <c r="A152" s="3" t="s">
        <v>243</v>
      </c>
      <c r="B152" s="3" t="s">
        <v>319</v>
      </c>
      <c r="C152" s="3" t="s">
        <v>351</v>
      </c>
      <c r="D152" s="3" t="s">
        <v>359</v>
      </c>
      <c r="F152" s="3">
        <v>1555</v>
      </c>
    </row>
    <row r="153" spans="1:6" s="3" customFormat="1" ht="15" hidden="1" x14ac:dyDescent="0.25">
      <c r="A153" s="3" t="s">
        <v>244</v>
      </c>
      <c r="B153" s="3" t="s">
        <v>320</v>
      </c>
      <c r="C153" s="3" t="s">
        <v>350</v>
      </c>
      <c r="D153" s="3" t="s">
        <v>359</v>
      </c>
      <c r="F153" s="3">
        <v>5208</v>
      </c>
    </row>
    <row r="154" spans="1:6" s="3" customFormat="1" ht="15" hidden="1" x14ac:dyDescent="0.25">
      <c r="A154" s="3" t="s">
        <v>245</v>
      </c>
      <c r="B154" s="3" t="s">
        <v>321</v>
      </c>
      <c r="C154" s="3" t="s">
        <v>351</v>
      </c>
      <c r="D154" s="3" t="s">
        <v>359</v>
      </c>
      <c r="F154" s="3">
        <v>588</v>
      </c>
    </row>
    <row r="155" spans="1:6" s="3" customFormat="1" ht="15" hidden="1" x14ac:dyDescent="0.25">
      <c r="A155" s="3" t="s">
        <v>246</v>
      </c>
      <c r="B155" s="3" t="s">
        <v>322</v>
      </c>
      <c r="C155" s="3" t="s">
        <v>351</v>
      </c>
      <c r="D155" s="3" t="s">
        <v>359</v>
      </c>
      <c r="F155" s="3">
        <v>552</v>
      </c>
    </row>
    <row r="156" spans="1:6" s="3" customFormat="1" ht="15" hidden="1" x14ac:dyDescent="0.25">
      <c r="A156" s="3" t="s">
        <v>247</v>
      </c>
      <c r="B156" s="3" t="s">
        <v>323</v>
      </c>
      <c r="C156" s="3" t="s">
        <v>351</v>
      </c>
      <c r="D156" s="3" t="s">
        <v>359</v>
      </c>
      <c r="F156" s="3">
        <v>447</v>
      </c>
    </row>
    <row r="157" spans="1:6" s="3" customFormat="1" ht="15" hidden="1" x14ac:dyDescent="0.25">
      <c r="A157" s="3" t="s">
        <v>248</v>
      </c>
      <c r="B157" s="3" t="s">
        <v>324</v>
      </c>
      <c r="C157" s="3" t="s">
        <v>351</v>
      </c>
      <c r="D157" s="3" t="s">
        <v>359</v>
      </c>
      <c r="F157" s="3">
        <v>920</v>
      </c>
    </row>
    <row r="158" spans="1:6" s="3" customFormat="1" ht="15" hidden="1" x14ac:dyDescent="0.25">
      <c r="A158" s="3" t="s">
        <v>249</v>
      </c>
      <c r="B158" s="3" t="s">
        <v>325</v>
      </c>
      <c r="C158" s="3" t="s">
        <v>351</v>
      </c>
      <c r="D158" s="3" t="s">
        <v>359</v>
      </c>
      <c r="F158" s="3">
        <v>11526</v>
      </c>
    </row>
    <row r="159" spans="1:6" s="3" customFormat="1" ht="15" hidden="1" x14ac:dyDescent="0.25">
      <c r="A159" s="3" t="s">
        <v>85</v>
      </c>
      <c r="B159" s="3" t="s">
        <v>326</v>
      </c>
      <c r="C159" s="3" t="s">
        <v>351</v>
      </c>
      <c r="D159" s="3" t="s">
        <v>359</v>
      </c>
      <c r="F159" s="3">
        <v>441</v>
      </c>
    </row>
    <row r="160" spans="1:6" s="3" customFormat="1" ht="15" hidden="1" x14ac:dyDescent="0.25">
      <c r="A160" s="3" t="s">
        <v>250</v>
      </c>
      <c r="B160" s="3" t="s">
        <v>327</v>
      </c>
      <c r="C160" s="3" t="s">
        <v>351</v>
      </c>
      <c r="D160" s="3" t="s">
        <v>359</v>
      </c>
      <c r="F160" s="3">
        <v>1292</v>
      </c>
    </row>
    <row r="161" spans="1:6" s="3" customFormat="1" ht="15" hidden="1" x14ac:dyDescent="0.25">
      <c r="A161" s="3" t="s">
        <v>251</v>
      </c>
      <c r="B161" s="3" t="s">
        <v>328</v>
      </c>
      <c r="C161" s="3" t="s">
        <v>351</v>
      </c>
      <c r="D161" s="3" t="s">
        <v>361</v>
      </c>
      <c r="F161" s="3">
        <v>53</v>
      </c>
    </row>
    <row r="162" spans="1:6" s="3" customFormat="1" ht="15" hidden="1" x14ac:dyDescent="0.25">
      <c r="A162" s="3" t="s">
        <v>252</v>
      </c>
      <c r="B162" s="3" t="s">
        <v>329</v>
      </c>
      <c r="C162" s="3" t="s">
        <v>351</v>
      </c>
      <c r="D162" s="3" t="s">
        <v>359</v>
      </c>
      <c r="F162" s="3">
        <v>26884</v>
      </c>
    </row>
    <row r="163" spans="1:6" x14ac:dyDescent="0.35">
      <c r="A163" s="8" t="s">
        <v>253</v>
      </c>
      <c r="B163" s="8" t="s">
        <v>84</v>
      </c>
      <c r="C163" s="8" t="s">
        <v>349</v>
      </c>
      <c r="D163" s="8" t="s">
        <v>283</v>
      </c>
      <c r="E163" s="8" t="s">
        <v>284</v>
      </c>
      <c r="F163" s="8">
        <v>1</v>
      </c>
    </row>
    <row r="164" spans="1:6" x14ac:dyDescent="0.35">
      <c r="A164" s="8" t="s">
        <v>254</v>
      </c>
      <c r="B164" s="8" t="s">
        <v>84</v>
      </c>
      <c r="C164" s="8" t="s">
        <v>349</v>
      </c>
      <c r="D164" s="8" t="s">
        <v>283</v>
      </c>
      <c r="E164" s="8" t="s">
        <v>284</v>
      </c>
      <c r="F164" s="8">
        <v>1</v>
      </c>
    </row>
    <row r="165" spans="1:6" x14ac:dyDescent="0.35">
      <c r="A165" s="8" t="s">
        <v>255</v>
      </c>
      <c r="B165" s="8" t="s">
        <v>84</v>
      </c>
      <c r="C165" s="8" t="s">
        <v>349</v>
      </c>
      <c r="D165" s="8" t="s">
        <v>283</v>
      </c>
      <c r="E165" s="8" t="s">
        <v>284</v>
      </c>
      <c r="F165" s="8">
        <v>1</v>
      </c>
    </row>
    <row r="166" spans="1:6" hidden="1" x14ac:dyDescent="0.35">
      <c r="A166" s="8" t="s">
        <v>256</v>
      </c>
      <c r="B166" s="8" t="s">
        <v>84</v>
      </c>
      <c r="C166" s="8" t="s">
        <v>349</v>
      </c>
      <c r="D166" s="8" t="s">
        <v>355</v>
      </c>
      <c r="E166" s="8" t="s">
        <v>284</v>
      </c>
      <c r="F166" s="8">
        <v>1</v>
      </c>
    </row>
    <row r="167" spans="1:6" x14ac:dyDescent="0.35">
      <c r="A167" s="8" t="s">
        <v>257</v>
      </c>
      <c r="B167" s="8" t="s">
        <v>84</v>
      </c>
      <c r="C167" s="8" t="s">
        <v>349</v>
      </c>
      <c r="D167" s="8" t="s">
        <v>283</v>
      </c>
      <c r="E167" s="8" t="s">
        <v>284</v>
      </c>
      <c r="F167" s="8">
        <v>1</v>
      </c>
    </row>
    <row r="168" spans="1:6" x14ac:dyDescent="0.35">
      <c r="A168" s="8" t="s">
        <v>258</v>
      </c>
      <c r="B168" s="8" t="s">
        <v>84</v>
      </c>
      <c r="C168" s="8" t="s">
        <v>349</v>
      </c>
      <c r="D168" s="8" t="s">
        <v>283</v>
      </c>
      <c r="E168" s="8" t="s">
        <v>284</v>
      </c>
      <c r="F168" s="8">
        <v>1</v>
      </c>
    </row>
    <row r="169" spans="1:6" s="3" customFormat="1" ht="15" hidden="1" x14ac:dyDescent="0.25">
      <c r="A169" s="3" t="s">
        <v>259</v>
      </c>
      <c r="B169" s="3" t="s">
        <v>330</v>
      </c>
      <c r="C169" s="3" t="s">
        <v>351</v>
      </c>
      <c r="D169" s="3" t="s">
        <v>360</v>
      </c>
      <c r="F169" s="3">
        <v>3212</v>
      </c>
    </row>
    <row r="170" spans="1:6" s="3" customFormat="1" ht="15" hidden="1" x14ac:dyDescent="0.25">
      <c r="A170" s="3" t="s">
        <v>260</v>
      </c>
      <c r="B170" s="3" t="s">
        <v>331</v>
      </c>
      <c r="C170" s="3" t="s">
        <v>351</v>
      </c>
      <c r="D170" s="3" t="s">
        <v>360</v>
      </c>
      <c r="F170" s="3">
        <v>164</v>
      </c>
    </row>
    <row r="171" spans="1:6" s="3" customFormat="1" ht="15" hidden="1" x14ac:dyDescent="0.25">
      <c r="A171" s="3" t="s">
        <v>261</v>
      </c>
      <c r="B171" s="3" t="s">
        <v>332</v>
      </c>
      <c r="C171" s="3" t="s">
        <v>351</v>
      </c>
      <c r="D171" s="3" t="s">
        <v>360</v>
      </c>
      <c r="F171" s="3">
        <v>236</v>
      </c>
    </row>
    <row r="172" spans="1:6" s="3" customFormat="1" ht="15" hidden="1" x14ac:dyDescent="0.25">
      <c r="A172" s="3" t="s">
        <v>262</v>
      </c>
      <c r="B172" s="3" t="s">
        <v>333</v>
      </c>
      <c r="C172" s="3" t="s">
        <v>351</v>
      </c>
      <c r="D172" s="3" t="s">
        <v>360</v>
      </c>
      <c r="F172" s="3">
        <v>940</v>
      </c>
    </row>
    <row r="173" spans="1:6" s="3" customFormat="1" ht="15" hidden="1" x14ac:dyDescent="0.25">
      <c r="A173" s="3" t="s">
        <v>263</v>
      </c>
      <c r="B173" s="3" t="s">
        <v>334</v>
      </c>
      <c r="C173" s="3" t="s">
        <v>351</v>
      </c>
      <c r="D173" s="3" t="s">
        <v>360</v>
      </c>
      <c r="F173" s="3">
        <v>376</v>
      </c>
    </row>
    <row r="174" spans="1:6" s="3" customFormat="1" ht="15" hidden="1" x14ac:dyDescent="0.25">
      <c r="A174" s="3" t="s">
        <v>264</v>
      </c>
      <c r="B174" s="3" t="s">
        <v>335</v>
      </c>
      <c r="C174" s="3" t="s">
        <v>350</v>
      </c>
      <c r="D174" s="3" t="s">
        <v>360</v>
      </c>
      <c r="F174" s="3">
        <v>1635</v>
      </c>
    </row>
    <row r="175" spans="1:6" s="3" customFormat="1" ht="15" hidden="1" x14ac:dyDescent="0.25">
      <c r="A175" s="3" t="s">
        <v>265</v>
      </c>
      <c r="B175" s="3" t="s">
        <v>336</v>
      </c>
      <c r="C175" s="3" t="s">
        <v>351</v>
      </c>
      <c r="D175" s="3" t="s">
        <v>360</v>
      </c>
      <c r="F175" s="3">
        <v>4818</v>
      </c>
    </row>
    <row r="176" spans="1:6" s="3" customFormat="1" ht="15" hidden="1" x14ac:dyDescent="0.25">
      <c r="A176" s="3" t="s">
        <v>266</v>
      </c>
      <c r="B176" s="3" t="s">
        <v>337</v>
      </c>
      <c r="C176" s="3" t="s">
        <v>351</v>
      </c>
      <c r="D176" s="3" t="s">
        <v>360</v>
      </c>
      <c r="F176" s="3">
        <v>294</v>
      </c>
    </row>
    <row r="177" spans="1:6" s="3" customFormat="1" ht="15" hidden="1" x14ac:dyDescent="0.25">
      <c r="A177" s="3" t="s">
        <v>267</v>
      </c>
      <c r="B177" s="3" t="s">
        <v>338</v>
      </c>
      <c r="C177" s="3" t="s">
        <v>350</v>
      </c>
      <c r="D177" s="3" t="s">
        <v>360</v>
      </c>
      <c r="F177" s="3">
        <v>357</v>
      </c>
    </row>
    <row r="178" spans="1:6" s="3" customFormat="1" ht="15" hidden="1" x14ac:dyDescent="0.25">
      <c r="A178" s="3" t="s">
        <v>268</v>
      </c>
      <c r="B178" s="3" t="s">
        <v>339</v>
      </c>
      <c r="C178" s="3" t="s">
        <v>351</v>
      </c>
      <c r="D178" s="3" t="s">
        <v>360</v>
      </c>
      <c r="F178" s="3">
        <v>520</v>
      </c>
    </row>
    <row r="179" spans="1:6" s="3" customFormat="1" ht="15" hidden="1" x14ac:dyDescent="0.25">
      <c r="A179" s="3" t="s">
        <v>269</v>
      </c>
      <c r="B179" s="3" t="s">
        <v>340</v>
      </c>
      <c r="C179" s="3" t="s">
        <v>350</v>
      </c>
      <c r="D179" s="3" t="s">
        <v>360</v>
      </c>
      <c r="F179" s="3">
        <v>2860</v>
      </c>
    </row>
    <row r="180" spans="1:6" s="3" customFormat="1" ht="15" hidden="1" x14ac:dyDescent="0.25">
      <c r="A180" s="3" t="s">
        <v>270</v>
      </c>
      <c r="B180" s="3" t="s">
        <v>341</v>
      </c>
      <c r="C180" s="3" t="s">
        <v>351</v>
      </c>
      <c r="D180" s="3" t="s">
        <v>360</v>
      </c>
      <c r="F180" s="3">
        <v>164</v>
      </c>
    </row>
    <row r="181" spans="1:6" s="3" customFormat="1" ht="15" hidden="1" x14ac:dyDescent="0.25">
      <c r="A181" s="3" t="s">
        <v>271</v>
      </c>
      <c r="B181" s="3" t="s">
        <v>342</v>
      </c>
      <c r="C181" s="3" t="s">
        <v>351</v>
      </c>
      <c r="D181" s="3" t="s">
        <v>360</v>
      </c>
      <c r="F181" s="3">
        <v>357</v>
      </c>
    </row>
    <row r="182" spans="1:6" s="3" customFormat="1" ht="15" hidden="1" x14ac:dyDescent="0.25">
      <c r="A182" s="3" t="s">
        <v>272</v>
      </c>
      <c r="B182" s="3" t="s">
        <v>343</v>
      </c>
      <c r="C182" s="3" t="s">
        <v>351</v>
      </c>
      <c r="D182" s="3" t="s">
        <v>360</v>
      </c>
      <c r="F182" s="3">
        <v>294</v>
      </c>
    </row>
    <row r="183" spans="1:6" s="3" customFormat="1" ht="15" hidden="1" x14ac:dyDescent="0.25">
      <c r="A183" s="3" t="s">
        <v>273</v>
      </c>
      <c r="B183" s="3" t="s">
        <v>344</v>
      </c>
      <c r="C183" s="3" t="s">
        <v>351</v>
      </c>
      <c r="D183" s="3" t="s">
        <v>360</v>
      </c>
      <c r="F183" s="3">
        <v>940</v>
      </c>
    </row>
    <row r="184" spans="1:6" s="3" customFormat="1" ht="15" hidden="1" x14ac:dyDescent="0.25">
      <c r="A184" s="3" t="s">
        <v>274</v>
      </c>
      <c r="B184" s="3" t="s">
        <v>345</v>
      </c>
      <c r="C184" s="3" t="s">
        <v>351</v>
      </c>
      <c r="D184" s="3" t="s">
        <v>360</v>
      </c>
      <c r="F184" s="3">
        <v>290</v>
      </c>
    </row>
    <row r="185" spans="1:6" s="3" customFormat="1" ht="15" hidden="1" x14ac:dyDescent="0.25">
      <c r="A185" s="3" t="s">
        <v>275</v>
      </c>
      <c r="B185" s="3" t="s">
        <v>346</v>
      </c>
      <c r="C185" s="3" t="s">
        <v>351</v>
      </c>
      <c r="D185" s="3" t="s">
        <v>360</v>
      </c>
      <c r="F185" s="3">
        <v>1824</v>
      </c>
    </row>
    <row r="186" spans="1:6" s="3" customFormat="1" ht="15" hidden="1" x14ac:dyDescent="0.25">
      <c r="A186" s="3" t="s">
        <v>276</v>
      </c>
      <c r="B186" s="3" t="s">
        <v>347</v>
      </c>
      <c r="C186" s="3" t="s">
        <v>350</v>
      </c>
      <c r="D186" s="3" t="s">
        <v>360</v>
      </c>
      <c r="F186" s="3">
        <v>3234</v>
      </c>
    </row>
    <row r="187" spans="1:6" s="3" customFormat="1" ht="15" hidden="1" x14ac:dyDescent="0.25">
      <c r="A187" s="3" t="s">
        <v>277</v>
      </c>
      <c r="B187" s="3" t="s">
        <v>348</v>
      </c>
      <c r="C187" s="3" t="s">
        <v>350</v>
      </c>
      <c r="D187" s="3" t="s">
        <v>360</v>
      </c>
      <c r="F187" s="3">
        <v>8544</v>
      </c>
    </row>
    <row r="188" spans="1:6" x14ac:dyDescent="0.35">
      <c r="A188" s="8" t="s">
        <v>278</v>
      </c>
      <c r="B188" s="8" t="s">
        <v>84</v>
      </c>
      <c r="C188" s="8" t="s">
        <v>349</v>
      </c>
      <c r="D188" s="8" t="s">
        <v>283</v>
      </c>
      <c r="E188" s="8" t="s">
        <v>284</v>
      </c>
      <c r="F188" s="8">
        <v>1</v>
      </c>
    </row>
    <row r="189" spans="1:6" x14ac:dyDescent="0.35">
      <c r="A189" s="8" t="s">
        <v>279</v>
      </c>
      <c r="B189" s="8" t="s">
        <v>84</v>
      </c>
      <c r="C189" s="8" t="s">
        <v>349</v>
      </c>
      <c r="D189" s="8" t="s">
        <v>283</v>
      </c>
      <c r="E189" s="8" t="s">
        <v>284</v>
      </c>
      <c r="F189" s="8">
        <v>1</v>
      </c>
    </row>
    <row r="193" spans="1:6" x14ac:dyDescent="0.35">
      <c r="A193" s="8" t="s">
        <v>378</v>
      </c>
      <c r="B193" s="8" t="s">
        <v>379</v>
      </c>
      <c r="C193" s="8" t="s">
        <v>380</v>
      </c>
      <c r="E193" s="8" t="s">
        <v>376</v>
      </c>
      <c r="F193" s="10">
        <f>SUM(F1:F189)</f>
        <v>289681</v>
      </c>
    </row>
  </sheetData>
  <autoFilter ref="A1:F189" xr:uid="{1EE9B446-9B80-414C-9FCF-51DFDB300ACF}">
    <filterColumn colId="3">
      <filters>
        <filter val="bench-math"/>
      </filters>
    </filterColumn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C789-F310-448A-A52C-243D869F471D}">
  <sheetPr filterMode="1"/>
  <dimension ref="A1:I193"/>
  <sheetViews>
    <sheetView zoomScale="85" zoomScaleNormal="85" workbookViewId="0">
      <selection activeCell="N141" sqref="N141"/>
    </sheetView>
  </sheetViews>
  <sheetFormatPr defaultRowHeight="18" x14ac:dyDescent="0.35"/>
  <cols>
    <col min="1" max="1" width="34.140625" style="8" customWidth="1"/>
    <col min="2" max="2" width="33.28515625" style="8" customWidth="1"/>
    <col min="3" max="3" width="19.85546875" style="8" customWidth="1"/>
    <col min="4" max="4" width="25.7109375" style="8" customWidth="1"/>
    <col min="5" max="5" width="19.5703125" style="8" customWidth="1"/>
    <col min="6" max="6" width="13" style="8" customWidth="1"/>
    <col min="7" max="7" width="13.42578125" style="8" customWidth="1"/>
    <col min="8" max="8" width="14.28515625" style="8" customWidth="1"/>
    <col min="9" max="9" width="20.28515625" style="8" customWidth="1"/>
    <col min="10" max="10" width="20.5703125" style="8" customWidth="1"/>
    <col min="11" max="16384" width="9.140625" style="8"/>
  </cols>
  <sheetData>
    <row r="1" spans="1:9" s="7" customFormat="1" ht="65.25" x14ac:dyDescent="0.4">
      <c r="A1" s="7" t="s">
        <v>87</v>
      </c>
      <c r="B1" s="7" t="s">
        <v>88</v>
      </c>
      <c r="C1" s="7" t="s">
        <v>89</v>
      </c>
      <c r="D1" s="7" t="s">
        <v>90</v>
      </c>
      <c r="E1" s="7" t="s">
        <v>91</v>
      </c>
      <c r="F1" s="7" t="s">
        <v>92</v>
      </c>
      <c r="G1" s="7" t="s">
        <v>382</v>
      </c>
      <c r="H1" s="7" t="s">
        <v>383</v>
      </c>
      <c r="I1" s="7" t="s">
        <v>381</v>
      </c>
    </row>
    <row r="2" spans="1:9" hidden="1" x14ac:dyDescent="0.35">
      <c r="A2" s="8" t="s">
        <v>93</v>
      </c>
      <c r="B2" s="8" t="s">
        <v>84</v>
      </c>
      <c r="C2" s="8" t="s">
        <v>349</v>
      </c>
      <c r="D2" s="9" t="s">
        <v>283</v>
      </c>
      <c r="E2" s="8" t="s">
        <v>284</v>
      </c>
      <c r="F2" s="8">
        <v>1</v>
      </c>
    </row>
    <row r="3" spans="1:9" hidden="1" x14ac:dyDescent="0.35">
      <c r="A3" s="8" t="s">
        <v>94</v>
      </c>
      <c r="B3" s="8" t="s">
        <v>84</v>
      </c>
      <c r="C3" s="8" t="s">
        <v>349</v>
      </c>
      <c r="D3" s="9" t="s">
        <v>283</v>
      </c>
      <c r="E3" s="8" t="s">
        <v>284</v>
      </c>
      <c r="F3" s="8">
        <v>1</v>
      </c>
    </row>
    <row r="4" spans="1:9" hidden="1" x14ac:dyDescent="0.35">
      <c r="A4" s="8" t="s">
        <v>95</v>
      </c>
      <c r="B4" s="8" t="s">
        <v>84</v>
      </c>
      <c r="C4" s="8" t="s">
        <v>349</v>
      </c>
      <c r="D4" s="9" t="s">
        <v>283</v>
      </c>
      <c r="E4" s="8" t="s">
        <v>284</v>
      </c>
      <c r="F4" s="8">
        <v>1</v>
      </c>
    </row>
    <row r="5" spans="1:9" hidden="1" x14ac:dyDescent="0.35">
      <c r="A5" s="8" t="s">
        <v>96</v>
      </c>
      <c r="B5" s="8" t="s">
        <v>84</v>
      </c>
      <c r="C5" s="8" t="s">
        <v>349</v>
      </c>
      <c r="D5" s="9" t="s">
        <v>283</v>
      </c>
      <c r="E5" s="8" t="s">
        <v>284</v>
      </c>
      <c r="F5" s="8">
        <v>1</v>
      </c>
    </row>
    <row r="6" spans="1:9" hidden="1" x14ac:dyDescent="0.35">
      <c r="A6" s="8" t="s">
        <v>97</v>
      </c>
      <c r="B6" s="8" t="s">
        <v>84</v>
      </c>
      <c r="C6" s="8" t="s">
        <v>349</v>
      </c>
      <c r="D6" s="9" t="s">
        <v>283</v>
      </c>
      <c r="E6" s="8" t="s">
        <v>284</v>
      </c>
      <c r="F6" s="8">
        <v>1</v>
      </c>
    </row>
    <row r="7" spans="1:9" hidden="1" x14ac:dyDescent="0.35">
      <c r="A7" s="8" t="s">
        <v>98</v>
      </c>
      <c r="B7" s="8" t="s">
        <v>84</v>
      </c>
      <c r="C7" s="8" t="s">
        <v>349</v>
      </c>
      <c r="D7" s="9" t="s">
        <v>283</v>
      </c>
      <c r="E7" s="8" t="s">
        <v>284</v>
      </c>
      <c r="F7" s="8">
        <v>1</v>
      </c>
    </row>
    <row r="8" spans="1:9" hidden="1" x14ac:dyDescent="0.35">
      <c r="A8" s="8" t="s">
        <v>99</v>
      </c>
      <c r="B8" s="8" t="s">
        <v>84</v>
      </c>
      <c r="C8" s="8" t="s">
        <v>349</v>
      </c>
      <c r="D8" s="9" t="s">
        <v>283</v>
      </c>
      <c r="E8" s="8" t="s">
        <v>284</v>
      </c>
      <c r="F8" s="8">
        <v>1</v>
      </c>
    </row>
    <row r="9" spans="1:9" hidden="1" x14ac:dyDescent="0.35">
      <c r="A9" s="8" t="s">
        <v>100</v>
      </c>
      <c r="B9" s="8" t="s">
        <v>84</v>
      </c>
      <c r="C9" s="8" t="s">
        <v>349</v>
      </c>
      <c r="D9" s="9" t="s">
        <v>283</v>
      </c>
      <c r="E9" s="8" t="s">
        <v>284</v>
      </c>
      <c r="F9" s="8">
        <v>1</v>
      </c>
    </row>
    <row r="10" spans="1:9" hidden="1" x14ac:dyDescent="0.35">
      <c r="A10" s="8" t="s">
        <v>101</v>
      </c>
      <c r="B10" s="8" t="s">
        <v>84</v>
      </c>
      <c r="C10" s="8" t="s">
        <v>349</v>
      </c>
      <c r="D10" s="9" t="s">
        <v>283</v>
      </c>
      <c r="E10" s="8" t="s">
        <v>284</v>
      </c>
      <c r="F10" s="8">
        <v>1</v>
      </c>
    </row>
    <row r="11" spans="1:9" hidden="1" x14ac:dyDescent="0.35">
      <c r="A11" s="8" t="s">
        <v>102</v>
      </c>
      <c r="B11" s="8" t="s">
        <v>84</v>
      </c>
      <c r="C11" s="8" t="s">
        <v>349</v>
      </c>
      <c r="D11" s="9" t="s">
        <v>283</v>
      </c>
      <c r="E11" s="8" t="s">
        <v>284</v>
      </c>
      <c r="F11" s="8">
        <v>1</v>
      </c>
    </row>
    <row r="12" spans="1:9" hidden="1" x14ac:dyDescent="0.35">
      <c r="A12" s="8" t="s">
        <v>103</v>
      </c>
      <c r="B12" s="8" t="s">
        <v>84</v>
      </c>
      <c r="C12" s="8" t="s">
        <v>349</v>
      </c>
      <c r="D12" s="9" t="s">
        <v>283</v>
      </c>
      <c r="E12" s="8" t="s">
        <v>284</v>
      </c>
      <c r="F12" s="8">
        <v>1</v>
      </c>
    </row>
    <row r="13" spans="1:9" hidden="1" x14ac:dyDescent="0.35">
      <c r="A13" s="8" t="s">
        <v>104</v>
      </c>
      <c r="B13" s="8" t="s">
        <v>84</v>
      </c>
      <c r="C13" s="8" t="s">
        <v>349</v>
      </c>
      <c r="D13" s="9" t="s">
        <v>283</v>
      </c>
      <c r="E13" s="8" t="s">
        <v>284</v>
      </c>
      <c r="F13" s="8">
        <v>1</v>
      </c>
    </row>
    <row r="14" spans="1:9" hidden="1" x14ac:dyDescent="0.35">
      <c r="A14" s="8" t="s">
        <v>105</v>
      </c>
      <c r="B14" s="8" t="s">
        <v>84</v>
      </c>
      <c r="C14" s="8" t="s">
        <v>349</v>
      </c>
      <c r="D14" s="9" t="s">
        <v>283</v>
      </c>
      <c r="E14" s="8" t="s">
        <v>284</v>
      </c>
      <c r="F14" s="8">
        <v>1</v>
      </c>
    </row>
    <row r="15" spans="1:9" hidden="1" x14ac:dyDescent="0.35">
      <c r="A15" s="8" t="s">
        <v>106</v>
      </c>
      <c r="B15" s="8" t="s">
        <v>84</v>
      </c>
      <c r="C15" s="8" t="s">
        <v>349</v>
      </c>
      <c r="D15" s="9" t="s">
        <v>283</v>
      </c>
      <c r="E15" s="8" t="s">
        <v>284</v>
      </c>
      <c r="F15" s="8">
        <v>1</v>
      </c>
    </row>
    <row r="16" spans="1:9" hidden="1" x14ac:dyDescent="0.35">
      <c r="A16" s="8" t="s">
        <v>107</v>
      </c>
      <c r="B16" s="8" t="s">
        <v>84</v>
      </c>
      <c r="C16" s="8" t="s">
        <v>349</v>
      </c>
      <c r="D16" s="9" t="s">
        <v>283</v>
      </c>
      <c r="E16" s="8" t="s">
        <v>284</v>
      </c>
      <c r="F16" s="8">
        <v>1</v>
      </c>
    </row>
    <row r="17" spans="1:6" hidden="1" x14ac:dyDescent="0.35">
      <c r="A17" s="8" t="s">
        <v>108</v>
      </c>
      <c r="B17" s="8" t="s">
        <v>84</v>
      </c>
      <c r="C17" s="8" t="s">
        <v>349</v>
      </c>
      <c r="D17" s="9" t="s">
        <v>283</v>
      </c>
      <c r="E17" s="8" t="s">
        <v>284</v>
      </c>
      <c r="F17" s="8">
        <v>1</v>
      </c>
    </row>
    <row r="18" spans="1:6" hidden="1" x14ac:dyDescent="0.35">
      <c r="A18" s="8" t="s">
        <v>109</v>
      </c>
      <c r="B18" s="8" t="s">
        <v>84</v>
      </c>
      <c r="C18" s="8" t="s">
        <v>349</v>
      </c>
      <c r="D18" s="9" t="s">
        <v>283</v>
      </c>
      <c r="E18" s="8" t="s">
        <v>284</v>
      </c>
      <c r="F18" s="8">
        <v>1</v>
      </c>
    </row>
    <row r="19" spans="1:6" hidden="1" x14ac:dyDescent="0.35">
      <c r="A19" s="8" t="s">
        <v>110</v>
      </c>
      <c r="B19" s="8" t="s">
        <v>84</v>
      </c>
      <c r="C19" s="8" t="s">
        <v>349</v>
      </c>
      <c r="D19" s="9" t="s">
        <v>283</v>
      </c>
      <c r="E19" s="8" t="s">
        <v>284</v>
      </c>
      <c r="F19" s="8">
        <v>1</v>
      </c>
    </row>
    <row r="20" spans="1:6" hidden="1" x14ac:dyDescent="0.35">
      <c r="A20" s="8" t="s">
        <v>111</v>
      </c>
      <c r="B20" s="8" t="s">
        <v>84</v>
      </c>
      <c r="C20" s="8" t="s">
        <v>349</v>
      </c>
      <c r="D20" s="9" t="s">
        <v>283</v>
      </c>
      <c r="E20" s="8" t="s">
        <v>284</v>
      </c>
      <c r="F20" s="8">
        <v>1</v>
      </c>
    </row>
    <row r="21" spans="1:6" hidden="1" x14ac:dyDescent="0.35">
      <c r="A21" s="8" t="s">
        <v>112</v>
      </c>
      <c r="B21" s="8" t="s">
        <v>84</v>
      </c>
      <c r="C21" s="8" t="s">
        <v>349</v>
      </c>
      <c r="D21" s="9" t="s">
        <v>283</v>
      </c>
      <c r="E21" s="8" t="s">
        <v>284</v>
      </c>
      <c r="F21" s="8">
        <v>1</v>
      </c>
    </row>
    <row r="22" spans="1:6" hidden="1" x14ac:dyDescent="0.35">
      <c r="A22" s="8" t="s">
        <v>113</v>
      </c>
      <c r="B22" s="8" t="s">
        <v>84</v>
      </c>
      <c r="C22" s="8" t="s">
        <v>349</v>
      </c>
      <c r="D22" s="9" t="s">
        <v>283</v>
      </c>
      <c r="E22" s="8" t="s">
        <v>284</v>
      </c>
      <c r="F22" s="8">
        <v>1</v>
      </c>
    </row>
    <row r="23" spans="1:6" hidden="1" x14ac:dyDescent="0.35">
      <c r="A23" s="8" t="s">
        <v>114</v>
      </c>
      <c r="B23" s="8" t="s">
        <v>84</v>
      </c>
      <c r="C23" s="8" t="s">
        <v>349</v>
      </c>
      <c r="D23" s="9" t="s">
        <v>283</v>
      </c>
      <c r="E23" s="8" t="s">
        <v>284</v>
      </c>
      <c r="F23" s="8">
        <v>1</v>
      </c>
    </row>
    <row r="24" spans="1:6" hidden="1" x14ac:dyDescent="0.35">
      <c r="A24" s="8" t="s">
        <v>115</v>
      </c>
      <c r="B24" s="8" t="s">
        <v>84</v>
      </c>
      <c r="C24" s="8" t="s">
        <v>349</v>
      </c>
      <c r="D24" s="9" t="s">
        <v>283</v>
      </c>
      <c r="E24" s="8" t="s">
        <v>284</v>
      </c>
      <c r="F24" s="8">
        <v>1</v>
      </c>
    </row>
    <row r="25" spans="1:6" hidden="1" x14ac:dyDescent="0.35">
      <c r="A25" s="8" t="s">
        <v>116</v>
      </c>
      <c r="B25" s="8" t="s">
        <v>84</v>
      </c>
      <c r="C25" s="8" t="s">
        <v>349</v>
      </c>
      <c r="D25" s="9" t="s">
        <v>283</v>
      </c>
      <c r="E25" s="8" t="s">
        <v>284</v>
      </c>
      <c r="F25" s="8">
        <v>1</v>
      </c>
    </row>
    <row r="26" spans="1:6" hidden="1" x14ac:dyDescent="0.35">
      <c r="A26" s="8" t="s">
        <v>117</v>
      </c>
      <c r="B26" s="8" t="s">
        <v>84</v>
      </c>
      <c r="C26" s="8" t="s">
        <v>349</v>
      </c>
      <c r="D26" s="9" t="s">
        <v>283</v>
      </c>
      <c r="E26" s="8" t="s">
        <v>284</v>
      </c>
      <c r="F26" s="8">
        <v>1</v>
      </c>
    </row>
    <row r="27" spans="1:6" hidden="1" x14ac:dyDescent="0.35">
      <c r="A27" s="8" t="s">
        <v>118</v>
      </c>
      <c r="B27" s="8" t="s">
        <v>84</v>
      </c>
      <c r="C27" s="8" t="s">
        <v>349</v>
      </c>
      <c r="D27" s="9" t="s">
        <v>283</v>
      </c>
      <c r="E27" s="8" t="s">
        <v>284</v>
      </c>
      <c r="F27" s="8">
        <v>1</v>
      </c>
    </row>
    <row r="28" spans="1:6" hidden="1" x14ac:dyDescent="0.35">
      <c r="A28" s="8" t="s">
        <v>119</v>
      </c>
      <c r="B28" s="8" t="s">
        <v>84</v>
      </c>
      <c r="C28" s="8" t="s">
        <v>349</v>
      </c>
      <c r="D28" s="9" t="s">
        <v>283</v>
      </c>
      <c r="E28" s="8" t="s">
        <v>284</v>
      </c>
      <c r="F28" s="8">
        <v>1</v>
      </c>
    </row>
    <row r="29" spans="1:6" hidden="1" x14ac:dyDescent="0.35">
      <c r="A29" s="8" t="s">
        <v>120</v>
      </c>
      <c r="B29" s="8" t="s">
        <v>84</v>
      </c>
      <c r="C29" s="8" t="s">
        <v>349</v>
      </c>
      <c r="D29" s="9" t="s">
        <v>283</v>
      </c>
      <c r="E29" s="8" t="s">
        <v>284</v>
      </c>
      <c r="F29" s="8">
        <v>1</v>
      </c>
    </row>
    <row r="30" spans="1:6" hidden="1" x14ac:dyDescent="0.35">
      <c r="A30" s="8" t="s">
        <v>121</v>
      </c>
      <c r="B30" s="8" t="s">
        <v>84</v>
      </c>
      <c r="C30" s="8" t="s">
        <v>349</v>
      </c>
      <c r="D30" s="9" t="s">
        <v>283</v>
      </c>
      <c r="E30" s="8" t="s">
        <v>284</v>
      </c>
      <c r="F30" s="8">
        <v>1</v>
      </c>
    </row>
    <row r="31" spans="1:6" hidden="1" x14ac:dyDescent="0.35">
      <c r="A31" s="8" t="s">
        <v>122</v>
      </c>
      <c r="B31" s="8" t="s">
        <v>84</v>
      </c>
      <c r="C31" s="8" t="s">
        <v>349</v>
      </c>
      <c r="D31" s="9" t="s">
        <v>283</v>
      </c>
      <c r="E31" s="8" t="s">
        <v>284</v>
      </c>
      <c r="F31" s="8">
        <v>1</v>
      </c>
    </row>
    <row r="32" spans="1:6" hidden="1" x14ac:dyDescent="0.35">
      <c r="A32" s="8" t="s">
        <v>123</v>
      </c>
      <c r="B32" s="8" t="s">
        <v>84</v>
      </c>
      <c r="C32" s="8" t="s">
        <v>349</v>
      </c>
      <c r="D32" s="9" t="s">
        <v>283</v>
      </c>
      <c r="E32" s="8" t="s">
        <v>284</v>
      </c>
      <c r="F32" s="8">
        <v>1</v>
      </c>
    </row>
    <row r="33" spans="1:6" hidden="1" x14ac:dyDescent="0.35">
      <c r="A33" s="8" t="s">
        <v>124</v>
      </c>
      <c r="B33" s="8" t="s">
        <v>84</v>
      </c>
      <c r="C33" s="8" t="s">
        <v>349</v>
      </c>
      <c r="D33" s="9" t="s">
        <v>283</v>
      </c>
      <c r="E33" s="8" t="s">
        <v>284</v>
      </c>
      <c r="F33" s="8">
        <v>1</v>
      </c>
    </row>
    <row r="34" spans="1:6" hidden="1" x14ac:dyDescent="0.35">
      <c r="A34" s="8" t="s">
        <v>125</v>
      </c>
      <c r="B34" s="8" t="s">
        <v>84</v>
      </c>
      <c r="C34" s="8" t="s">
        <v>349</v>
      </c>
      <c r="D34" s="9" t="s">
        <v>283</v>
      </c>
      <c r="E34" s="8" t="s">
        <v>284</v>
      </c>
      <c r="F34" s="8">
        <v>1</v>
      </c>
    </row>
    <row r="35" spans="1:6" hidden="1" x14ac:dyDescent="0.35">
      <c r="A35" s="8" t="s">
        <v>126</v>
      </c>
      <c r="B35" s="8" t="s">
        <v>84</v>
      </c>
      <c r="C35" s="8" t="s">
        <v>349</v>
      </c>
      <c r="D35" s="9" t="s">
        <v>283</v>
      </c>
      <c r="E35" s="8" t="s">
        <v>284</v>
      </c>
      <c r="F35" s="8">
        <v>1</v>
      </c>
    </row>
    <row r="36" spans="1:6" hidden="1" x14ac:dyDescent="0.35">
      <c r="A36" s="8" t="s">
        <v>127</v>
      </c>
      <c r="B36" s="8" t="s">
        <v>84</v>
      </c>
      <c r="C36" s="8" t="s">
        <v>349</v>
      </c>
      <c r="D36" s="9" t="s">
        <v>283</v>
      </c>
      <c r="E36" s="8" t="s">
        <v>284</v>
      </c>
      <c r="F36" s="8">
        <v>1</v>
      </c>
    </row>
    <row r="37" spans="1:6" hidden="1" x14ac:dyDescent="0.35">
      <c r="A37" s="8" t="s">
        <v>128</v>
      </c>
      <c r="B37" s="8" t="s">
        <v>84</v>
      </c>
      <c r="C37" s="8" t="s">
        <v>349</v>
      </c>
      <c r="D37" s="9" t="s">
        <v>283</v>
      </c>
      <c r="E37" s="8" t="s">
        <v>284</v>
      </c>
      <c r="F37" s="8">
        <v>1</v>
      </c>
    </row>
    <row r="38" spans="1:6" hidden="1" x14ac:dyDescent="0.35">
      <c r="A38" s="8" t="s">
        <v>129</v>
      </c>
      <c r="B38" s="8" t="s">
        <v>84</v>
      </c>
      <c r="C38" s="8" t="s">
        <v>349</v>
      </c>
      <c r="D38" s="9" t="s">
        <v>283</v>
      </c>
      <c r="E38" s="8" t="s">
        <v>284</v>
      </c>
      <c r="F38" s="8">
        <v>1</v>
      </c>
    </row>
    <row r="39" spans="1:6" hidden="1" x14ac:dyDescent="0.35">
      <c r="A39" s="8" t="s">
        <v>130</v>
      </c>
      <c r="B39" s="8" t="s">
        <v>84</v>
      </c>
      <c r="C39" s="8" t="s">
        <v>349</v>
      </c>
      <c r="D39" s="9" t="s">
        <v>283</v>
      </c>
      <c r="E39" s="8" t="s">
        <v>284</v>
      </c>
      <c r="F39" s="8">
        <v>1</v>
      </c>
    </row>
    <row r="40" spans="1:6" hidden="1" x14ac:dyDescent="0.35">
      <c r="A40" s="8" t="s">
        <v>131</v>
      </c>
      <c r="B40" s="8" t="s">
        <v>84</v>
      </c>
      <c r="C40" s="8" t="s">
        <v>349</v>
      </c>
      <c r="D40" s="9" t="s">
        <v>283</v>
      </c>
      <c r="E40" s="8" t="s">
        <v>284</v>
      </c>
      <c r="F40" s="8">
        <v>1</v>
      </c>
    </row>
    <row r="41" spans="1:6" hidden="1" x14ac:dyDescent="0.35">
      <c r="A41" s="8" t="s">
        <v>132</v>
      </c>
      <c r="B41" s="8" t="s">
        <v>84</v>
      </c>
      <c r="C41" s="8" t="s">
        <v>349</v>
      </c>
      <c r="D41" s="9" t="s">
        <v>283</v>
      </c>
      <c r="E41" s="8" t="s">
        <v>284</v>
      </c>
      <c r="F41" s="8">
        <v>1</v>
      </c>
    </row>
    <row r="42" spans="1:6" hidden="1" x14ac:dyDescent="0.35">
      <c r="A42" s="8" t="s">
        <v>133</v>
      </c>
      <c r="B42" s="8" t="s">
        <v>84</v>
      </c>
      <c r="C42" s="8" t="s">
        <v>349</v>
      </c>
      <c r="D42" s="9" t="s">
        <v>283</v>
      </c>
      <c r="E42" s="8" t="s">
        <v>284</v>
      </c>
      <c r="F42" s="8">
        <v>1</v>
      </c>
    </row>
    <row r="43" spans="1:6" hidden="1" x14ac:dyDescent="0.35">
      <c r="A43" s="8" t="s">
        <v>134</v>
      </c>
      <c r="B43" s="8" t="s">
        <v>84</v>
      </c>
      <c r="C43" s="8" t="s">
        <v>349</v>
      </c>
      <c r="D43" s="9" t="s">
        <v>283</v>
      </c>
      <c r="E43" s="8" t="s">
        <v>284</v>
      </c>
      <c r="F43" s="8">
        <v>1</v>
      </c>
    </row>
    <row r="44" spans="1:6" hidden="1" x14ac:dyDescent="0.35">
      <c r="A44" s="8" t="s">
        <v>135</v>
      </c>
      <c r="B44" s="8" t="s">
        <v>84</v>
      </c>
      <c r="C44" s="8" t="s">
        <v>349</v>
      </c>
      <c r="D44" s="9" t="s">
        <v>283</v>
      </c>
      <c r="E44" s="8" t="s">
        <v>284</v>
      </c>
      <c r="F44" s="8">
        <v>1</v>
      </c>
    </row>
    <row r="45" spans="1:6" hidden="1" x14ac:dyDescent="0.35">
      <c r="A45" s="8" t="s">
        <v>136</v>
      </c>
      <c r="B45" s="8" t="s">
        <v>84</v>
      </c>
      <c r="C45" s="8" t="s">
        <v>349</v>
      </c>
      <c r="D45" s="9" t="s">
        <v>283</v>
      </c>
      <c r="E45" s="8" t="s">
        <v>284</v>
      </c>
      <c r="F45" s="8">
        <v>1</v>
      </c>
    </row>
    <row r="46" spans="1:6" hidden="1" x14ac:dyDescent="0.35">
      <c r="A46" s="8" t="s">
        <v>137</v>
      </c>
      <c r="B46" s="8" t="s">
        <v>84</v>
      </c>
      <c r="C46" s="8" t="s">
        <v>349</v>
      </c>
      <c r="D46" s="9" t="s">
        <v>283</v>
      </c>
      <c r="E46" s="8" t="s">
        <v>284</v>
      </c>
      <c r="F46" s="8">
        <v>1</v>
      </c>
    </row>
    <row r="47" spans="1:6" hidden="1" x14ac:dyDescent="0.35">
      <c r="A47" s="8" t="s">
        <v>138</v>
      </c>
      <c r="B47" s="8" t="s">
        <v>84</v>
      </c>
      <c r="C47" s="8" t="s">
        <v>349</v>
      </c>
      <c r="D47" s="9" t="s">
        <v>283</v>
      </c>
      <c r="E47" s="8" t="s">
        <v>284</v>
      </c>
      <c r="F47" s="8">
        <v>1</v>
      </c>
    </row>
    <row r="48" spans="1:6" hidden="1" x14ac:dyDescent="0.35">
      <c r="A48" s="8" t="s">
        <v>139</v>
      </c>
      <c r="B48" s="8" t="s">
        <v>84</v>
      </c>
      <c r="C48" s="8" t="s">
        <v>349</v>
      </c>
      <c r="D48" s="9" t="s">
        <v>283</v>
      </c>
      <c r="E48" s="8" t="s">
        <v>284</v>
      </c>
      <c r="F48" s="8">
        <v>1</v>
      </c>
    </row>
    <row r="49" spans="1:6" hidden="1" x14ac:dyDescent="0.35">
      <c r="A49" s="8" t="s">
        <v>140</v>
      </c>
      <c r="B49" s="8" t="s">
        <v>84</v>
      </c>
      <c r="C49" s="8" t="s">
        <v>349</v>
      </c>
      <c r="D49" s="9" t="s">
        <v>358</v>
      </c>
      <c r="E49" s="8" t="s">
        <v>284</v>
      </c>
      <c r="F49" s="8">
        <v>1</v>
      </c>
    </row>
    <row r="50" spans="1:6" hidden="1" x14ac:dyDescent="0.35">
      <c r="A50" s="8" t="s">
        <v>141</v>
      </c>
      <c r="B50" s="8" t="s">
        <v>84</v>
      </c>
      <c r="C50" s="8" t="s">
        <v>349</v>
      </c>
      <c r="D50" s="9" t="s">
        <v>358</v>
      </c>
      <c r="E50" s="8" t="s">
        <v>284</v>
      </c>
      <c r="F50" s="8">
        <v>1</v>
      </c>
    </row>
    <row r="51" spans="1:6" hidden="1" x14ac:dyDescent="0.35">
      <c r="A51" s="8" t="s">
        <v>142</v>
      </c>
      <c r="B51" s="8" t="s">
        <v>84</v>
      </c>
      <c r="C51" s="8" t="s">
        <v>349</v>
      </c>
      <c r="D51" s="9" t="s">
        <v>283</v>
      </c>
      <c r="E51" s="8" t="s">
        <v>284</v>
      </c>
      <c r="F51" s="8">
        <v>1</v>
      </c>
    </row>
    <row r="52" spans="1:6" hidden="1" x14ac:dyDescent="0.35">
      <c r="A52" s="8" t="s">
        <v>143</v>
      </c>
      <c r="B52" s="8" t="s">
        <v>84</v>
      </c>
      <c r="C52" s="8" t="s">
        <v>349</v>
      </c>
      <c r="D52" s="9" t="s">
        <v>283</v>
      </c>
      <c r="E52" s="8" t="s">
        <v>284</v>
      </c>
      <c r="F52" s="8">
        <v>1</v>
      </c>
    </row>
    <row r="53" spans="1:6" hidden="1" x14ac:dyDescent="0.35">
      <c r="A53" s="8" t="s">
        <v>144</v>
      </c>
      <c r="B53" s="8" t="s">
        <v>84</v>
      </c>
      <c r="C53" s="8" t="s">
        <v>349</v>
      </c>
      <c r="D53" s="9" t="s">
        <v>283</v>
      </c>
      <c r="E53" s="8" t="s">
        <v>284</v>
      </c>
      <c r="F53" s="8">
        <v>1</v>
      </c>
    </row>
    <row r="54" spans="1:6" hidden="1" x14ac:dyDescent="0.35">
      <c r="A54" s="8" t="s">
        <v>145</v>
      </c>
      <c r="B54" s="8" t="s">
        <v>84</v>
      </c>
      <c r="C54" s="8" t="s">
        <v>349</v>
      </c>
      <c r="D54" s="9" t="s">
        <v>283</v>
      </c>
      <c r="E54" s="8" t="s">
        <v>284</v>
      </c>
      <c r="F54" s="8">
        <v>1</v>
      </c>
    </row>
    <row r="55" spans="1:6" hidden="1" x14ac:dyDescent="0.35">
      <c r="A55" s="8" t="s">
        <v>146</v>
      </c>
      <c r="B55" s="8" t="s">
        <v>84</v>
      </c>
      <c r="C55" s="8" t="s">
        <v>349</v>
      </c>
      <c r="D55" s="9" t="s">
        <v>283</v>
      </c>
      <c r="E55" s="8" t="s">
        <v>284</v>
      </c>
      <c r="F55" s="8">
        <v>1</v>
      </c>
    </row>
    <row r="56" spans="1:6" hidden="1" x14ac:dyDescent="0.35">
      <c r="A56" s="8" t="s">
        <v>147</v>
      </c>
      <c r="B56" s="8" t="s">
        <v>84</v>
      </c>
      <c r="C56" s="8" t="s">
        <v>349</v>
      </c>
      <c r="D56" s="9" t="s">
        <v>283</v>
      </c>
      <c r="E56" s="8" t="s">
        <v>284</v>
      </c>
      <c r="F56" s="8">
        <v>1</v>
      </c>
    </row>
    <row r="57" spans="1:6" hidden="1" x14ac:dyDescent="0.35">
      <c r="A57" s="8" t="s">
        <v>148</v>
      </c>
      <c r="B57" s="8" t="s">
        <v>84</v>
      </c>
      <c r="C57" s="8" t="s">
        <v>349</v>
      </c>
      <c r="D57" s="9" t="s">
        <v>283</v>
      </c>
      <c r="E57" s="8" t="s">
        <v>284</v>
      </c>
      <c r="F57" s="8">
        <v>1</v>
      </c>
    </row>
    <row r="58" spans="1:6" hidden="1" x14ac:dyDescent="0.35">
      <c r="A58" s="8" t="s">
        <v>149</v>
      </c>
      <c r="B58" s="8" t="s">
        <v>84</v>
      </c>
      <c r="C58" s="8" t="s">
        <v>349</v>
      </c>
      <c r="D58" s="9" t="s">
        <v>283</v>
      </c>
      <c r="E58" s="8" t="s">
        <v>284</v>
      </c>
      <c r="F58" s="8">
        <v>1</v>
      </c>
    </row>
    <row r="59" spans="1:6" hidden="1" x14ac:dyDescent="0.35">
      <c r="A59" s="8" t="s">
        <v>150</v>
      </c>
      <c r="B59" s="8" t="s">
        <v>84</v>
      </c>
      <c r="C59" s="8" t="s">
        <v>349</v>
      </c>
      <c r="D59" s="9" t="s">
        <v>283</v>
      </c>
      <c r="E59" s="8" t="s">
        <v>284</v>
      </c>
      <c r="F59" s="8">
        <v>1</v>
      </c>
    </row>
    <row r="60" spans="1:6" hidden="1" x14ac:dyDescent="0.35">
      <c r="A60" s="8" t="s">
        <v>151</v>
      </c>
      <c r="B60" s="8" t="s">
        <v>84</v>
      </c>
      <c r="C60" s="8" t="s">
        <v>349</v>
      </c>
      <c r="D60" s="9" t="s">
        <v>283</v>
      </c>
      <c r="E60" s="8" t="s">
        <v>284</v>
      </c>
      <c r="F60" s="8">
        <v>1</v>
      </c>
    </row>
    <row r="61" spans="1:6" hidden="1" x14ac:dyDescent="0.35">
      <c r="A61" s="8" t="s">
        <v>152</v>
      </c>
      <c r="B61" s="8" t="s">
        <v>84</v>
      </c>
      <c r="C61" s="8" t="s">
        <v>349</v>
      </c>
      <c r="D61" s="9" t="s">
        <v>283</v>
      </c>
      <c r="E61" s="8" t="s">
        <v>284</v>
      </c>
      <c r="F61" s="8">
        <v>1</v>
      </c>
    </row>
    <row r="62" spans="1:6" hidden="1" x14ac:dyDescent="0.35">
      <c r="A62" s="8" t="s">
        <v>153</v>
      </c>
      <c r="B62" s="8" t="s">
        <v>84</v>
      </c>
      <c r="C62" s="8" t="s">
        <v>349</v>
      </c>
      <c r="D62" s="9" t="s">
        <v>283</v>
      </c>
      <c r="E62" s="8" t="s">
        <v>284</v>
      </c>
      <c r="F62" s="8">
        <v>1</v>
      </c>
    </row>
    <row r="63" spans="1:6" hidden="1" x14ac:dyDescent="0.35">
      <c r="A63" s="8" t="s">
        <v>154</v>
      </c>
      <c r="B63" s="8" t="s">
        <v>84</v>
      </c>
      <c r="C63" s="8" t="s">
        <v>349</v>
      </c>
      <c r="D63" s="9" t="s">
        <v>283</v>
      </c>
      <c r="E63" s="8" t="s">
        <v>284</v>
      </c>
      <c r="F63" s="8">
        <v>1</v>
      </c>
    </row>
    <row r="64" spans="1:6" hidden="1" x14ac:dyDescent="0.35">
      <c r="A64" s="8" t="s">
        <v>155</v>
      </c>
      <c r="B64" s="8" t="s">
        <v>84</v>
      </c>
      <c r="C64" s="8" t="s">
        <v>349</v>
      </c>
      <c r="D64" s="9" t="s">
        <v>283</v>
      </c>
      <c r="E64" s="8" t="s">
        <v>284</v>
      </c>
      <c r="F64" s="8">
        <v>1</v>
      </c>
    </row>
    <row r="65" spans="1:6" hidden="1" x14ac:dyDescent="0.35">
      <c r="A65" s="8" t="s">
        <v>156</v>
      </c>
      <c r="B65" s="8" t="s">
        <v>84</v>
      </c>
      <c r="C65" s="8" t="s">
        <v>349</v>
      </c>
      <c r="D65" s="9" t="s">
        <v>283</v>
      </c>
      <c r="E65" s="8" t="s">
        <v>284</v>
      </c>
      <c r="F65" s="8">
        <v>1</v>
      </c>
    </row>
    <row r="66" spans="1:6" hidden="1" x14ac:dyDescent="0.35">
      <c r="A66" s="8" t="s">
        <v>157</v>
      </c>
      <c r="B66" s="8" t="s">
        <v>84</v>
      </c>
      <c r="C66" s="8" t="s">
        <v>349</v>
      </c>
      <c r="D66" s="9" t="s">
        <v>283</v>
      </c>
      <c r="E66" s="8" t="s">
        <v>284</v>
      </c>
      <c r="F66" s="8">
        <v>1</v>
      </c>
    </row>
    <row r="67" spans="1:6" hidden="1" x14ac:dyDescent="0.35">
      <c r="A67" s="8" t="s">
        <v>158</v>
      </c>
      <c r="B67" s="8" t="s">
        <v>84</v>
      </c>
      <c r="C67" s="8" t="s">
        <v>349</v>
      </c>
      <c r="D67" s="9" t="s">
        <v>283</v>
      </c>
      <c r="E67" s="8" t="s">
        <v>284</v>
      </c>
      <c r="F67" s="8">
        <v>1</v>
      </c>
    </row>
    <row r="68" spans="1:6" hidden="1" x14ac:dyDescent="0.35">
      <c r="A68" s="8" t="s">
        <v>159</v>
      </c>
      <c r="B68" s="8" t="s">
        <v>84</v>
      </c>
      <c r="C68" s="8" t="s">
        <v>349</v>
      </c>
      <c r="D68" s="9" t="s">
        <v>283</v>
      </c>
      <c r="E68" s="8" t="s">
        <v>284</v>
      </c>
      <c r="F68" s="8">
        <v>1</v>
      </c>
    </row>
    <row r="69" spans="1:6" hidden="1" x14ac:dyDescent="0.35">
      <c r="A69" s="8" t="s">
        <v>160</v>
      </c>
      <c r="B69" s="8" t="s">
        <v>84</v>
      </c>
      <c r="C69" s="8" t="s">
        <v>349</v>
      </c>
      <c r="D69" s="9" t="s">
        <v>283</v>
      </c>
      <c r="E69" s="8" t="s">
        <v>284</v>
      </c>
      <c r="F69" s="8">
        <v>1</v>
      </c>
    </row>
    <row r="70" spans="1:6" hidden="1" x14ac:dyDescent="0.35">
      <c r="A70" s="8" t="s">
        <v>161</v>
      </c>
      <c r="B70" s="8" t="s">
        <v>84</v>
      </c>
      <c r="C70" s="8" t="s">
        <v>349</v>
      </c>
      <c r="D70" s="9" t="s">
        <v>283</v>
      </c>
      <c r="E70" s="8" t="s">
        <v>284</v>
      </c>
      <c r="F70" s="8">
        <v>1</v>
      </c>
    </row>
    <row r="71" spans="1:6" hidden="1" x14ac:dyDescent="0.35">
      <c r="A71" s="8" t="s">
        <v>162</v>
      </c>
      <c r="B71" s="8" t="s">
        <v>84</v>
      </c>
      <c r="C71" s="8" t="s">
        <v>349</v>
      </c>
      <c r="D71" s="9" t="s">
        <v>283</v>
      </c>
      <c r="E71" s="8" t="s">
        <v>284</v>
      </c>
      <c r="F71" s="8">
        <v>1</v>
      </c>
    </row>
    <row r="72" spans="1:6" hidden="1" x14ac:dyDescent="0.35">
      <c r="A72" s="8" t="s">
        <v>163</v>
      </c>
      <c r="B72" s="8" t="s">
        <v>84</v>
      </c>
      <c r="C72" s="8" t="s">
        <v>349</v>
      </c>
      <c r="D72" s="9" t="s">
        <v>283</v>
      </c>
      <c r="E72" s="8" t="s">
        <v>284</v>
      </c>
      <c r="F72" s="8">
        <v>1</v>
      </c>
    </row>
    <row r="73" spans="1:6" hidden="1" x14ac:dyDescent="0.35">
      <c r="A73" s="8" t="s">
        <v>164</v>
      </c>
      <c r="B73" s="8" t="s">
        <v>84</v>
      </c>
      <c r="C73" s="8" t="s">
        <v>349</v>
      </c>
      <c r="D73" s="9" t="s">
        <v>283</v>
      </c>
      <c r="E73" s="8" t="s">
        <v>284</v>
      </c>
      <c r="F73" s="8">
        <v>1</v>
      </c>
    </row>
    <row r="74" spans="1:6" hidden="1" x14ac:dyDescent="0.35">
      <c r="A74" s="8" t="s">
        <v>165</v>
      </c>
      <c r="B74" s="8" t="s">
        <v>84</v>
      </c>
      <c r="C74" s="8" t="s">
        <v>349</v>
      </c>
      <c r="D74" s="9" t="s">
        <v>283</v>
      </c>
      <c r="E74" s="8" t="s">
        <v>284</v>
      </c>
      <c r="F74" s="8">
        <v>1</v>
      </c>
    </row>
    <row r="75" spans="1:6" hidden="1" x14ac:dyDescent="0.35">
      <c r="A75" s="8" t="s">
        <v>166</v>
      </c>
      <c r="B75" s="8" t="s">
        <v>84</v>
      </c>
      <c r="C75" s="8" t="s">
        <v>349</v>
      </c>
      <c r="D75" s="9" t="s">
        <v>283</v>
      </c>
      <c r="E75" s="8" t="s">
        <v>284</v>
      </c>
      <c r="F75" s="8">
        <v>1</v>
      </c>
    </row>
    <row r="76" spans="1:6" hidden="1" x14ac:dyDescent="0.35">
      <c r="A76" s="8" t="s">
        <v>167</v>
      </c>
      <c r="B76" s="8" t="s">
        <v>84</v>
      </c>
      <c r="C76" s="8" t="s">
        <v>349</v>
      </c>
      <c r="D76" s="9" t="s">
        <v>283</v>
      </c>
      <c r="E76" s="8" t="s">
        <v>284</v>
      </c>
      <c r="F76" s="8">
        <v>1</v>
      </c>
    </row>
    <row r="77" spans="1:6" hidden="1" x14ac:dyDescent="0.35">
      <c r="A77" s="8" t="s">
        <v>168</v>
      </c>
      <c r="B77" s="8" t="s">
        <v>84</v>
      </c>
      <c r="C77" s="8" t="s">
        <v>349</v>
      </c>
      <c r="D77" s="9" t="s">
        <v>283</v>
      </c>
      <c r="E77" s="8" t="s">
        <v>284</v>
      </c>
      <c r="F77" s="8">
        <v>1</v>
      </c>
    </row>
    <row r="78" spans="1:6" hidden="1" x14ac:dyDescent="0.35">
      <c r="A78" s="8" t="s">
        <v>169</v>
      </c>
      <c r="B78" s="8" t="s">
        <v>84</v>
      </c>
      <c r="C78" s="8" t="s">
        <v>349</v>
      </c>
      <c r="D78" s="9" t="s">
        <v>283</v>
      </c>
      <c r="E78" s="8" t="s">
        <v>284</v>
      </c>
      <c r="F78" s="8">
        <v>1</v>
      </c>
    </row>
    <row r="79" spans="1:6" hidden="1" x14ac:dyDescent="0.35">
      <c r="A79" s="8" t="s">
        <v>170</v>
      </c>
      <c r="B79" s="8" t="s">
        <v>84</v>
      </c>
      <c r="C79" s="8" t="s">
        <v>349</v>
      </c>
      <c r="D79" s="9" t="s">
        <v>283</v>
      </c>
      <c r="E79" s="8" t="s">
        <v>284</v>
      </c>
      <c r="F79" s="8">
        <v>1</v>
      </c>
    </row>
    <row r="80" spans="1:6" hidden="1" x14ac:dyDescent="0.35">
      <c r="A80" s="8" t="s">
        <v>171</v>
      </c>
      <c r="B80" s="8" t="s">
        <v>84</v>
      </c>
      <c r="C80" s="8" t="s">
        <v>349</v>
      </c>
      <c r="D80" s="9" t="s">
        <v>283</v>
      </c>
      <c r="E80" s="8" t="s">
        <v>284</v>
      </c>
      <c r="F80" s="8">
        <v>1</v>
      </c>
    </row>
    <row r="81" spans="1:6" hidden="1" x14ac:dyDescent="0.35">
      <c r="A81" s="8" t="s">
        <v>172</v>
      </c>
      <c r="B81" s="8" t="s">
        <v>84</v>
      </c>
      <c r="C81" s="8" t="s">
        <v>349</v>
      </c>
      <c r="D81" s="9" t="s">
        <v>283</v>
      </c>
      <c r="E81" s="8" t="s">
        <v>284</v>
      </c>
      <c r="F81" s="8">
        <v>1</v>
      </c>
    </row>
    <row r="82" spans="1:6" hidden="1" x14ac:dyDescent="0.35">
      <c r="A82" s="8" t="s">
        <v>173</v>
      </c>
      <c r="B82" s="8" t="s">
        <v>84</v>
      </c>
      <c r="C82" s="8" t="s">
        <v>349</v>
      </c>
      <c r="D82" s="9" t="s">
        <v>283</v>
      </c>
      <c r="E82" s="8" t="s">
        <v>284</v>
      </c>
      <c r="F82" s="8">
        <v>1</v>
      </c>
    </row>
    <row r="83" spans="1:6" hidden="1" x14ac:dyDescent="0.35">
      <c r="A83" s="8" t="s">
        <v>174</v>
      </c>
      <c r="B83" s="8" t="s">
        <v>84</v>
      </c>
      <c r="C83" s="8" t="s">
        <v>349</v>
      </c>
      <c r="D83" s="9" t="s">
        <v>283</v>
      </c>
      <c r="E83" s="8" t="s">
        <v>284</v>
      </c>
      <c r="F83" s="8">
        <v>1</v>
      </c>
    </row>
    <row r="84" spans="1:6" hidden="1" x14ac:dyDescent="0.35">
      <c r="A84" s="8" t="s">
        <v>175</v>
      </c>
      <c r="B84" s="8" t="s">
        <v>84</v>
      </c>
      <c r="C84" s="8" t="s">
        <v>349</v>
      </c>
      <c r="D84" s="9" t="s">
        <v>283</v>
      </c>
      <c r="E84" s="8" t="s">
        <v>284</v>
      </c>
      <c r="F84" s="8">
        <v>1</v>
      </c>
    </row>
    <row r="85" spans="1:6" hidden="1" x14ac:dyDescent="0.35">
      <c r="A85" s="8" t="s">
        <v>176</v>
      </c>
      <c r="B85" s="8" t="s">
        <v>84</v>
      </c>
      <c r="C85" s="8" t="s">
        <v>349</v>
      </c>
      <c r="D85" s="9" t="s">
        <v>283</v>
      </c>
      <c r="E85" s="8" t="s">
        <v>284</v>
      </c>
      <c r="F85" s="8">
        <v>1</v>
      </c>
    </row>
    <row r="86" spans="1:6" hidden="1" x14ac:dyDescent="0.35">
      <c r="A86" s="8" t="s">
        <v>177</v>
      </c>
      <c r="B86" s="8" t="s">
        <v>84</v>
      </c>
      <c r="C86" s="8" t="s">
        <v>349</v>
      </c>
      <c r="D86" s="9" t="s">
        <v>283</v>
      </c>
      <c r="E86" s="8" t="s">
        <v>284</v>
      </c>
      <c r="F86" s="8">
        <v>1</v>
      </c>
    </row>
    <row r="87" spans="1:6" hidden="1" x14ac:dyDescent="0.35">
      <c r="A87" s="8" t="s">
        <v>178</v>
      </c>
      <c r="B87" s="8" t="s">
        <v>84</v>
      </c>
      <c r="C87" s="8" t="s">
        <v>349</v>
      </c>
      <c r="D87" s="9" t="s">
        <v>283</v>
      </c>
      <c r="E87" s="8" t="s">
        <v>284</v>
      </c>
      <c r="F87" s="8">
        <v>1</v>
      </c>
    </row>
    <row r="88" spans="1:6" hidden="1" x14ac:dyDescent="0.35">
      <c r="A88" s="8" t="s">
        <v>179</v>
      </c>
      <c r="B88" s="8" t="s">
        <v>84</v>
      </c>
      <c r="C88" s="8" t="s">
        <v>349</v>
      </c>
      <c r="D88" s="9" t="s">
        <v>283</v>
      </c>
      <c r="E88" s="8" t="s">
        <v>284</v>
      </c>
      <c r="F88" s="8">
        <v>1</v>
      </c>
    </row>
    <row r="89" spans="1:6" hidden="1" x14ac:dyDescent="0.35">
      <c r="A89" s="8" t="s">
        <v>180</v>
      </c>
      <c r="B89" s="8" t="s">
        <v>84</v>
      </c>
      <c r="C89" s="8" t="s">
        <v>349</v>
      </c>
      <c r="D89" s="9" t="s">
        <v>283</v>
      </c>
      <c r="E89" s="8" t="s">
        <v>284</v>
      </c>
      <c r="F89" s="8">
        <v>1</v>
      </c>
    </row>
    <row r="90" spans="1:6" hidden="1" x14ac:dyDescent="0.35">
      <c r="A90" s="8" t="s">
        <v>181</v>
      </c>
      <c r="B90" s="8" t="s">
        <v>84</v>
      </c>
      <c r="C90" s="8" t="s">
        <v>349</v>
      </c>
      <c r="D90" s="9" t="s">
        <v>283</v>
      </c>
      <c r="E90" s="8" t="s">
        <v>284</v>
      </c>
      <c r="F90" s="8">
        <v>1</v>
      </c>
    </row>
    <row r="91" spans="1:6" hidden="1" x14ac:dyDescent="0.35">
      <c r="A91" s="8" t="s">
        <v>182</v>
      </c>
      <c r="B91" s="8" t="s">
        <v>84</v>
      </c>
      <c r="C91" s="8" t="s">
        <v>349</v>
      </c>
      <c r="D91" s="9" t="s">
        <v>283</v>
      </c>
      <c r="E91" s="8" t="s">
        <v>284</v>
      </c>
      <c r="F91" s="8">
        <v>1</v>
      </c>
    </row>
    <row r="92" spans="1:6" hidden="1" x14ac:dyDescent="0.35">
      <c r="A92" s="8" t="s">
        <v>183</v>
      </c>
      <c r="B92" s="8" t="s">
        <v>84</v>
      </c>
      <c r="C92" s="8" t="s">
        <v>349</v>
      </c>
      <c r="D92" s="9" t="s">
        <v>283</v>
      </c>
      <c r="E92" s="8" t="s">
        <v>284</v>
      </c>
      <c r="F92" s="8">
        <v>1</v>
      </c>
    </row>
    <row r="93" spans="1:6" hidden="1" x14ac:dyDescent="0.35">
      <c r="A93" s="8" t="s">
        <v>184</v>
      </c>
      <c r="B93" s="8" t="s">
        <v>84</v>
      </c>
      <c r="C93" s="8" t="s">
        <v>349</v>
      </c>
      <c r="D93" s="9" t="s">
        <v>283</v>
      </c>
      <c r="E93" s="8" t="s">
        <v>284</v>
      </c>
      <c r="F93" s="8">
        <v>1</v>
      </c>
    </row>
    <row r="94" spans="1:6" hidden="1" x14ac:dyDescent="0.35">
      <c r="A94" s="8" t="s">
        <v>185</v>
      </c>
      <c r="B94" s="8" t="s">
        <v>84</v>
      </c>
      <c r="C94" s="8" t="s">
        <v>349</v>
      </c>
      <c r="D94" s="9" t="s">
        <v>283</v>
      </c>
      <c r="E94" s="8" t="s">
        <v>284</v>
      </c>
      <c r="F94" s="8">
        <v>1</v>
      </c>
    </row>
    <row r="95" spans="1:6" hidden="1" x14ac:dyDescent="0.35">
      <c r="A95" s="8" t="s">
        <v>186</v>
      </c>
      <c r="B95" s="8" t="s">
        <v>84</v>
      </c>
      <c r="C95" s="8" t="s">
        <v>349</v>
      </c>
      <c r="D95" s="9" t="s">
        <v>283</v>
      </c>
      <c r="E95" s="8" t="s">
        <v>284</v>
      </c>
      <c r="F95" s="8">
        <v>1</v>
      </c>
    </row>
    <row r="96" spans="1:6" hidden="1" x14ac:dyDescent="0.35">
      <c r="A96" s="8" t="s">
        <v>187</v>
      </c>
      <c r="B96" s="8" t="s">
        <v>84</v>
      </c>
      <c r="C96" s="8" t="s">
        <v>349</v>
      </c>
      <c r="D96" s="9" t="s">
        <v>283</v>
      </c>
      <c r="E96" s="8" t="s">
        <v>284</v>
      </c>
      <c r="F96" s="8">
        <v>1</v>
      </c>
    </row>
    <row r="97" spans="1:9" hidden="1" x14ac:dyDescent="0.35">
      <c r="A97" s="8" t="s">
        <v>188</v>
      </c>
      <c r="B97" s="8" t="s">
        <v>84</v>
      </c>
      <c r="C97" s="8" t="s">
        <v>349</v>
      </c>
      <c r="D97" s="9" t="s">
        <v>283</v>
      </c>
      <c r="E97" s="8" t="s">
        <v>284</v>
      </c>
      <c r="F97" s="8">
        <v>1</v>
      </c>
    </row>
    <row r="98" spans="1:9" hidden="1" x14ac:dyDescent="0.35">
      <c r="A98" s="8" t="s">
        <v>189</v>
      </c>
      <c r="B98" s="8" t="s">
        <v>84</v>
      </c>
      <c r="C98" s="8" t="s">
        <v>349</v>
      </c>
      <c r="D98" s="9" t="s">
        <v>283</v>
      </c>
      <c r="E98" s="8" t="s">
        <v>284</v>
      </c>
      <c r="F98" s="8">
        <v>1</v>
      </c>
    </row>
    <row r="99" spans="1:9" ht="54" hidden="1" x14ac:dyDescent="0.35">
      <c r="A99" s="8" t="s">
        <v>190</v>
      </c>
      <c r="B99" s="8" t="s">
        <v>280</v>
      </c>
      <c r="C99" s="8" t="s">
        <v>349</v>
      </c>
      <c r="D99" s="8" t="s">
        <v>356</v>
      </c>
      <c r="E99" s="8" t="s">
        <v>284</v>
      </c>
      <c r="F99" s="8">
        <v>12</v>
      </c>
    </row>
    <row r="100" spans="1:9" ht="36" hidden="1" x14ac:dyDescent="0.35">
      <c r="A100" s="8" t="s">
        <v>191</v>
      </c>
      <c r="B100" s="8" t="s">
        <v>281</v>
      </c>
      <c r="C100" s="8" t="s">
        <v>349</v>
      </c>
      <c r="D100" s="8" t="s">
        <v>356</v>
      </c>
      <c r="E100" s="8" t="s">
        <v>284</v>
      </c>
      <c r="F100" s="8">
        <v>1</v>
      </c>
    </row>
    <row r="101" spans="1:9" s="12" customFormat="1" ht="15" hidden="1" x14ac:dyDescent="0.25">
      <c r="A101" s="4" t="s">
        <v>261</v>
      </c>
      <c r="B101" s="4" t="s">
        <v>332</v>
      </c>
      <c r="C101" s="4" t="s">
        <v>351</v>
      </c>
      <c r="D101" s="4" t="s">
        <v>360</v>
      </c>
      <c r="E101" s="4"/>
      <c r="F101" s="4">
        <v>236</v>
      </c>
      <c r="G101" s="4">
        <v>235</v>
      </c>
      <c r="H101" s="4">
        <v>1</v>
      </c>
      <c r="I101" s="4">
        <f t="shared" ref="I101:I118" si="0">H101/F101</f>
        <v>4.2372881355932203E-3</v>
      </c>
    </row>
    <row r="102" spans="1:9" s="4" customFormat="1" ht="15" hidden="1" x14ac:dyDescent="0.25">
      <c r="A102" s="4" t="s">
        <v>268</v>
      </c>
      <c r="B102" s="4" t="s">
        <v>339</v>
      </c>
      <c r="C102" s="4" t="s">
        <v>351</v>
      </c>
      <c r="D102" s="4" t="s">
        <v>360</v>
      </c>
      <c r="F102" s="4">
        <v>520</v>
      </c>
      <c r="G102" s="4">
        <v>517</v>
      </c>
      <c r="H102" s="4">
        <v>3</v>
      </c>
      <c r="I102" s="4">
        <f t="shared" si="0"/>
        <v>5.7692307692307696E-3</v>
      </c>
    </row>
    <row r="103" spans="1:9" s="4" customFormat="1" ht="15" x14ac:dyDescent="0.25">
      <c r="A103" s="4" t="s">
        <v>193</v>
      </c>
      <c r="B103" s="4" t="s">
        <v>285</v>
      </c>
      <c r="C103" s="4" t="s">
        <v>351</v>
      </c>
      <c r="D103" s="4" t="s">
        <v>359</v>
      </c>
      <c r="E103" s="4" t="s">
        <v>364</v>
      </c>
      <c r="F103" s="4">
        <v>168</v>
      </c>
      <c r="G103" s="4">
        <v>167</v>
      </c>
      <c r="H103" s="4">
        <v>1</v>
      </c>
      <c r="I103" s="4">
        <f t="shared" si="0"/>
        <v>5.9523809523809521E-3</v>
      </c>
    </row>
    <row r="104" spans="1:9" s="4" customFormat="1" ht="15" x14ac:dyDescent="0.25">
      <c r="A104" s="4" t="s">
        <v>199</v>
      </c>
      <c r="B104" s="4" t="s">
        <v>291</v>
      </c>
      <c r="C104" s="4" t="s">
        <v>350</v>
      </c>
      <c r="D104" s="4" t="s">
        <v>359</v>
      </c>
      <c r="F104" s="4">
        <v>84</v>
      </c>
      <c r="G104" s="4">
        <v>83</v>
      </c>
      <c r="H104" s="4">
        <v>1</v>
      </c>
      <c r="I104" s="4">
        <f t="shared" si="0"/>
        <v>1.1904761904761904E-2</v>
      </c>
    </row>
    <row r="105" spans="1:9" s="4" customFormat="1" ht="15" hidden="1" x14ac:dyDescent="0.25">
      <c r="A105" s="4" t="s">
        <v>251</v>
      </c>
      <c r="B105" s="4" t="s">
        <v>328</v>
      </c>
      <c r="C105" s="4" t="s">
        <v>351</v>
      </c>
      <c r="D105" s="4" t="s">
        <v>361</v>
      </c>
      <c r="F105" s="4">
        <v>53</v>
      </c>
      <c r="G105" s="4">
        <v>52</v>
      </c>
      <c r="H105" s="4">
        <v>1</v>
      </c>
      <c r="I105" s="4">
        <f t="shared" si="0"/>
        <v>1.8867924528301886E-2</v>
      </c>
    </row>
    <row r="106" spans="1:9" s="4" customFormat="1" ht="15" x14ac:dyDescent="0.25">
      <c r="A106" s="4" t="s">
        <v>231</v>
      </c>
      <c r="B106" s="4" t="s">
        <v>307</v>
      </c>
      <c r="C106" s="4" t="s">
        <v>351</v>
      </c>
      <c r="D106" s="4" t="s">
        <v>359</v>
      </c>
      <c r="F106" s="4">
        <v>705</v>
      </c>
      <c r="G106" s="4">
        <v>687</v>
      </c>
      <c r="H106" s="4">
        <v>18</v>
      </c>
      <c r="I106" s="4">
        <f t="shared" si="0"/>
        <v>2.553191489361702E-2</v>
      </c>
    </row>
    <row r="107" spans="1:9" s="4" customFormat="1" ht="15" x14ac:dyDescent="0.25">
      <c r="A107" s="4" t="s">
        <v>250</v>
      </c>
      <c r="B107" s="4" t="s">
        <v>327</v>
      </c>
      <c r="C107" s="4" t="s">
        <v>351</v>
      </c>
      <c r="D107" s="4" t="s">
        <v>359</v>
      </c>
      <c r="F107" s="4">
        <v>1292</v>
      </c>
      <c r="G107" s="4">
        <v>1255</v>
      </c>
      <c r="H107" s="4">
        <v>37</v>
      </c>
      <c r="I107" s="4">
        <f t="shared" si="0"/>
        <v>2.8637770897832818E-2</v>
      </c>
    </row>
    <row r="108" spans="1:9" s="4" customFormat="1" ht="15" x14ac:dyDescent="0.25">
      <c r="A108" s="4" t="s">
        <v>198</v>
      </c>
      <c r="B108" s="4" t="s">
        <v>289</v>
      </c>
      <c r="C108" s="4" t="s">
        <v>350</v>
      </c>
      <c r="D108" s="4" t="s">
        <v>359</v>
      </c>
      <c r="F108" s="4">
        <v>2240</v>
      </c>
      <c r="G108" s="4">
        <v>2175</v>
      </c>
      <c r="H108" s="4">
        <v>65</v>
      </c>
      <c r="I108" s="4">
        <f t="shared" si="0"/>
        <v>2.9017857142857144E-2</v>
      </c>
    </row>
    <row r="109" spans="1:9" s="4" customFormat="1" ht="15" x14ac:dyDescent="0.25">
      <c r="A109" s="4" t="s">
        <v>232</v>
      </c>
      <c r="B109" s="4" t="s">
        <v>308</v>
      </c>
      <c r="C109" s="4" t="s">
        <v>351</v>
      </c>
      <c r="D109" s="4" t="s">
        <v>359</v>
      </c>
      <c r="F109" s="4">
        <v>26884</v>
      </c>
      <c r="G109" s="4">
        <v>26039</v>
      </c>
      <c r="H109" s="4">
        <v>845</v>
      </c>
      <c r="I109" s="4">
        <f t="shared" si="0"/>
        <v>3.1431334622823985E-2</v>
      </c>
    </row>
    <row r="110" spans="1:9" s="4" customFormat="1" ht="15" x14ac:dyDescent="0.25">
      <c r="A110" s="4" t="s">
        <v>203</v>
      </c>
      <c r="B110" s="4" t="s">
        <v>294</v>
      </c>
      <c r="C110" s="4" t="s">
        <v>350</v>
      </c>
      <c r="D110" s="4" t="s">
        <v>359</v>
      </c>
      <c r="F110" s="4">
        <v>910</v>
      </c>
      <c r="G110" s="4">
        <v>874</v>
      </c>
      <c r="H110" s="4">
        <v>36</v>
      </c>
      <c r="I110" s="4">
        <f t="shared" si="0"/>
        <v>3.9560439560439559E-2</v>
      </c>
    </row>
    <row r="111" spans="1:9" s="4" customFormat="1" ht="15" x14ac:dyDescent="0.25">
      <c r="A111" s="4" t="s">
        <v>237</v>
      </c>
      <c r="B111" s="4" t="s">
        <v>313</v>
      </c>
      <c r="C111" s="4" t="s">
        <v>353</v>
      </c>
      <c r="D111" s="4" t="s">
        <v>359</v>
      </c>
      <c r="E111" s="4" t="s">
        <v>284</v>
      </c>
      <c r="F111" s="4">
        <v>24</v>
      </c>
      <c r="G111" s="4">
        <v>23</v>
      </c>
      <c r="H111" s="4">
        <v>1</v>
      </c>
      <c r="I111" s="4">
        <f t="shared" si="0"/>
        <v>4.1666666666666664E-2</v>
      </c>
    </row>
    <row r="112" spans="1:9" s="4" customFormat="1" ht="15" x14ac:dyDescent="0.25">
      <c r="A112" s="4" t="s">
        <v>233</v>
      </c>
      <c r="B112" s="4" t="s">
        <v>309</v>
      </c>
      <c r="C112" s="4" t="s">
        <v>351</v>
      </c>
      <c r="D112" s="4" t="s">
        <v>359</v>
      </c>
      <c r="F112" s="4">
        <v>840</v>
      </c>
      <c r="G112" s="4">
        <v>800</v>
      </c>
      <c r="H112" s="4">
        <v>40</v>
      </c>
      <c r="I112" s="4">
        <f t="shared" si="0"/>
        <v>4.7619047619047616E-2</v>
      </c>
    </row>
    <row r="113" spans="1:9" s="4" customFormat="1" ht="19.5" customHeight="1" x14ac:dyDescent="0.25">
      <c r="A113" s="4" t="s">
        <v>205</v>
      </c>
      <c r="B113" s="4" t="s">
        <v>297</v>
      </c>
      <c r="C113" s="4" t="s">
        <v>350</v>
      </c>
      <c r="D113" s="4" t="s">
        <v>359</v>
      </c>
      <c r="E113" s="4" t="s">
        <v>368</v>
      </c>
      <c r="F113" s="4">
        <v>48030</v>
      </c>
      <c r="G113" s="4">
        <v>45614</v>
      </c>
      <c r="H113" s="4">
        <v>2416</v>
      </c>
      <c r="I113" s="4">
        <f t="shared" si="0"/>
        <v>5.03018946491776E-2</v>
      </c>
    </row>
    <row r="114" spans="1:9" s="4" customFormat="1" ht="15" hidden="1" x14ac:dyDescent="0.25">
      <c r="A114" s="4" t="s">
        <v>272</v>
      </c>
      <c r="B114" s="4" t="s">
        <v>343</v>
      </c>
      <c r="C114" s="4" t="s">
        <v>351</v>
      </c>
      <c r="D114" s="4" t="s">
        <v>360</v>
      </c>
      <c r="F114" s="4">
        <v>294</v>
      </c>
      <c r="G114" s="4">
        <v>279</v>
      </c>
      <c r="H114" s="4">
        <v>15</v>
      </c>
      <c r="I114" s="4">
        <f t="shared" si="0"/>
        <v>5.1020408163265307E-2</v>
      </c>
    </row>
    <row r="115" spans="1:9" s="4" customFormat="1" ht="15" x14ac:dyDescent="0.25">
      <c r="A115" s="4" t="s">
        <v>85</v>
      </c>
      <c r="B115" s="4" t="s">
        <v>326</v>
      </c>
      <c r="C115" s="4" t="s">
        <v>351</v>
      </c>
      <c r="D115" s="4" t="s">
        <v>359</v>
      </c>
      <c r="F115" s="4">
        <v>441</v>
      </c>
      <c r="G115" s="4">
        <v>417</v>
      </c>
      <c r="H115" s="4">
        <v>24</v>
      </c>
      <c r="I115" s="4">
        <f t="shared" si="0"/>
        <v>5.4421768707482991E-2</v>
      </c>
    </row>
    <row r="116" spans="1:9" s="4" customFormat="1" ht="15" x14ac:dyDescent="0.25">
      <c r="A116" s="4" t="s">
        <v>247</v>
      </c>
      <c r="B116" s="4" t="s">
        <v>323</v>
      </c>
      <c r="C116" s="4" t="s">
        <v>351</v>
      </c>
      <c r="D116" s="4" t="s">
        <v>359</v>
      </c>
      <c r="F116" s="4">
        <v>447</v>
      </c>
      <c r="G116" s="4">
        <v>420</v>
      </c>
      <c r="H116" s="4">
        <v>27</v>
      </c>
      <c r="I116" s="4">
        <f t="shared" si="0"/>
        <v>6.0402684563758392E-2</v>
      </c>
    </row>
    <row r="117" spans="1:9" s="13" customFormat="1" ht="15" x14ac:dyDescent="0.25">
      <c r="A117" s="13" t="s">
        <v>238</v>
      </c>
      <c r="B117" s="13" t="s">
        <v>315</v>
      </c>
      <c r="C117" s="13" t="s">
        <v>351</v>
      </c>
      <c r="D117" s="13" t="s">
        <v>359</v>
      </c>
      <c r="F117" s="13">
        <v>11242</v>
      </c>
      <c r="G117" s="13">
        <v>10467</v>
      </c>
      <c r="H117" s="13">
        <v>775</v>
      </c>
      <c r="I117" s="13">
        <f t="shared" si="0"/>
        <v>6.8937911403664828E-2</v>
      </c>
    </row>
    <row r="118" spans="1:9" s="4" customFormat="1" ht="15" hidden="1" x14ac:dyDescent="0.25">
      <c r="A118" s="4" t="s">
        <v>269</v>
      </c>
      <c r="B118" s="4" t="s">
        <v>340</v>
      </c>
      <c r="C118" s="4" t="s">
        <v>350</v>
      </c>
      <c r="D118" s="4" t="s">
        <v>360</v>
      </c>
      <c r="F118" s="4">
        <v>2860</v>
      </c>
      <c r="G118" s="4">
        <v>2651</v>
      </c>
      <c r="H118" s="4">
        <v>209</v>
      </c>
      <c r="I118" s="4">
        <f t="shared" si="0"/>
        <v>7.3076923076923081E-2</v>
      </c>
    </row>
    <row r="119" spans="1:9" hidden="1" x14ac:dyDescent="0.35">
      <c r="A119" s="8" t="s">
        <v>210</v>
      </c>
      <c r="B119" s="8" t="s">
        <v>84</v>
      </c>
      <c r="C119" s="8" t="s">
        <v>349</v>
      </c>
      <c r="D119" s="9" t="s">
        <v>283</v>
      </c>
      <c r="E119" s="8" t="s">
        <v>284</v>
      </c>
      <c r="F119" s="8">
        <v>1</v>
      </c>
    </row>
    <row r="120" spans="1:9" hidden="1" x14ac:dyDescent="0.35">
      <c r="A120" s="8" t="s">
        <v>211</v>
      </c>
      <c r="B120" s="8" t="s">
        <v>84</v>
      </c>
      <c r="C120" s="8" t="s">
        <v>349</v>
      </c>
      <c r="D120" s="9" t="s">
        <v>283</v>
      </c>
      <c r="E120" s="8" t="s">
        <v>284</v>
      </c>
      <c r="F120" s="8">
        <v>1</v>
      </c>
    </row>
    <row r="121" spans="1:9" hidden="1" x14ac:dyDescent="0.35">
      <c r="A121" s="8" t="s">
        <v>212</v>
      </c>
      <c r="B121" s="8" t="s">
        <v>84</v>
      </c>
      <c r="C121" s="8" t="s">
        <v>349</v>
      </c>
      <c r="D121" s="9" t="s">
        <v>283</v>
      </c>
      <c r="E121" s="8" t="s">
        <v>284</v>
      </c>
      <c r="F121" s="8">
        <v>1</v>
      </c>
    </row>
    <row r="122" spans="1:9" hidden="1" x14ac:dyDescent="0.35">
      <c r="A122" s="8" t="s">
        <v>213</v>
      </c>
      <c r="B122" s="8" t="s">
        <v>84</v>
      </c>
      <c r="C122" s="8" t="s">
        <v>349</v>
      </c>
      <c r="D122" s="9" t="s">
        <v>283</v>
      </c>
      <c r="E122" s="8" t="s">
        <v>284</v>
      </c>
      <c r="F122" s="8">
        <v>1</v>
      </c>
    </row>
    <row r="123" spans="1:9" hidden="1" x14ac:dyDescent="0.35">
      <c r="A123" s="8" t="s">
        <v>214</v>
      </c>
      <c r="B123" s="8" t="s">
        <v>84</v>
      </c>
      <c r="C123" s="8" t="s">
        <v>349</v>
      </c>
      <c r="D123" s="8" t="s">
        <v>355</v>
      </c>
      <c r="E123" s="8" t="s">
        <v>284</v>
      </c>
      <c r="F123" s="8">
        <v>1</v>
      </c>
    </row>
    <row r="124" spans="1:9" hidden="1" x14ac:dyDescent="0.35">
      <c r="A124" s="8" t="s">
        <v>215</v>
      </c>
      <c r="B124" s="8" t="s">
        <v>84</v>
      </c>
      <c r="C124" s="8" t="s">
        <v>349</v>
      </c>
      <c r="D124" s="8" t="s">
        <v>355</v>
      </c>
      <c r="E124" s="8" t="s">
        <v>284</v>
      </c>
      <c r="F124" s="8">
        <v>1</v>
      </c>
    </row>
    <row r="125" spans="1:9" s="4" customFormat="1" ht="15" x14ac:dyDescent="0.25">
      <c r="A125" s="4" t="s">
        <v>201</v>
      </c>
      <c r="B125" s="4" t="s">
        <v>293</v>
      </c>
      <c r="C125" s="4" t="s">
        <v>351</v>
      </c>
      <c r="D125" s="4" t="s">
        <v>359</v>
      </c>
      <c r="F125" s="4">
        <v>786</v>
      </c>
      <c r="G125" s="4">
        <v>728</v>
      </c>
      <c r="H125" s="4">
        <v>58</v>
      </c>
      <c r="I125" s="4">
        <f>H125/F125</f>
        <v>7.3791348600508899E-2</v>
      </c>
    </row>
    <row r="126" spans="1:9" hidden="1" x14ac:dyDescent="0.35">
      <c r="A126" s="8" t="s">
        <v>217</v>
      </c>
      <c r="B126" s="8" t="s">
        <v>84</v>
      </c>
      <c r="C126" s="8" t="s">
        <v>349</v>
      </c>
      <c r="D126" s="9" t="s">
        <v>283</v>
      </c>
      <c r="E126" s="8" t="s">
        <v>284</v>
      </c>
      <c r="F126" s="8">
        <v>1</v>
      </c>
    </row>
    <row r="127" spans="1:9" hidden="1" x14ac:dyDescent="0.35">
      <c r="A127" s="8" t="s">
        <v>218</v>
      </c>
      <c r="B127" s="8" t="s">
        <v>84</v>
      </c>
      <c r="C127" s="8" t="s">
        <v>349</v>
      </c>
      <c r="D127" s="9" t="s">
        <v>283</v>
      </c>
      <c r="E127" s="8" t="s">
        <v>284</v>
      </c>
      <c r="F127" s="8">
        <v>1</v>
      </c>
    </row>
    <row r="128" spans="1:9" hidden="1" x14ac:dyDescent="0.35">
      <c r="A128" s="8" t="s">
        <v>219</v>
      </c>
      <c r="B128" s="8" t="s">
        <v>84</v>
      </c>
      <c r="C128" s="8" t="s">
        <v>349</v>
      </c>
      <c r="D128" s="9" t="s">
        <v>283</v>
      </c>
      <c r="E128" s="8" t="s">
        <v>284</v>
      </c>
      <c r="F128" s="8">
        <v>1</v>
      </c>
    </row>
    <row r="129" spans="1:9" hidden="1" x14ac:dyDescent="0.35">
      <c r="A129" s="8" t="s">
        <v>220</v>
      </c>
      <c r="B129" s="8" t="s">
        <v>84</v>
      </c>
      <c r="C129" s="8" t="s">
        <v>349</v>
      </c>
      <c r="D129" s="9" t="s">
        <v>283</v>
      </c>
      <c r="E129" s="8" t="s">
        <v>284</v>
      </c>
      <c r="F129" s="8">
        <v>1</v>
      </c>
    </row>
    <row r="130" spans="1:9" hidden="1" x14ac:dyDescent="0.35">
      <c r="A130" s="8" t="s">
        <v>221</v>
      </c>
      <c r="B130" s="8" t="s">
        <v>84</v>
      </c>
      <c r="C130" s="8" t="s">
        <v>349</v>
      </c>
      <c r="D130" s="9" t="s">
        <v>283</v>
      </c>
      <c r="E130" s="8" t="s">
        <v>284</v>
      </c>
      <c r="F130" s="8">
        <v>1</v>
      </c>
    </row>
    <row r="131" spans="1:9" hidden="1" x14ac:dyDescent="0.35">
      <c r="A131" s="8" t="s">
        <v>222</v>
      </c>
      <c r="B131" s="8" t="s">
        <v>84</v>
      </c>
      <c r="C131" s="8" t="s">
        <v>349</v>
      </c>
      <c r="D131" s="9" t="s">
        <v>283</v>
      </c>
      <c r="E131" s="8" t="s">
        <v>284</v>
      </c>
      <c r="F131" s="8">
        <v>1</v>
      </c>
    </row>
    <row r="132" spans="1:9" hidden="1" x14ac:dyDescent="0.35">
      <c r="A132" s="8" t="s">
        <v>223</v>
      </c>
      <c r="B132" s="8" t="s">
        <v>84</v>
      </c>
      <c r="C132" s="8" t="s">
        <v>349</v>
      </c>
      <c r="D132" s="9" t="s">
        <v>283</v>
      </c>
      <c r="E132" s="8" t="s">
        <v>284</v>
      </c>
      <c r="F132" s="8">
        <v>1</v>
      </c>
    </row>
    <row r="133" spans="1:9" hidden="1" x14ac:dyDescent="0.35">
      <c r="A133" s="8" t="s">
        <v>224</v>
      </c>
      <c r="B133" s="8" t="s">
        <v>84</v>
      </c>
      <c r="C133" s="8" t="s">
        <v>349</v>
      </c>
      <c r="D133" s="9" t="s">
        <v>283</v>
      </c>
      <c r="E133" s="8" t="s">
        <v>284</v>
      </c>
      <c r="F133" s="8">
        <v>1</v>
      </c>
    </row>
    <row r="134" spans="1:9" hidden="1" x14ac:dyDescent="0.35">
      <c r="A134" s="8" t="s">
        <v>225</v>
      </c>
      <c r="B134" s="8" t="s">
        <v>84</v>
      </c>
      <c r="C134" s="8" t="s">
        <v>349</v>
      </c>
      <c r="D134" s="9" t="s">
        <v>283</v>
      </c>
      <c r="E134" s="8" t="s">
        <v>284</v>
      </c>
      <c r="F134" s="8">
        <v>1</v>
      </c>
    </row>
    <row r="135" spans="1:9" s="4" customFormat="1" ht="15" x14ac:dyDescent="0.25">
      <c r="A135" s="4" t="s">
        <v>252</v>
      </c>
      <c r="B135" s="4" t="s">
        <v>329</v>
      </c>
      <c r="C135" s="4" t="s">
        <v>351</v>
      </c>
      <c r="D135" s="4" t="s">
        <v>359</v>
      </c>
      <c r="F135" s="4">
        <v>26884</v>
      </c>
      <c r="G135" s="4">
        <v>24782</v>
      </c>
      <c r="H135" s="4">
        <v>2102</v>
      </c>
      <c r="I135" s="4">
        <f>H135/F135</f>
        <v>7.8187769677131383E-2</v>
      </c>
    </row>
    <row r="136" spans="1:9" hidden="1" x14ac:dyDescent="0.35">
      <c r="A136" s="8" t="s">
        <v>227</v>
      </c>
      <c r="B136" s="8" t="s">
        <v>84</v>
      </c>
      <c r="C136" s="8" t="s">
        <v>349</v>
      </c>
      <c r="D136" s="9" t="s">
        <v>283</v>
      </c>
      <c r="E136" s="8" t="s">
        <v>284</v>
      </c>
      <c r="F136" s="8">
        <v>1</v>
      </c>
    </row>
    <row r="137" spans="1:9" s="4" customFormat="1" ht="15" hidden="1" x14ac:dyDescent="0.25">
      <c r="A137" s="4" t="s">
        <v>277</v>
      </c>
      <c r="B137" s="4" t="s">
        <v>348</v>
      </c>
      <c r="C137" s="4" t="s">
        <v>350</v>
      </c>
      <c r="D137" s="4" t="s">
        <v>360</v>
      </c>
      <c r="F137" s="4">
        <v>8544</v>
      </c>
      <c r="G137" s="4">
        <v>7874</v>
      </c>
      <c r="H137" s="4">
        <v>670</v>
      </c>
      <c r="I137" s="4">
        <f t="shared" ref="I137:I162" si="1">H137/F137</f>
        <v>7.8417602996254679E-2</v>
      </c>
    </row>
    <row r="138" spans="1:9" s="4" customFormat="1" ht="15" hidden="1" x14ac:dyDescent="0.25">
      <c r="A138" s="4" t="s">
        <v>270</v>
      </c>
      <c r="B138" s="4" t="s">
        <v>341</v>
      </c>
      <c r="C138" s="4" t="s">
        <v>351</v>
      </c>
      <c r="D138" s="4" t="s">
        <v>360</v>
      </c>
      <c r="F138" s="4">
        <v>164</v>
      </c>
      <c r="G138" s="4">
        <v>151</v>
      </c>
      <c r="H138" s="4">
        <v>13</v>
      </c>
      <c r="I138" s="4">
        <f t="shared" si="1"/>
        <v>7.926829268292683E-2</v>
      </c>
    </row>
    <row r="139" spans="1:9" s="4" customFormat="1" ht="15" x14ac:dyDescent="0.25">
      <c r="A139" s="4" t="s">
        <v>240</v>
      </c>
      <c r="B139" s="4" t="s">
        <v>316</v>
      </c>
      <c r="C139" s="4" t="s">
        <v>351</v>
      </c>
      <c r="D139" s="4" t="s">
        <v>359</v>
      </c>
      <c r="F139" s="4">
        <v>447</v>
      </c>
      <c r="G139" s="4">
        <v>406</v>
      </c>
      <c r="H139" s="4">
        <v>41</v>
      </c>
      <c r="I139" s="4">
        <f t="shared" si="1"/>
        <v>9.1722595078299773E-2</v>
      </c>
    </row>
    <row r="140" spans="1:9" s="4" customFormat="1" ht="15" x14ac:dyDescent="0.25">
      <c r="A140" s="4" t="s">
        <v>245</v>
      </c>
      <c r="B140" s="4" t="s">
        <v>321</v>
      </c>
      <c r="C140" s="4" t="s">
        <v>351</v>
      </c>
      <c r="D140" s="4" t="s">
        <v>359</v>
      </c>
      <c r="F140" s="4">
        <v>588</v>
      </c>
      <c r="G140" s="4">
        <v>533</v>
      </c>
      <c r="H140" s="4">
        <v>55</v>
      </c>
      <c r="I140" s="4">
        <f t="shared" si="1"/>
        <v>9.3537414965986401E-2</v>
      </c>
    </row>
    <row r="141" spans="1:9" s="4" customFormat="1" ht="15" x14ac:dyDescent="0.25">
      <c r="A141" s="4" t="s">
        <v>216</v>
      </c>
      <c r="B141" s="4" t="s">
        <v>302</v>
      </c>
      <c r="C141" s="4" t="s">
        <v>350</v>
      </c>
      <c r="D141" s="4" t="s">
        <v>359</v>
      </c>
      <c r="F141" s="4">
        <v>516</v>
      </c>
      <c r="G141" s="4">
        <v>467</v>
      </c>
      <c r="H141" s="4">
        <v>49</v>
      </c>
      <c r="I141" s="4">
        <f t="shared" si="1"/>
        <v>9.4961240310077522E-2</v>
      </c>
    </row>
    <row r="142" spans="1:9" s="14" customFormat="1" ht="15" x14ac:dyDescent="0.25">
      <c r="A142" s="14" t="s">
        <v>207</v>
      </c>
      <c r="B142" s="14" t="s">
        <v>300</v>
      </c>
      <c r="C142" s="14" t="s">
        <v>350</v>
      </c>
      <c r="D142" s="14" t="s">
        <v>359</v>
      </c>
      <c r="F142" s="14">
        <v>18616</v>
      </c>
      <c r="G142" s="14">
        <v>16816</v>
      </c>
      <c r="H142" s="14">
        <v>1800</v>
      </c>
      <c r="I142" s="14">
        <f t="shared" si="1"/>
        <v>9.6691018478727978E-2</v>
      </c>
    </row>
    <row r="143" spans="1:9" s="4" customFormat="1" ht="15" hidden="1" x14ac:dyDescent="0.25">
      <c r="A143" s="4" t="s">
        <v>260</v>
      </c>
      <c r="B143" s="4" t="s">
        <v>331</v>
      </c>
      <c r="C143" s="4" t="s">
        <v>351</v>
      </c>
      <c r="D143" s="4" t="s">
        <v>360</v>
      </c>
      <c r="F143" s="4">
        <v>164</v>
      </c>
      <c r="G143" s="4">
        <v>147</v>
      </c>
      <c r="H143" s="4">
        <v>17</v>
      </c>
      <c r="I143" s="4">
        <f t="shared" si="1"/>
        <v>0.10365853658536585</v>
      </c>
    </row>
    <row r="144" spans="1:9" s="4" customFormat="1" ht="15" x14ac:dyDescent="0.25">
      <c r="A144" s="4" t="s">
        <v>244</v>
      </c>
      <c r="B144" s="4" t="s">
        <v>320</v>
      </c>
      <c r="C144" s="4" t="s">
        <v>350</v>
      </c>
      <c r="D144" s="4" t="s">
        <v>359</v>
      </c>
      <c r="F144" s="4">
        <v>5208</v>
      </c>
      <c r="G144" s="4">
        <v>4635</v>
      </c>
      <c r="H144" s="4">
        <v>573</v>
      </c>
      <c r="I144" s="4">
        <f t="shared" si="1"/>
        <v>0.11002304147465437</v>
      </c>
    </row>
    <row r="145" spans="1:9" s="12" customFormat="1" ht="15" hidden="1" x14ac:dyDescent="0.25">
      <c r="A145" s="4" t="s">
        <v>266</v>
      </c>
      <c r="B145" s="4" t="s">
        <v>337</v>
      </c>
      <c r="C145" s="4" t="s">
        <v>351</v>
      </c>
      <c r="D145" s="4" t="s">
        <v>360</v>
      </c>
      <c r="E145" s="4"/>
      <c r="F145" s="4">
        <v>294</v>
      </c>
      <c r="G145" s="4">
        <v>261</v>
      </c>
      <c r="H145" s="4">
        <v>33</v>
      </c>
      <c r="I145" s="4">
        <f t="shared" si="1"/>
        <v>0.11224489795918367</v>
      </c>
    </row>
    <row r="146" spans="1:9" s="15" customFormat="1" ht="15" x14ac:dyDescent="0.25">
      <c r="A146" s="15" t="s">
        <v>202</v>
      </c>
      <c r="B146" s="15" t="s">
        <v>295</v>
      </c>
      <c r="C146" s="15" t="s">
        <v>350</v>
      </c>
      <c r="D146" s="15" t="s">
        <v>359</v>
      </c>
      <c r="F146" s="15">
        <v>15000</v>
      </c>
      <c r="G146" s="15">
        <v>13282</v>
      </c>
      <c r="H146" s="15">
        <v>1718</v>
      </c>
      <c r="I146" s="15">
        <f t="shared" si="1"/>
        <v>0.11453333333333333</v>
      </c>
    </row>
    <row r="147" spans="1:9" s="4" customFormat="1" ht="15" hidden="1" x14ac:dyDescent="0.25">
      <c r="A147" s="4" t="s">
        <v>267</v>
      </c>
      <c r="B147" s="4" t="s">
        <v>338</v>
      </c>
      <c r="C147" s="4" t="s">
        <v>350</v>
      </c>
      <c r="D147" s="4" t="s">
        <v>360</v>
      </c>
      <c r="F147" s="4">
        <v>357</v>
      </c>
      <c r="G147" s="4">
        <v>314</v>
      </c>
      <c r="H147" s="4">
        <v>43</v>
      </c>
      <c r="I147" s="4">
        <f t="shared" si="1"/>
        <v>0.12044817927170869</v>
      </c>
    </row>
    <row r="148" spans="1:9" s="4" customFormat="1" ht="15" hidden="1" x14ac:dyDescent="0.25">
      <c r="A148" s="4" t="s">
        <v>275</v>
      </c>
      <c r="B148" s="4" t="s">
        <v>346</v>
      </c>
      <c r="C148" s="4" t="s">
        <v>351</v>
      </c>
      <c r="D148" s="4" t="s">
        <v>360</v>
      </c>
      <c r="F148" s="4">
        <v>1824</v>
      </c>
      <c r="G148" s="4">
        <v>1591</v>
      </c>
      <c r="H148" s="4">
        <v>233</v>
      </c>
      <c r="I148" s="4">
        <f t="shared" si="1"/>
        <v>0.12774122807017543</v>
      </c>
    </row>
    <row r="149" spans="1:9" s="14" customFormat="1" ht="18" customHeight="1" x14ac:dyDescent="0.25">
      <c r="A149" s="14" t="s">
        <v>197</v>
      </c>
      <c r="B149" s="14" t="s">
        <v>290</v>
      </c>
      <c r="C149" s="14" t="s">
        <v>350</v>
      </c>
      <c r="D149" s="14" t="s">
        <v>359</v>
      </c>
      <c r="E149" s="14" t="s">
        <v>367</v>
      </c>
      <c r="F149" s="14">
        <v>49350</v>
      </c>
      <c r="G149" s="14">
        <v>43026</v>
      </c>
      <c r="H149" s="14">
        <v>6324</v>
      </c>
      <c r="I149" s="14">
        <f t="shared" si="1"/>
        <v>0.12814589665653495</v>
      </c>
    </row>
    <row r="150" spans="1:9" s="4" customFormat="1" ht="15" x14ac:dyDescent="0.25">
      <c r="A150" s="4" t="s">
        <v>235</v>
      </c>
      <c r="B150" s="4" t="s">
        <v>310</v>
      </c>
      <c r="C150" s="4" t="s">
        <v>351</v>
      </c>
      <c r="D150" s="4" t="s">
        <v>359</v>
      </c>
      <c r="F150" s="4">
        <v>1220</v>
      </c>
      <c r="G150" s="4">
        <v>1058</v>
      </c>
      <c r="H150" s="4">
        <v>162</v>
      </c>
      <c r="I150" s="4">
        <f t="shared" si="1"/>
        <v>0.13278688524590163</v>
      </c>
    </row>
    <row r="151" spans="1:9" s="12" customFormat="1" ht="15" hidden="1" x14ac:dyDescent="0.25">
      <c r="A151" s="4" t="s">
        <v>276</v>
      </c>
      <c r="B151" s="4" t="s">
        <v>347</v>
      </c>
      <c r="C151" s="4" t="s">
        <v>350</v>
      </c>
      <c r="D151" s="4" t="s">
        <v>360</v>
      </c>
      <c r="E151" s="4"/>
      <c r="F151" s="4">
        <v>3234</v>
      </c>
      <c r="G151" s="4">
        <v>2800</v>
      </c>
      <c r="H151" s="4">
        <v>434</v>
      </c>
      <c r="I151" s="4">
        <f t="shared" si="1"/>
        <v>0.13419913419913421</v>
      </c>
    </row>
    <row r="152" spans="1:9" s="12" customFormat="1" ht="15" x14ac:dyDescent="0.25">
      <c r="A152" s="4" t="s">
        <v>234</v>
      </c>
      <c r="B152" s="4" t="s">
        <v>311</v>
      </c>
      <c r="C152" s="4" t="s">
        <v>351</v>
      </c>
      <c r="D152" s="4" t="s">
        <v>359</v>
      </c>
      <c r="E152" s="4"/>
      <c r="F152" s="4">
        <v>1464</v>
      </c>
      <c r="G152" s="4">
        <v>1260</v>
      </c>
      <c r="H152" s="4">
        <v>204</v>
      </c>
      <c r="I152" s="4">
        <f t="shared" si="1"/>
        <v>0.13934426229508196</v>
      </c>
    </row>
    <row r="153" spans="1:9" s="4" customFormat="1" ht="15" hidden="1" x14ac:dyDescent="0.25">
      <c r="A153" s="4" t="s">
        <v>274</v>
      </c>
      <c r="B153" s="4" t="s">
        <v>345</v>
      </c>
      <c r="C153" s="4" t="s">
        <v>351</v>
      </c>
      <c r="D153" s="4" t="s">
        <v>360</v>
      </c>
      <c r="F153" s="4">
        <v>290</v>
      </c>
      <c r="G153" s="4">
        <v>249</v>
      </c>
      <c r="H153" s="4">
        <v>41</v>
      </c>
      <c r="I153" s="4">
        <f t="shared" si="1"/>
        <v>0.14137931034482759</v>
      </c>
    </row>
    <row r="154" spans="1:9" s="4" customFormat="1" ht="15" x14ac:dyDescent="0.25">
      <c r="A154" s="4" t="s">
        <v>246</v>
      </c>
      <c r="B154" s="4" t="s">
        <v>322</v>
      </c>
      <c r="C154" s="4" t="s">
        <v>351</v>
      </c>
      <c r="D154" s="4" t="s">
        <v>359</v>
      </c>
      <c r="F154" s="4">
        <v>552</v>
      </c>
      <c r="G154" s="4">
        <v>470</v>
      </c>
      <c r="H154" s="4">
        <v>82</v>
      </c>
      <c r="I154" s="4">
        <f t="shared" si="1"/>
        <v>0.14855072463768115</v>
      </c>
    </row>
    <row r="155" spans="1:9" s="4" customFormat="1" ht="15" hidden="1" x14ac:dyDescent="0.25">
      <c r="A155" s="4" t="s">
        <v>264</v>
      </c>
      <c r="B155" s="4" t="s">
        <v>335</v>
      </c>
      <c r="C155" s="4" t="s">
        <v>350</v>
      </c>
      <c r="D155" s="4" t="s">
        <v>360</v>
      </c>
      <c r="F155" s="4">
        <v>1635</v>
      </c>
      <c r="G155" s="4">
        <v>1374</v>
      </c>
      <c r="H155" s="4">
        <v>261</v>
      </c>
      <c r="I155" s="4">
        <f t="shared" si="1"/>
        <v>0.15963302752293579</v>
      </c>
    </row>
    <row r="156" spans="1:9" s="4" customFormat="1" ht="15" x14ac:dyDescent="0.25">
      <c r="A156" s="4" t="s">
        <v>248</v>
      </c>
      <c r="B156" s="4" t="s">
        <v>324</v>
      </c>
      <c r="C156" s="4" t="s">
        <v>351</v>
      </c>
      <c r="D156" s="4" t="s">
        <v>359</v>
      </c>
      <c r="F156" s="4">
        <v>920</v>
      </c>
      <c r="G156" s="4">
        <v>761</v>
      </c>
      <c r="H156" s="4">
        <v>159</v>
      </c>
      <c r="I156" s="4">
        <f t="shared" si="1"/>
        <v>0.17282608695652174</v>
      </c>
    </row>
    <row r="157" spans="1:9" s="4" customFormat="1" ht="15" x14ac:dyDescent="0.25">
      <c r="A157" s="4" t="s">
        <v>209</v>
      </c>
      <c r="B157" s="4" t="s">
        <v>301</v>
      </c>
      <c r="C157" s="4" t="s">
        <v>350</v>
      </c>
      <c r="D157" s="4" t="s">
        <v>359</v>
      </c>
      <c r="F157" s="4">
        <v>988</v>
      </c>
      <c r="G157" s="4">
        <v>815</v>
      </c>
      <c r="H157" s="4">
        <v>173</v>
      </c>
      <c r="I157" s="4">
        <f t="shared" si="1"/>
        <v>0.17510121457489877</v>
      </c>
    </row>
    <row r="158" spans="1:9" s="4" customFormat="1" ht="15" hidden="1" x14ac:dyDescent="0.25">
      <c r="A158" s="4" t="s">
        <v>262</v>
      </c>
      <c r="B158" s="4" t="s">
        <v>333</v>
      </c>
      <c r="C158" s="4" t="s">
        <v>351</v>
      </c>
      <c r="D158" s="4" t="s">
        <v>360</v>
      </c>
      <c r="F158" s="4">
        <v>940</v>
      </c>
      <c r="G158" s="4">
        <v>766</v>
      </c>
      <c r="H158" s="4">
        <v>174</v>
      </c>
      <c r="I158" s="4">
        <f t="shared" si="1"/>
        <v>0.18510638297872339</v>
      </c>
    </row>
    <row r="159" spans="1:9" s="4" customFormat="1" ht="15" hidden="1" x14ac:dyDescent="0.25">
      <c r="A159" s="4" t="s">
        <v>265</v>
      </c>
      <c r="B159" s="4" t="s">
        <v>336</v>
      </c>
      <c r="C159" s="4" t="s">
        <v>351</v>
      </c>
      <c r="D159" s="4" t="s">
        <v>360</v>
      </c>
      <c r="F159" s="4">
        <v>4818</v>
      </c>
      <c r="G159" s="4">
        <v>3916</v>
      </c>
      <c r="H159" s="4">
        <v>902</v>
      </c>
      <c r="I159" s="4">
        <f t="shared" si="1"/>
        <v>0.18721461187214611</v>
      </c>
    </row>
    <row r="160" spans="1:9" s="4" customFormat="1" ht="15" x14ac:dyDescent="0.25">
      <c r="A160" s="4" t="s">
        <v>249</v>
      </c>
      <c r="B160" s="4" t="s">
        <v>325</v>
      </c>
      <c r="C160" s="4" t="s">
        <v>351</v>
      </c>
      <c r="D160" s="4" t="s">
        <v>359</v>
      </c>
      <c r="F160" s="4">
        <v>11526</v>
      </c>
      <c r="G160" s="4">
        <v>9261</v>
      </c>
      <c r="H160" s="4">
        <v>2265</v>
      </c>
      <c r="I160" s="4">
        <f t="shared" si="1"/>
        <v>0.19651223321186881</v>
      </c>
    </row>
    <row r="161" spans="1:9" s="4" customFormat="1" ht="19.5" customHeight="1" x14ac:dyDescent="0.25">
      <c r="A161" s="4" t="s">
        <v>194</v>
      </c>
      <c r="B161" s="4" t="s">
        <v>286</v>
      </c>
      <c r="C161" s="4" t="s">
        <v>350</v>
      </c>
      <c r="D161" s="4" t="s">
        <v>359</v>
      </c>
      <c r="E161" s="4" t="s">
        <v>365</v>
      </c>
      <c r="F161" s="4">
        <v>1908</v>
      </c>
      <c r="G161" s="4">
        <v>1513</v>
      </c>
      <c r="H161" s="4">
        <v>395</v>
      </c>
      <c r="I161" s="4">
        <f t="shared" si="1"/>
        <v>0.2070230607966457</v>
      </c>
    </row>
    <row r="162" spans="1:9" s="4" customFormat="1" ht="15" x14ac:dyDescent="0.25">
      <c r="A162" s="4" t="s">
        <v>228</v>
      </c>
      <c r="B162" s="4" t="s">
        <v>305</v>
      </c>
      <c r="C162" s="4" t="s">
        <v>351</v>
      </c>
      <c r="D162" s="4" t="s">
        <v>359</v>
      </c>
      <c r="F162" s="4">
        <v>11242</v>
      </c>
      <c r="G162" s="4">
        <v>8823</v>
      </c>
      <c r="H162" s="4">
        <v>2419</v>
      </c>
      <c r="I162" s="4">
        <f t="shared" si="1"/>
        <v>0.21517523572318092</v>
      </c>
    </row>
    <row r="163" spans="1:9" hidden="1" x14ac:dyDescent="0.35">
      <c r="A163" s="8" t="s">
        <v>253</v>
      </c>
      <c r="B163" s="8" t="s">
        <v>84</v>
      </c>
      <c r="C163" s="8" t="s">
        <v>349</v>
      </c>
      <c r="D163" s="8" t="s">
        <v>283</v>
      </c>
      <c r="E163" s="8" t="s">
        <v>284</v>
      </c>
      <c r="F163" s="8">
        <v>1</v>
      </c>
    </row>
    <row r="164" spans="1:9" hidden="1" x14ac:dyDescent="0.35">
      <c r="A164" s="8" t="s">
        <v>254</v>
      </c>
      <c r="B164" s="8" t="s">
        <v>84</v>
      </c>
      <c r="C164" s="8" t="s">
        <v>349</v>
      </c>
      <c r="D164" s="8" t="s">
        <v>283</v>
      </c>
      <c r="E164" s="8" t="s">
        <v>284</v>
      </c>
      <c r="F164" s="8">
        <v>1</v>
      </c>
    </row>
    <row r="165" spans="1:9" hidden="1" x14ac:dyDescent="0.35">
      <c r="A165" s="8" t="s">
        <v>255</v>
      </c>
      <c r="B165" s="8" t="s">
        <v>84</v>
      </c>
      <c r="C165" s="8" t="s">
        <v>349</v>
      </c>
      <c r="D165" s="8" t="s">
        <v>283</v>
      </c>
      <c r="E165" s="8" t="s">
        <v>284</v>
      </c>
      <c r="F165" s="8">
        <v>1</v>
      </c>
    </row>
    <row r="166" spans="1:9" hidden="1" x14ac:dyDescent="0.35">
      <c r="A166" s="8" t="s">
        <v>256</v>
      </c>
      <c r="B166" s="8" t="s">
        <v>84</v>
      </c>
      <c r="C166" s="8" t="s">
        <v>349</v>
      </c>
      <c r="D166" s="8" t="s">
        <v>355</v>
      </c>
      <c r="E166" s="8" t="s">
        <v>284</v>
      </c>
      <c r="F166" s="8">
        <v>1</v>
      </c>
    </row>
    <row r="167" spans="1:9" hidden="1" x14ac:dyDescent="0.35">
      <c r="A167" s="8" t="s">
        <v>257</v>
      </c>
      <c r="B167" s="8" t="s">
        <v>84</v>
      </c>
      <c r="C167" s="8" t="s">
        <v>349</v>
      </c>
      <c r="D167" s="8" t="s">
        <v>283</v>
      </c>
      <c r="E167" s="8" t="s">
        <v>284</v>
      </c>
      <c r="F167" s="8">
        <v>1</v>
      </c>
    </row>
    <row r="168" spans="1:9" ht="20.25" hidden="1" customHeight="1" x14ac:dyDescent="0.35">
      <c r="A168" s="8" t="s">
        <v>258</v>
      </c>
      <c r="B168" s="8" t="s">
        <v>84</v>
      </c>
      <c r="C168" s="8" t="s">
        <v>349</v>
      </c>
      <c r="D168" s="8" t="s">
        <v>283</v>
      </c>
      <c r="E168" s="8" t="s">
        <v>284</v>
      </c>
      <c r="F168" s="8">
        <v>1</v>
      </c>
    </row>
    <row r="169" spans="1:9" s="5" customFormat="1" ht="21" customHeight="1" x14ac:dyDescent="0.25">
      <c r="A169" s="5" t="s">
        <v>195</v>
      </c>
      <c r="B169" s="5" t="s">
        <v>287</v>
      </c>
      <c r="C169" s="5" t="s">
        <v>350</v>
      </c>
      <c r="D169" s="5" t="s">
        <v>359</v>
      </c>
      <c r="E169" s="5" t="s">
        <v>366</v>
      </c>
      <c r="F169" s="5">
        <v>3374</v>
      </c>
      <c r="G169" s="5">
        <v>2642</v>
      </c>
      <c r="H169" s="5">
        <v>732</v>
      </c>
      <c r="I169" s="5">
        <f t="shared" ref="I169:I178" si="2">H169/F169</f>
        <v>0.21695317131001779</v>
      </c>
    </row>
    <row r="170" spans="1:9" s="4" customFormat="1" ht="15" x14ac:dyDescent="0.25">
      <c r="A170" s="4" t="s">
        <v>241</v>
      </c>
      <c r="B170" s="4" t="s">
        <v>317</v>
      </c>
      <c r="C170" s="4" t="s">
        <v>350</v>
      </c>
      <c r="D170" s="4" t="s">
        <v>359</v>
      </c>
      <c r="F170" s="4">
        <v>348</v>
      </c>
      <c r="G170" s="4">
        <v>259</v>
      </c>
      <c r="H170" s="4">
        <v>89</v>
      </c>
      <c r="I170" s="4">
        <f t="shared" si="2"/>
        <v>0.2557471264367816</v>
      </c>
    </row>
    <row r="171" spans="1:9" s="4" customFormat="1" ht="15" x14ac:dyDescent="0.25">
      <c r="A171" s="4" t="s">
        <v>196</v>
      </c>
      <c r="B171" s="4" t="s">
        <v>288</v>
      </c>
      <c r="C171" s="4" t="s">
        <v>350</v>
      </c>
      <c r="D171" s="4" t="s">
        <v>359</v>
      </c>
      <c r="F171" s="4">
        <v>2892</v>
      </c>
      <c r="G171" s="4">
        <v>2103</v>
      </c>
      <c r="H171" s="4">
        <v>789</v>
      </c>
      <c r="I171" s="4">
        <f t="shared" si="2"/>
        <v>0.27282157676348545</v>
      </c>
    </row>
    <row r="172" spans="1:9" s="5" customFormat="1" ht="15" x14ac:dyDescent="0.25">
      <c r="A172" s="5" t="s">
        <v>200</v>
      </c>
      <c r="B172" s="5" t="s">
        <v>292</v>
      </c>
      <c r="C172" s="5" t="s">
        <v>350</v>
      </c>
      <c r="D172" s="5" t="s">
        <v>359</v>
      </c>
      <c r="F172" s="5">
        <v>1064</v>
      </c>
      <c r="G172" s="5">
        <v>750</v>
      </c>
      <c r="H172" s="5">
        <v>314</v>
      </c>
      <c r="I172" s="5">
        <f t="shared" si="2"/>
        <v>0.29511278195488722</v>
      </c>
    </row>
    <row r="173" spans="1:9" s="4" customFormat="1" ht="15" x14ac:dyDescent="0.25">
      <c r="A173" s="4" t="s">
        <v>239</v>
      </c>
      <c r="B173" s="4" t="s">
        <v>314</v>
      </c>
      <c r="C173" s="4" t="s">
        <v>351</v>
      </c>
      <c r="D173" s="4" t="s">
        <v>359</v>
      </c>
      <c r="F173" s="4">
        <v>882</v>
      </c>
      <c r="G173" s="4">
        <v>607</v>
      </c>
      <c r="H173" s="4">
        <v>275</v>
      </c>
      <c r="I173" s="4">
        <f t="shared" si="2"/>
        <v>0.31179138321995464</v>
      </c>
    </row>
    <row r="174" spans="1:9" s="4" customFormat="1" ht="15" x14ac:dyDescent="0.25">
      <c r="A174" s="4" t="s">
        <v>229</v>
      </c>
      <c r="B174" s="4" t="s">
        <v>304</v>
      </c>
      <c r="C174" s="4" t="s">
        <v>351</v>
      </c>
      <c r="D174" s="4" t="s">
        <v>359</v>
      </c>
      <c r="F174" s="4">
        <v>882</v>
      </c>
      <c r="G174" s="4">
        <v>606</v>
      </c>
      <c r="H174" s="4">
        <v>276</v>
      </c>
      <c r="I174" s="4">
        <f t="shared" si="2"/>
        <v>0.31292517006802723</v>
      </c>
    </row>
    <row r="175" spans="1:9" s="4" customFormat="1" ht="15" hidden="1" x14ac:dyDescent="0.25">
      <c r="A175" s="4" t="s">
        <v>263</v>
      </c>
      <c r="B175" s="4" t="s">
        <v>334</v>
      </c>
      <c r="C175" s="4" t="s">
        <v>351</v>
      </c>
      <c r="D175" s="4" t="s">
        <v>360</v>
      </c>
      <c r="F175" s="4">
        <v>376</v>
      </c>
      <c r="G175" s="4">
        <v>245</v>
      </c>
      <c r="H175" s="4">
        <v>131</v>
      </c>
      <c r="I175" s="4">
        <f t="shared" si="2"/>
        <v>0.34840425531914893</v>
      </c>
    </row>
    <row r="176" spans="1:9" s="4" customFormat="1" ht="15" x14ac:dyDescent="0.25">
      <c r="A176" s="4" t="s">
        <v>206</v>
      </c>
      <c r="B176" s="4" t="s">
        <v>298</v>
      </c>
      <c r="C176" s="4" t="s">
        <v>351</v>
      </c>
      <c r="D176" s="4" t="s">
        <v>359</v>
      </c>
      <c r="F176" s="4">
        <v>2040</v>
      </c>
      <c r="G176" s="4">
        <v>1092</v>
      </c>
      <c r="H176" s="4">
        <v>948</v>
      </c>
      <c r="I176" s="4">
        <f t="shared" si="2"/>
        <v>0.46470588235294119</v>
      </c>
    </row>
    <row r="177" spans="1:9" s="4" customFormat="1" ht="15" hidden="1" x14ac:dyDescent="0.25">
      <c r="A177" s="4" t="s">
        <v>259</v>
      </c>
      <c r="B177" s="4" t="s">
        <v>330</v>
      </c>
      <c r="C177" s="4" t="s">
        <v>351</v>
      </c>
      <c r="D177" s="4" t="s">
        <v>360</v>
      </c>
      <c r="F177" s="4">
        <v>3212</v>
      </c>
      <c r="G177" s="4">
        <v>869</v>
      </c>
      <c r="H177" s="4">
        <v>2343</v>
      </c>
      <c r="I177" s="4">
        <f t="shared" si="2"/>
        <v>0.72945205479452058</v>
      </c>
    </row>
    <row r="178" spans="1:9" s="4" customFormat="1" ht="15" x14ac:dyDescent="0.25">
      <c r="A178" s="4" t="s">
        <v>230</v>
      </c>
      <c r="B178" s="4" t="s">
        <v>306</v>
      </c>
      <c r="C178" s="4" t="s">
        <v>351</v>
      </c>
      <c r="D178" s="4" t="s">
        <v>359</v>
      </c>
      <c r="F178" s="4">
        <v>588</v>
      </c>
      <c r="G178" s="4">
        <v>49</v>
      </c>
      <c r="H178" s="4">
        <v>539</v>
      </c>
      <c r="I178" s="4">
        <f t="shared" si="2"/>
        <v>0.91666666666666663</v>
      </c>
    </row>
    <row r="179" spans="1:9" s="4" customFormat="1" ht="15" x14ac:dyDescent="0.25">
      <c r="A179" s="12" t="s">
        <v>208</v>
      </c>
      <c r="B179" s="4" t="s">
        <v>299</v>
      </c>
      <c r="C179" s="4" t="s">
        <v>350</v>
      </c>
      <c r="D179" s="4" t="s">
        <v>359</v>
      </c>
      <c r="F179" s="12">
        <v>260</v>
      </c>
      <c r="G179" s="12">
        <v>2175</v>
      </c>
      <c r="H179" s="12">
        <v>65</v>
      </c>
      <c r="I179" s="12"/>
    </row>
    <row r="180" spans="1:9" s="4" customFormat="1" hidden="1" x14ac:dyDescent="0.35">
      <c r="A180" s="8" t="s">
        <v>192</v>
      </c>
      <c r="B180" s="8" t="s">
        <v>282</v>
      </c>
      <c r="C180" s="8" t="s">
        <v>352</v>
      </c>
      <c r="D180" s="8" t="s">
        <v>357</v>
      </c>
      <c r="E180" s="8" t="s">
        <v>284</v>
      </c>
      <c r="F180" s="8">
        <v>12</v>
      </c>
      <c r="G180" s="12"/>
      <c r="H180" s="12"/>
      <c r="I180" s="12"/>
    </row>
    <row r="181" spans="1:9" s="12" customFormat="1" ht="15" x14ac:dyDescent="0.25">
      <c r="A181" s="4" t="s">
        <v>204</v>
      </c>
      <c r="B181" s="4" t="s">
        <v>296</v>
      </c>
      <c r="C181" s="4" t="s">
        <v>350</v>
      </c>
      <c r="D181" s="4" t="s">
        <v>359</v>
      </c>
      <c r="E181" s="4"/>
      <c r="F181" s="4">
        <v>2604</v>
      </c>
      <c r="G181" s="4"/>
      <c r="H181" s="4"/>
      <c r="I181" s="4"/>
    </row>
    <row r="182" spans="1:9" s="4" customFormat="1" ht="15" hidden="1" x14ac:dyDescent="0.25">
      <c r="A182" s="4" t="s">
        <v>226</v>
      </c>
      <c r="B182" s="4" t="s">
        <v>303</v>
      </c>
      <c r="C182" s="4" t="s">
        <v>353</v>
      </c>
      <c r="D182" s="4" t="s">
        <v>362</v>
      </c>
      <c r="E182" s="4" t="s">
        <v>284</v>
      </c>
      <c r="F182" s="4">
        <v>2</v>
      </c>
    </row>
    <row r="183" spans="1:9" s="12" customFormat="1" ht="15" x14ac:dyDescent="0.25">
      <c r="A183" s="12" t="s">
        <v>236</v>
      </c>
      <c r="B183" s="4" t="s">
        <v>312</v>
      </c>
      <c r="C183" s="4" t="s">
        <v>350</v>
      </c>
      <c r="D183" s="4" t="s">
        <v>359</v>
      </c>
      <c r="E183" s="4"/>
      <c r="F183" s="12">
        <v>705</v>
      </c>
      <c r="I183" s="4"/>
    </row>
    <row r="184" spans="1:9" s="4" customFormat="1" ht="15" x14ac:dyDescent="0.25">
      <c r="A184" s="12" t="s">
        <v>242</v>
      </c>
      <c r="B184" s="4" t="s">
        <v>318</v>
      </c>
      <c r="C184" s="4" t="s">
        <v>351</v>
      </c>
      <c r="D184" s="4" t="s">
        <v>359</v>
      </c>
      <c r="F184" s="12">
        <v>705</v>
      </c>
      <c r="G184" s="12"/>
      <c r="H184" s="12"/>
    </row>
    <row r="185" spans="1:9" s="4" customFormat="1" ht="15" x14ac:dyDescent="0.25">
      <c r="A185" s="12" t="s">
        <v>243</v>
      </c>
      <c r="B185" s="4" t="s">
        <v>319</v>
      </c>
      <c r="C185" s="4" t="s">
        <v>351</v>
      </c>
      <c r="D185" s="4" t="s">
        <v>359</v>
      </c>
      <c r="F185" s="12">
        <v>1555</v>
      </c>
      <c r="G185" s="12">
        <v>2213</v>
      </c>
      <c r="H185" s="12"/>
    </row>
    <row r="186" spans="1:9" s="4" customFormat="1" ht="15" hidden="1" x14ac:dyDescent="0.25">
      <c r="A186" s="12" t="s">
        <v>271</v>
      </c>
      <c r="B186" s="4" t="s">
        <v>342</v>
      </c>
      <c r="C186" s="4" t="s">
        <v>351</v>
      </c>
      <c r="D186" s="4" t="s">
        <v>360</v>
      </c>
      <c r="F186" s="12">
        <v>357</v>
      </c>
      <c r="G186" s="12"/>
      <c r="H186" s="12"/>
    </row>
    <row r="187" spans="1:9" s="4" customFormat="1" ht="15" hidden="1" x14ac:dyDescent="0.25">
      <c r="A187" s="12" t="s">
        <v>273</v>
      </c>
      <c r="B187" s="4" t="s">
        <v>344</v>
      </c>
      <c r="C187" s="4" t="s">
        <v>351</v>
      </c>
      <c r="D187" s="4" t="s">
        <v>360</v>
      </c>
      <c r="F187" s="12">
        <v>940</v>
      </c>
      <c r="G187" s="12"/>
      <c r="H187" s="12"/>
    </row>
    <row r="188" spans="1:9" hidden="1" x14ac:dyDescent="0.35">
      <c r="A188" s="8" t="s">
        <v>278</v>
      </c>
      <c r="B188" s="8" t="s">
        <v>84</v>
      </c>
      <c r="C188" s="8" t="s">
        <v>349</v>
      </c>
      <c r="D188" s="8" t="s">
        <v>283</v>
      </c>
      <c r="E188" s="8" t="s">
        <v>284</v>
      </c>
      <c r="F188" s="8">
        <v>1</v>
      </c>
    </row>
    <row r="189" spans="1:9" hidden="1" x14ac:dyDescent="0.35">
      <c r="A189" s="8" t="s">
        <v>279</v>
      </c>
      <c r="B189" s="8" t="s">
        <v>84</v>
      </c>
      <c r="C189" s="8" t="s">
        <v>349</v>
      </c>
      <c r="D189" s="8" t="s">
        <v>283</v>
      </c>
      <c r="E189" s="8" t="s">
        <v>284</v>
      </c>
      <c r="F189" s="8">
        <v>1</v>
      </c>
    </row>
    <row r="193" spans="1:6" x14ac:dyDescent="0.35">
      <c r="A193" s="8" t="s">
        <v>378</v>
      </c>
      <c r="B193" s="8" t="s">
        <v>379</v>
      </c>
      <c r="C193" s="8" t="s">
        <v>380</v>
      </c>
      <c r="E193" s="8" t="s">
        <v>376</v>
      </c>
      <c r="F193" s="10">
        <f>SUM(F1:F189)</f>
        <v>289681</v>
      </c>
    </row>
  </sheetData>
  <autoFilter ref="A1:H189" xr:uid="{E571C789-F310-448A-A52C-243D869F471D}">
    <filterColumn colId="3">
      <filters>
        <filter val="string-benchset"/>
      </filters>
    </filterColumn>
  </autoFilter>
  <sortState xmlns:xlrd2="http://schemas.microsoft.com/office/spreadsheetml/2017/richdata2" ref="A101:I193">
    <sortCondition ref="I2:I19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CD0B-6123-4BF1-87D9-47557C870B8A}">
  <dimension ref="B2:AB12"/>
  <sheetViews>
    <sheetView topLeftCell="B55" workbookViewId="0">
      <selection activeCell="O2" sqref="O2:W2"/>
    </sheetView>
  </sheetViews>
  <sheetFormatPr defaultRowHeight="15" x14ac:dyDescent="0.25"/>
  <cols>
    <col min="1" max="1" width="17.85546875" customWidth="1"/>
    <col min="2" max="2" width="31.85546875" customWidth="1"/>
    <col min="3" max="3" width="8.42578125" style="26" customWidth="1"/>
    <col min="4" max="4" width="7.42578125" customWidth="1"/>
    <col min="5" max="5" width="8.42578125" style="26" customWidth="1"/>
    <col min="6" max="6" width="7.5703125" customWidth="1"/>
    <col min="7" max="7" width="6.7109375" style="26" customWidth="1"/>
    <col min="8" max="8" width="10.140625" style="26" customWidth="1"/>
    <col min="10" max="10" width="8.85546875" customWidth="1"/>
    <col min="11" max="11" width="8.85546875" style="26" customWidth="1"/>
    <col min="12" max="12" width="6" customWidth="1"/>
    <col min="13" max="13" width="7.5703125" customWidth="1"/>
    <col min="17" max="17" width="6.7109375" customWidth="1"/>
    <col min="18" max="18" width="7.28515625" customWidth="1"/>
    <col min="19" max="23" width="7.28515625" style="26" customWidth="1"/>
  </cols>
  <sheetData>
    <row r="2" spans="2:28" x14ac:dyDescent="0.25">
      <c r="D2" s="36" t="s">
        <v>449</v>
      </c>
      <c r="E2" s="36"/>
      <c r="F2" s="36"/>
      <c r="G2" s="36"/>
      <c r="H2" s="33"/>
      <c r="J2" s="36" t="s">
        <v>454</v>
      </c>
      <c r="K2" s="36"/>
      <c r="L2" s="36"/>
      <c r="M2" s="36"/>
      <c r="O2" s="36" t="s">
        <v>457</v>
      </c>
      <c r="P2" s="36"/>
      <c r="Q2" s="36"/>
      <c r="R2" s="36"/>
      <c r="S2" s="33"/>
      <c r="T2" s="36" t="s">
        <v>460</v>
      </c>
      <c r="U2" s="36"/>
      <c r="V2" s="36"/>
      <c r="W2" s="36"/>
      <c r="Y2" s="36" t="s">
        <v>459</v>
      </c>
      <c r="Z2" s="36"/>
      <c r="AA2" s="36"/>
      <c r="AB2" s="36"/>
    </row>
    <row r="3" spans="2:28" s="31" customFormat="1" x14ac:dyDescent="0.25">
      <c r="C3" s="31" t="s">
        <v>453</v>
      </c>
      <c r="D3" s="31" t="s">
        <v>451</v>
      </c>
      <c r="E3" s="31" t="s">
        <v>455</v>
      </c>
      <c r="F3" s="31" t="s">
        <v>450</v>
      </c>
      <c r="G3" s="31" t="s">
        <v>456</v>
      </c>
      <c r="J3" s="31" t="s">
        <v>451</v>
      </c>
      <c r="K3" s="31" t="s">
        <v>455</v>
      </c>
      <c r="L3" s="31" t="s">
        <v>450</v>
      </c>
      <c r="M3" s="31" t="s">
        <v>456</v>
      </c>
      <c r="O3" s="31" t="s">
        <v>451</v>
      </c>
      <c r="P3" s="31" t="s">
        <v>455</v>
      </c>
      <c r="Q3" s="31" t="s">
        <v>450</v>
      </c>
      <c r="R3" s="31" t="s">
        <v>456</v>
      </c>
      <c r="T3" s="31" t="s">
        <v>451</v>
      </c>
      <c r="U3" s="31" t="s">
        <v>455</v>
      </c>
      <c r="V3" s="31" t="s">
        <v>450</v>
      </c>
      <c r="W3" s="31" t="s">
        <v>456</v>
      </c>
      <c r="Y3" s="31" t="s">
        <v>451</v>
      </c>
      <c r="Z3" s="31" t="s">
        <v>455</v>
      </c>
      <c r="AA3" s="31" t="s">
        <v>450</v>
      </c>
      <c r="AB3" s="31" t="s">
        <v>456</v>
      </c>
    </row>
    <row r="4" spans="2:28" x14ac:dyDescent="0.25">
      <c r="B4" t="s">
        <v>452</v>
      </c>
    </row>
    <row r="5" spans="2:28" x14ac:dyDescent="0.25">
      <c r="B5" t="s">
        <v>387</v>
      </c>
    </row>
    <row r="6" spans="2:28" x14ac:dyDescent="0.25">
      <c r="B6" t="s">
        <v>226</v>
      </c>
      <c r="C6" s="26">
        <v>2</v>
      </c>
      <c r="D6">
        <v>0</v>
      </c>
      <c r="E6" s="26">
        <f>D6/C6</f>
        <v>0</v>
      </c>
      <c r="F6">
        <v>0</v>
      </c>
      <c r="G6" s="26">
        <f>F6/C6</f>
        <v>0</v>
      </c>
      <c r="J6">
        <v>0</v>
      </c>
      <c r="K6" s="26">
        <f>J6/C6</f>
        <v>0</v>
      </c>
      <c r="L6">
        <v>0</v>
      </c>
      <c r="M6">
        <f>L6/C6</f>
        <v>0</v>
      </c>
      <c r="O6">
        <v>1</v>
      </c>
      <c r="P6">
        <f>O6/C6</f>
        <v>0.5</v>
      </c>
      <c r="Q6">
        <v>0</v>
      </c>
      <c r="R6">
        <f>Q6/C6</f>
        <v>0</v>
      </c>
      <c r="T6" s="26">
        <v>0</v>
      </c>
      <c r="U6" s="26">
        <f>T6/C6</f>
        <v>0</v>
      </c>
      <c r="V6" s="26">
        <v>0</v>
      </c>
      <c r="W6" s="26">
        <f>V6/C6</f>
        <v>0</v>
      </c>
      <c r="Y6">
        <v>0</v>
      </c>
      <c r="Z6">
        <f>Y6/C6</f>
        <v>0</v>
      </c>
      <c r="AA6">
        <v>0</v>
      </c>
      <c r="AB6">
        <f>AA6/C6</f>
        <v>0</v>
      </c>
    </row>
    <row r="7" spans="2:28" ht="16.5" x14ac:dyDescent="0.3">
      <c r="B7" t="s">
        <v>458</v>
      </c>
      <c r="C7" s="26">
        <v>158</v>
      </c>
      <c r="D7" s="32">
        <v>49</v>
      </c>
      <c r="E7" s="26">
        <f t="shared" ref="E7:E12" si="0">D7/C7</f>
        <v>0.310126582278481</v>
      </c>
      <c r="F7" s="32">
        <v>12</v>
      </c>
      <c r="G7" s="26">
        <f t="shared" ref="G7:G12" si="1">F7/C7</f>
        <v>7.5949367088607597E-2</v>
      </c>
      <c r="J7">
        <v>72</v>
      </c>
      <c r="K7" s="26">
        <f t="shared" ref="K7:K12" si="2">J7/C7</f>
        <v>0.45569620253164556</v>
      </c>
      <c r="L7">
        <v>11</v>
      </c>
      <c r="M7" s="26">
        <f t="shared" ref="M7:M12" si="3">L7/C7</f>
        <v>6.9620253164556958E-2</v>
      </c>
      <c r="O7">
        <v>132</v>
      </c>
      <c r="P7" s="26">
        <f t="shared" ref="P7:P12" si="4">O7/C7</f>
        <v>0.83544303797468356</v>
      </c>
      <c r="Q7">
        <v>21</v>
      </c>
      <c r="R7" s="26">
        <f t="shared" ref="R7:R12" si="5">Q7/C7</f>
        <v>0.13291139240506328</v>
      </c>
      <c r="T7" s="26">
        <v>133</v>
      </c>
      <c r="U7" s="26">
        <f t="shared" ref="U7:U12" si="6">T7/C7</f>
        <v>0.84177215189873422</v>
      </c>
      <c r="V7" s="26">
        <v>7</v>
      </c>
      <c r="W7" s="26">
        <f t="shared" ref="W7:W12" si="7">V7/C7</f>
        <v>4.4303797468354431E-2</v>
      </c>
      <c r="Y7">
        <v>9</v>
      </c>
      <c r="Z7" s="26">
        <f t="shared" ref="Z7:Z12" si="8">Y7/C7</f>
        <v>5.6962025316455694E-2</v>
      </c>
      <c r="AA7">
        <v>3</v>
      </c>
      <c r="AB7" s="26">
        <f t="shared" ref="AB7:AB12" si="9">AA7/C7</f>
        <v>1.8987341772151899E-2</v>
      </c>
    </row>
    <row r="8" spans="2:28" x14ac:dyDescent="0.25">
      <c r="B8" t="s">
        <v>192</v>
      </c>
      <c r="C8" s="26">
        <v>21</v>
      </c>
      <c r="D8" s="26">
        <v>21</v>
      </c>
      <c r="E8" s="26">
        <f t="shared" si="0"/>
        <v>1</v>
      </c>
      <c r="F8" s="26">
        <v>3</v>
      </c>
      <c r="G8" s="26">
        <f t="shared" si="1"/>
        <v>0.14285714285714285</v>
      </c>
      <c r="J8">
        <v>19</v>
      </c>
      <c r="K8" s="26">
        <f t="shared" si="2"/>
        <v>0.90476190476190477</v>
      </c>
      <c r="L8">
        <v>2</v>
      </c>
      <c r="M8" s="26">
        <f t="shared" si="3"/>
        <v>9.5238095238095233E-2</v>
      </c>
      <c r="O8">
        <v>21</v>
      </c>
      <c r="P8" s="26">
        <f t="shared" si="4"/>
        <v>1</v>
      </c>
      <c r="Q8">
        <v>6</v>
      </c>
      <c r="R8" s="26">
        <f t="shared" si="5"/>
        <v>0.2857142857142857</v>
      </c>
      <c r="T8" s="26">
        <v>20</v>
      </c>
      <c r="U8" s="26">
        <f t="shared" si="6"/>
        <v>0.95238095238095233</v>
      </c>
      <c r="V8" s="26">
        <v>5</v>
      </c>
      <c r="W8" s="26">
        <f t="shared" si="7"/>
        <v>0.23809523809523808</v>
      </c>
      <c r="Y8">
        <v>5</v>
      </c>
      <c r="Z8" s="26">
        <f t="shared" si="8"/>
        <v>0.23809523809523808</v>
      </c>
      <c r="AA8">
        <v>0</v>
      </c>
      <c r="AB8" s="26">
        <f t="shared" si="9"/>
        <v>0</v>
      </c>
    </row>
    <row r="9" spans="2:28" x14ac:dyDescent="0.25">
      <c r="B9" t="s">
        <v>251</v>
      </c>
      <c r="C9" s="26">
        <v>53</v>
      </c>
      <c r="D9" s="26">
        <v>53</v>
      </c>
      <c r="E9" s="26">
        <f t="shared" si="0"/>
        <v>1</v>
      </c>
      <c r="F9" s="26">
        <v>11</v>
      </c>
      <c r="G9" s="26">
        <f t="shared" si="1"/>
        <v>0.20754716981132076</v>
      </c>
      <c r="J9">
        <v>48</v>
      </c>
      <c r="K9" s="26">
        <f t="shared" si="2"/>
        <v>0.90566037735849059</v>
      </c>
      <c r="L9">
        <v>1</v>
      </c>
      <c r="M9" s="26">
        <f t="shared" si="3"/>
        <v>1.8867924528301886E-2</v>
      </c>
      <c r="O9">
        <v>53</v>
      </c>
      <c r="P9" s="26">
        <f t="shared" si="4"/>
        <v>1</v>
      </c>
      <c r="Q9">
        <v>24</v>
      </c>
      <c r="R9" s="26">
        <f t="shared" si="5"/>
        <v>0.45283018867924529</v>
      </c>
      <c r="T9" s="26">
        <v>48</v>
      </c>
      <c r="U9" s="26">
        <f t="shared" si="6"/>
        <v>0.90566037735849059</v>
      </c>
      <c r="V9" s="26">
        <v>3</v>
      </c>
      <c r="W9" s="26">
        <f t="shared" si="7"/>
        <v>5.6603773584905662E-2</v>
      </c>
      <c r="Y9">
        <v>8</v>
      </c>
      <c r="Z9" s="26">
        <f t="shared" si="8"/>
        <v>0.15094339622641509</v>
      </c>
      <c r="AA9">
        <v>1</v>
      </c>
      <c r="AB9" s="26">
        <f t="shared" si="9"/>
        <v>1.8867924528301886E-2</v>
      </c>
    </row>
    <row r="10" spans="2:28" x14ac:dyDescent="0.25">
      <c r="B10" t="s">
        <v>238</v>
      </c>
      <c r="C10" s="26">
        <v>153</v>
      </c>
      <c r="D10" s="26">
        <v>150</v>
      </c>
      <c r="E10" s="26">
        <f t="shared" si="0"/>
        <v>0.98039215686274506</v>
      </c>
      <c r="F10" s="26">
        <v>88</v>
      </c>
      <c r="G10" s="26">
        <f t="shared" si="1"/>
        <v>0.57516339869281041</v>
      </c>
      <c r="J10">
        <v>146</v>
      </c>
      <c r="K10" s="26">
        <f t="shared" si="2"/>
        <v>0.95424836601307195</v>
      </c>
      <c r="L10">
        <v>111</v>
      </c>
      <c r="M10" s="26">
        <f t="shared" si="3"/>
        <v>0.72549019607843135</v>
      </c>
      <c r="O10">
        <v>133</v>
      </c>
      <c r="P10" s="26">
        <f t="shared" si="4"/>
        <v>0.86928104575163401</v>
      </c>
      <c r="Q10">
        <v>76</v>
      </c>
      <c r="R10" s="26">
        <f t="shared" si="5"/>
        <v>0.49673202614379086</v>
      </c>
      <c r="T10" s="26">
        <v>144</v>
      </c>
      <c r="U10" s="26">
        <f t="shared" si="6"/>
        <v>0.94117647058823528</v>
      </c>
      <c r="V10" s="26">
        <v>77</v>
      </c>
      <c r="W10" s="26">
        <f t="shared" si="7"/>
        <v>0.50326797385620914</v>
      </c>
      <c r="Y10">
        <v>66</v>
      </c>
      <c r="Z10" s="26">
        <f t="shared" si="8"/>
        <v>0.43137254901960786</v>
      </c>
      <c r="AA10">
        <v>35</v>
      </c>
      <c r="AB10" s="26">
        <f t="shared" si="9"/>
        <v>0.22875816993464052</v>
      </c>
    </row>
    <row r="11" spans="2:28" x14ac:dyDescent="0.25">
      <c r="B11" t="s">
        <v>207</v>
      </c>
      <c r="C11" s="26">
        <v>92</v>
      </c>
      <c r="D11" s="26">
        <v>83</v>
      </c>
      <c r="E11" s="26">
        <f t="shared" si="0"/>
        <v>0.90217391304347827</v>
      </c>
      <c r="F11" s="26">
        <v>8</v>
      </c>
      <c r="G11" s="26">
        <f t="shared" si="1"/>
        <v>8.6956521739130432E-2</v>
      </c>
      <c r="J11">
        <v>67</v>
      </c>
      <c r="K11" s="26">
        <f t="shared" si="2"/>
        <v>0.72826086956521741</v>
      </c>
      <c r="L11">
        <v>10</v>
      </c>
      <c r="M11" s="26">
        <f t="shared" si="3"/>
        <v>0.10869565217391304</v>
      </c>
      <c r="O11">
        <v>79</v>
      </c>
      <c r="P11" s="26">
        <f t="shared" si="4"/>
        <v>0.85869565217391308</v>
      </c>
      <c r="Q11">
        <v>13</v>
      </c>
      <c r="R11" s="26">
        <f t="shared" si="5"/>
        <v>0.14130434782608695</v>
      </c>
      <c r="T11" s="26">
        <v>81</v>
      </c>
      <c r="U11" s="26">
        <f t="shared" si="6"/>
        <v>0.88043478260869568</v>
      </c>
      <c r="V11" s="26">
        <v>26</v>
      </c>
      <c r="W11" s="26">
        <f t="shared" si="7"/>
        <v>0.28260869565217389</v>
      </c>
      <c r="Y11">
        <v>33</v>
      </c>
      <c r="Z11" s="26">
        <f t="shared" si="8"/>
        <v>0.35869565217391303</v>
      </c>
      <c r="AA11">
        <v>10</v>
      </c>
      <c r="AB11" s="26">
        <f t="shared" si="9"/>
        <v>0.10869565217391304</v>
      </c>
    </row>
    <row r="12" spans="2:28" x14ac:dyDescent="0.25">
      <c r="B12" t="s">
        <v>198</v>
      </c>
      <c r="C12" s="26">
        <v>40</v>
      </c>
      <c r="D12" s="26">
        <v>19</v>
      </c>
      <c r="E12" s="26">
        <f t="shared" si="0"/>
        <v>0.47499999999999998</v>
      </c>
      <c r="F12" s="26">
        <v>9</v>
      </c>
      <c r="G12" s="26">
        <f t="shared" si="1"/>
        <v>0.22500000000000001</v>
      </c>
      <c r="J12">
        <v>25</v>
      </c>
      <c r="K12" s="26">
        <f t="shared" si="2"/>
        <v>0.625</v>
      </c>
      <c r="L12">
        <v>18</v>
      </c>
      <c r="M12" s="26">
        <f t="shared" si="3"/>
        <v>0.45</v>
      </c>
      <c r="O12">
        <v>20</v>
      </c>
      <c r="P12" s="26">
        <f t="shared" si="4"/>
        <v>0.5</v>
      </c>
      <c r="Q12">
        <v>5</v>
      </c>
      <c r="R12" s="26">
        <f t="shared" si="5"/>
        <v>0.125</v>
      </c>
      <c r="T12" s="26">
        <v>31</v>
      </c>
      <c r="U12" s="26">
        <f t="shared" si="6"/>
        <v>0.77500000000000002</v>
      </c>
      <c r="V12" s="26">
        <v>21</v>
      </c>
      <c r="W12" s="26">
        <f t="shared" si="7"/>
        <v>0.52500000000000002</v>
      </c>
      <c r="Y12">
        <v>18</v>
      </c>
      <c r="Z12" s="26">
        <f t="shared" si="8"/>
        <v>0.45</v>
      </c>
      <c r="AA12">
        <v>7</v>
      </c>
      <c r="AB12" s="26">
        <f t="shared" si="9"/>
        <v>0.17499999999999999</v>
      </c>
    </row>
  </sheetData>
  <mergeCells count="5">
    <mergeCell ref="D2:G2"/>
    <mergeCell ref="O2:R2"/>
    <mergeCell ref="J2:M2"/>
    <mergeCell ref="Y2:AB2"/>
    <mergeCell ref="T2:W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6F50-68D2-4CC0-85FE-70B4B208A78F}">
  <dimension ref="A1:J36"/>
  <sheetViews>
    <sheetView tabSelected="1" zoomScaleNormal="100" workbookViewId="0">
      <selection activeCell="E26" sqref="E26"/>
    </sheetView>
  </sheetViews>
  <sheetFormatPr defaultRowHeight="15" x14ac:dyDescent="0.25"/>
  <cols>
    <col min="1" max="1" width="36.5703125" style="11" customWidth="1"/>
    <col min="2" max="2" width="28.7109375" style="11" customWidth="1"/>
    <col min="3" max="3" width="25" style="11" customWidth="1"/>
    <col min="4" max="4" width="25.28515625" style="11" customWidth="1"/>
    <col min="5" max="5" width="16.42578125" style="11" customWidth="1"/>
    <col min="6" max="6" width="24.140625" style="25" customWidth="1"/>
    <col min="7" max="7" width="11.140625" style="11" customWidth="1"/>
    <col min="8" max="8" width="18.5703125" style="16" customWidth="1"/>
    <col min="9" max="9" width="21.28515625" style="11" customWidth="1"/>
    <col min="10" max="10" width="22.42578125" style="11" customWidth="1"/>
    <col min="11" max="16384" width="9.140625" style="11"/>
  </cols>
  <sheetData>
    <row r="1" spans="1:10" ht="15.75" thickBot="1" x14ac:dyDescent="0.3">
      <c r="A1" s="17" t="s">
        <v>87</v>
      </c>
      <c r="B1" s="18" t="s">
        <v>88</v>
      </c>
      <c r="C1" s="18" t="s">
        <v>89</v>
      </c>
      <c r="D1" s="18" t="s">
        <v>90</v>
      </c>
      <c r="E1" s="18" t="s">
        <v>92</v>
      </c>
      <c r="F1" s="24" t="s">
        <v>393</v>
      </c>
      <c r="G1" s="18" t="s">
        <v>394</v>
      </c>
      <c r="H1" s="18" t="s">
        <v>385</v>
      </c>
      <c r="I1" s="18" t="s">
        <v>404</v>
      </c>
      <c r="J1" s="11" t="s">
        <v>461</v>
      </c>
    </row>
    <row r="2" spans="1:10" ht="15.75" thickBot="1" x14ac:dyDescent="0.3">
      <c r="A2" s="19" t="s">
        <v>190</v>
      </c>
      <c r="B2" s="20" t="s">
        <v>386</v>
      </c>
      <c r="C2" s="20" t="s">
        <v>349</v>
      </c>
      <c r="D2" s="20" t="s">
        <v>356</v>
      </c>
      <c r="E2" s="22">
        <v>12</v>
      </c>
      <c r="F2" s="23"/>
      <c r="G2" s="22"/>
      <c r="H2" s="20"/>
      <c r="I2" s="20"/>
      <c r="J2" s="20" t="s">
        <v>463</v>
      </c>
    </row>
    <row r="3" spans="1:10" ht="15.75" thickBot="1" x14ac:dyDescent="0.3">
      <c r="A3" s="19" t="s">
        <v>191</v>
      </c>
      <c r="B3" s="20" t="s">
        <v>387</v>
      </c>
      <c r="C3" s="20" t="s">
        <v>349</v>
      </c>
      <c r="D3" s="20" t="s">
        <v>356</v>
      </c>
      <c r="E3" s="22">
        <v>1</v>
      </c>
      <c r="F3" s="23"/>
      <c r="G3" s="22"/>
      <c r="H3" s="20"/>
      <c r="I3" s="20"/>
      <c r="J3" s="23" t="s">
        <v>464</v>
      </c>
    </row>
    <row r="4" spans="1:10" ht="15.75" thickBot="1" x14ac:dyDescent="0.3">
      <c r="A4" s="19" t="s">
        <v>388</v>
      </c>
      <c r="B4" s="20" t="s">
        <v>84</v>
      </c>
      <c r="C4" s="20" t="s">
        <v>349</v>
      </c>
      <c r="D4" s="20" t="s">
        <v>283</v>
      </c>
      <c r="E4" s="22" t="s">
        <v>284</v>
      </c>
      <c r="F4" s="23"/>
      <c r="G4" s="22"/>
      <c r="H4" s="20"/>
      <c r="I4" s="20"/>
      <c r="J4" s="20"/>
    </row>
    <row r="5" spans="1:10" ht="15.75" thickBot="1" x14ac:dyDescent="0.3">
      <c r="A5" s="19" t="s">
        <v>389</v>
      </c>
      <c r="B5" s="20" t="s">
        <v>84</v>
      </c>
      <c r="C5" s="20" t="s">
        <v>349</v>
      </c>
      <c r="D5" s="20" t="s">
        <v>355</v>
      </c>
      <c r="E5" s="22" t="s">
        <v>284</v>
      </c>
      <c r="F5" s="23"/>
      <c r="G5" s="22"/>
      <c r="H5" s="20"/>
      <c r="I5" s="20"/>
      <c r="J5" s="20"/>
    </row>
    <row r="6" spans="1:10" ht="15.75" thickBot="1" x14ac:dyDescent="0.3">
      <c r="A6" s="19"/>
      <c r="B6" s="20" t="s">
        <v>84</v>
      </c>
      <c r="C6" s="20" t="s">
        <v>349</v>
      </c>
      <c r="D6" s="20" t="s">
        <v>358</v>
      </c>
      <c r="E6" s="22" t="s">
        <v>284</v>
      </c>
      <c r="F6" s="23"/>
      <c r="G6" s="22"/>
      <c r="H6" s="20"/>
      <c r="I6" s="20"/>
      <c r="J6" s="20"/>
    </row>
    <row r="7" spans="1:10" ht="15.75" thickBot="1" x14ac:dyDescent="0.3">
      <c r="A7" s="19" t="s">
        <v>192</v>
      </c>
      <c r="B7" s="20" t="s">
        <v>282</v>
      </c>
      <c r="C7" s="20" t="s">
        <v>352</v>
      </c>
      <c r="D7" s="20" t="s">
        <v>357</v>
      </c>
      <c r="E7" s="22" t="s">
        <v>284</v>
      </c>
      <c r="F7" s="23"/>
      <c r="G7" s="22"/>
      <c r="H7" s="20"/>
      <c r="I7" s="20"/>
      <c r="J7" s="20"/>
    </row>
    <row r="8" spans="1:10" ht="15.75" thickBot="1" x14ac:dyDescent="0.3">
      <c r="A8" s="19" t="s">
        <v>226</v>
      </c>
      <c r="B8" s="20" t="s">
        <v>303</v>
      </c>
      <c r="C8" s="20" t="s">
        <v>353</v>
      </c>
      <c r="D8" s="20" t="s">
        <v>362</v>
      </c>
      <c r="E8" s="22">
        <v>2</v>
      </c>
      <c r="F8" s="23"/>
      <c r="G8" s="22"/>
      <c r="H8" s="20"/>
      <c r="I8" s="20"/>
      <c r="J8" s="23">
        <v>2</v>
      </c>
    </row>
    <row r="9" spans="1:10" ht="15.75" thickBot="1" x14ac:dyDescent="0.3">
      <c r="A9" s="19" t="s">
        <v>251</v>
      </c>
      <c r="B9" s="20" t="s">
        <v>328</v>
      </c>
      <c r="C9" s="20" t="s">
        <v>351</v>
      </c>
      <c r="D9" s="20" t="s">
        <v>361</v>
      </c>
      <c r="E9" s="22">
        <v>53</v>
      </c>
      <c r="F9" s="23"/>
      <c r="G9" s="22"/>
      <c r="H9" s="21">
        <v>1.8867925000000001E-2</v>
      </c>
      <c r="I9" s="21"/>
      <c r="J9" s="42">
        <v>0</v>
      </c>
    </row>
    <row r="10" spans="1:10" ht="15.75" thickBot="1" x14ac:dyDescent="0.3">
      <c r="A10" s="19" t="s">
        <v>238</v>
      </c>
      <c r="B10" s="20" t="s">
        <v>390</v>
      </c>
      <c r="C10" s="20" t="s">
        <v>351</v>
      </c>
      <c r="D10" s="20" t="s">
        <v>391</v>
      </c>
      <c r="E10" s="22">
        <v>11242</v>
      </c>
      <c r="F10" s="23" t="s">
        <v>400</v>
      </c>
      <c r="G10" s="22">
        <v>4</v>
      </c>
      <c r="H10" s="21">
        <v>6.8937911000000004E-2</v>
      </c>
      <c r="I10" s="21"/>
      <c r="J10" s="21"/>
    </row>
    <row r="11" spans="1:10" ht="45.75" thickBot="1" x14ac:dyDescent="0.3">
      <c r="A11" s="19" t="s">
        <v>207</v>
      </c>
      <c r="B11" s="20" t="s">
        <v>392</v>
      </c>
      <c r="C11" s="20" t="s">
        <v>350</v>
      </c>
      <c r="D11" s="20" t="s">
        <v>391</v>
      </c>
      <c r="E11" s="22">
        <v>18616</v>
      </c>
      <c r="F11" s="23" t="s">
        <v>401</v>
      </c>
      <c r="G11" s="22">
        <v>16</v>
      </c>
      <c r="H11" s="21">
        <v>9.6691018000000004E-2</v>
      </c>
      <c r="I11" s="21"/>
      <c r="J11" s="21" t="s">
        <v>462</v>
      </c>
    </row>
    <row r="12" spans="1:10" ht="60.75" thickBot="1" x14ac:dyDescent="0.3">
      <c r="A12" s="19" t="s">
        <v>198</v>
      </c>
      <c r="B12" s="20" t="s">
        <v>289</v>
      </c>
      <c r="C12" s="20" t="s">
        <v>350</v>
      </c>
      <c r="D12" s="20" t="s">
        <v>391</v>
      </c>
      <c r="E12" s="22">
        <v>2240</v>
      </c>
      <c r="F12" s="23" t="s">
        <v>403</v>
      </c>
      <c r="G12" s="22">
        <v>2</v>
      </c>
      <c r="H12" s="21">
        <v>2.9017857000000001E-2</v>
      </c>
      <c r="I12" s="21"/>
      <c r="J12" s="21" t="s">
        <v>462</v>
      </c>
    </row>
    <row r="17" spans="1:9" x14ac:dyDescent="0.25">
      <c r="A17" s="11" t="s">
        <v>395</v>
      </c>
      <c r="B17" s="35" t="s">
        <v>396</v>
      </c>
      <c r="C17" s="35"/>
      <c r="D17" s="35"/>
      <c r="E17" s="35"/>
      <c r="F17" s="35"/>
      <c r="G17" s="35"/>
      <c r="H17" s="35"/>
      <c r="I17" s="35"/>
    </row>
    <row r="18" spans="1:9" ht="36.75" customHeight="1" x14ac:dyDescent="0.25">
      <c r="A18" s="11" t="s">
        <v>397</v>
      </c>
      <c r="B18" s="35" t="s">
        <v>398</v>
      </c>
      <c r="C18" s="35"/>
      <c r="D18" s="35"/>
      <c r="E18" s="35"/>
      <c r="F18" s="35"/>
      <c r="G18" s="35"/>
      <c r="H18" s="35"/>
      <c r="I18" s="35"/>
    </row>
    <row r="19" spans="1:9" ht="45" customHeight="1" x14ac:dyDescent="0.25">
      <c r="A19" s="11" t="s">
        <v>399</v>
      </c>
      <c r="B19" s="35" t="s">
        <v>402</v>
      </c>
      <c r="C19" s="35"/>
      <c r="D19" s="35"/>
      <c r="E19" s="35"/>
      <c r="F19" s="35"/>
      <c r="G19" s="35"/>
      <c r="H19" s="35"/>
      <c r="I19" s="35"/>
    </row>
    <row r="20" spans="1:9" ht="31.5" customHeight="1" x14ac:dyDescent="0.25"/>
    <row r="23" spans="1:9" x14ac:dyDescent="0.25">
      <c r="B23" s="34" t="s">
        <v>465</v>
      </c>
    </row>
    <row r="24" spans="1:9" x14ac:dyDescent="0.25">
      <c r="B24" s="34" t="s">
        <v>466</v>
      </c>
    </row>
    <row r="25" spans="1:9" x14ac:dyDescent="0.25">
      <c r="B25" s="11" t="s">
        <v>467</v>
      </c>
    </row>
    <row r="26" spans="1:9" x14ac:dyDescent="0.25">
      <c r="B26" s="11" t="s">
        <v>468</v>
      </c>
    </row>
    <row r="27" spans="1:9" x14ac:dyDescent="0.25">
      <c r="B27" s="11" t="s">
        <v>469</v>
      </c>
    </row>
    <row r="28" spans="1:9" x14ac:dyDescent="0.25">
      <c r="B28" s="11" t="s">
        <v>470</v>
      </c>
    </row>
    <row r="29" spans="1:9" x14ac:dyDescent="0.25">
      <c r="B29" s="11" t="s">
        <v>471</v>
      </c>
    </row>
    <row r="30" spans="1:9" x14ac:dyDescent="0.25">
      <c r="B30" s="11" t="s">
        <v>472</v>
      </c>
    </row>
    <row r="31" spans="1:9" x14ac:dyDescent="0.25">
      <c r="B31" s="11" t="s">
        <v>473</v>
      </c>
    </row>
    <row r="32" spans="1:9" x14ac:dyDescent="0.25">
      <c r="B32" s="11" t="s">
        <v>474</v>
      </c>
    </row>
    <row r="33" spans="2:2" x14ac:dyDescent="0.25">
      <c r="B33" s="11" t="s">
        <v>475</v>
      </c>
    </row>
    <row r="34" spans="2:2" x14ac:dyDescent="0.25">
      <c r="B34" s="11" t="s">
        <v>476</v>
      </c>
    </row>
    <row r="35" spans="2:2" x14ac:dyDescent="0.25">
      <c r="B35" s="11" t="s">
        <v>477</v>
      </c>
    </row>
    <row r="36" spans="2:2" x14ac:dyDescent="0.25">
      <c r="B36" s="11" t="s">
        <v>478</v>
      </c>
    </row>
  </sheetData>
  <autoFilter ref="A1:I1" xr:uid="{3F326F50-68D2-4CC0-85FE-70B4B208A78F}"/>
  <mergeCells count="3">
    <mergeCell ref="B17:I17"/>
    <mergeCell ref="B18:I18"/>
    <mergeCell ref="B19:I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5143-521F-4800-81CE-C4C0A97906DA}">
  <dimension ref="A1:D28"/>
  <sheetViews>
    <sheetView workbookViewId="0">
      <selection activeCell="A29" sqref="A29"/>
    </sheetView>
  </sheetViews>
  <sheetFormatPr defaultRowHeight="15" x14ac:dyDescent="0.25"/>
  <cols>
    <col min="1" max="1" width="50.28515625" customWidth="1"/>
    <col min="2" max="2" width="18" customWidth="1"/>
    <col min="3" max="3" width="33" style="27" customWidth="1"/>
    <col min="4" max="4" width="92.28515625" customWidth="1"/>
  </cols>
  <sheetData>
    <row r="1" spans="1:4" s="28" customFormat="1" x14ac:dyDescent="0.25">
      <c r="A1" s="28" t="s">
        <v>431</v>
      </c>
      <c r="B1" s="28" t="s">
        <v>432</v>
      </c>
      <c r="C1" s="28" t="s">
        <v>435</v>
      </c>
    </row>
    <row r="2" spans="1:4" s="28" customFormat="1" x14ac:dyDescent="0.25">
      <c r="A2" s="29" t="s">
        <v>190</v>
      </c>
    </row>
    <row r="3" spans="1:4" x14ac:dyDescent="0.25">
      <c r="A3" t="s">
        <v>433</v>
      </c>
    </row>
    <row r="4" spans="1:4" x14ac:dyDescent="0.25">
      <c r="A4" t="s">
        <v>405</v>
      </c>
    </row>
    <row r="5" spans="1:4" ht="30" customHeight="1" x14ac:dyDescent="0.25">
      <c r="A5" t="s">
        <v>406</v>
      </c>
      <c r="B5">
        <v>200000</v>
      </c>
      <c r="C5" s="27" t="s">
        <v>434</v>
      </c>
      <c r="D5" s="37" t="s">
        <v>439</v>
      </c>
    </row>
    <row r="6" spans="1:4" x14ac:dyDescent="0.25">
      <c r="A6" t="s">
        <v>407</v>
      </c>
      <c r="B6">
        <v>200000</v>
      </c>
      <c r="C6" s="27" t="s">
        <v>436</v>
      </c>
      <c r="D6" s="37"/>
    </row>
    <row r="7" spans="1:4" x14ac:dyDescent="0.25">
      <c r="A7" t="s">
        <v>408</v>
      </c>
      <c r="B7">
        <v>200000</v>
      </c>
      <c r="C7" s="27" t="s">
        <v>437</v>
      </c>
      <c r="D7" s="37"/>
    </row>
    <row r="8" spans="1:4" x14ac:dyDescent="0.25">
      <c r="A8" t="s">
        <v>409</v>
      </c>
      <c r="B8">
        <v>200000</v>
      </c>
      <c r="C8" s="27" t="s">
        <v>438</v>
      </c>
      <c r="D8" s="37"/>
    </row>
    <row r="9" spans="1:4" x14ac:dyDescent="0.25">
      <c r="A9" t="s">
        <v>410</v>
      </c>
      <c r="B9">
        <v>200000</v>
      </c>
      <c r="C9" s="27" t="s">
        <v>434</v>
      </c>
      <c r="D9" s="37"/>
    </row>
    <row r="10" spans="1:4" x14ac:dyDescent="0.25">
      <c r="A10" t="s">
        <v>411</v>
      </c>
      <c r="B10">
        <v>200000</v>
      </c>
      <c r="C10" s="27" t="s">
        <v>436</v>
      </c>
      <c r="D10" s="37"/>
    </row>
    <row r="11" spans="1:4" x14ac:dyDescent="0.25">
      <c r="A11" t="s">
        <v>412</v>
      </c>
      <c r="B11">
        <v>200000</v>
      </c>
      <c r="C11" s="27" t="s">
        <v>437</v>
      </c>
      <c r="D11" s="37"/>
    </row>
    <row r="12" spans="1:4" x14ac:dyDescent="0.25">
      <c r="A12" t="s">
        <v>413</v>
      </c>
      <c r="B12">
        <v>200000</v>
      </c>
      <c r="C12" s="27" t="s">
        <v>438</v>
      </c>
      <c r="D12" s="37"/>
    </row>
    <row r="13" spans="1:4" x14ac:dyDescent="0.25">
      <c r="A13" t="s">
        <v>414</v>
      </c>
      <c r="B13">
        <v>200000</v>
      </c>
      <c r="C13" s="27" t="s">
        <v>434</v>
      </c>
      <c r="D13" s="37"/>
    </row>
    <row r="14" spans="1:4" x14ac:dyDescent="0.25">
      <c r="A14" t="s">
        <v>415</v>
      </c>
      <c r="B14">
        <v>200000</v>
      </c>
      <c r="C14" s="27" t="s">
        <v>436</v>
      </c>
      <c r="D14" s="37"/>
    </row>
    <row r="15" spans="1:4" x14ac:dyDescent="0.25">
      <c r="A15" t="s">
        <v>416</v>
      </c>
      <c r="B15">
        <v>200000</v>
      </c>
      <c r="C15" s="27" t="s">
        <v>437</v>
      </c>
      <c r="D15" s="37"/>
    </row>
    <row r="16" spans="1:4" x14ac:dyDescent="0.25">
      <c r="A16" t="s">
        <v>417</v>
      </c>
      <c r="B16">
        <v>200000</v>
      </c>
      <c r="C16" s="27" t="s">
        <v>438</v>
      </c>
      <c r="D16" s="37"/>
    </row>
    <row r="18" spans="1:4" x14ac:dyDescent="0.25">
      <c r="A18" s="29" t="s">
        <v>191</v>
      </c>
    </row>
    <row r="19" spans="1:4" x14ac:dyDescent="0.25">
      <c r="A19" t="s">
        <v>440</v>
      </c>
      <c r="D19" s="38" t="s">
        <v>448</v>
      </c>
    </row>
    <row r="20" spans="1:4" x14ac:dyDescent="0.25">
      <c r="A20" t="s">
        <v>441</v>
      </c>
      <c r="B20" s="30">
        <v>571734000</v>
      </c>
      <c r="D20" s="38"/>
    </row>
    <row r="21" spans="1:4" x14ac:dyDescent="0.25">
      <c r="A21" t="s">
        <v>442</v>
      </c>
      <c r="D21" s="38"/>
    </row>
    <row r="22" spans="1:4" x14ac:dyDescent="0.25">
      <c r="A22" t="s">
        <v>443</v>
      </c>
      <c r="D22" s="38"/>
    </row>
    <row r="23" spans="1:4" x14ac:dyDescent="0.25">
      <c r="A23" t="s">
        <v>444</v>
      </c>
      <c r="D23" s="38"/>
    </row>
    <row r="24" spans="1:4" x14ac:dyDescent="0.25">
      <c r="A24" t="s">
        <v>445</v>
      </c>
      <c r="D24" s="38"/>
    </row>
    <row r="25" spans="1:4" x14ac:dyDescent="0.25">
      <c r="A25" t="s">
        <v>446</v>
      </c>
      <c r="D25" s="38"/>
    </row>
    <row r="26" spans="1:4" x14ac:dyDescent="0.25">
      <c r="A26" t="s">
        <v>447</v>
      </c>
      <c r="D26" s="38"/>
    </row>
    <row r="28" spans="1:4" x14ac:dyDescent="0.25">
      <c r="A28" s="29" t="s">
        <v>192</v>
      </c>
    </row>
  </sheetData>
  <mergeCells count="2">
    <mergeCell ref="D5:D16"/>
    <mergeCell ref="D19:D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94E6-D111-4D6C-8525-9D8381222A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4611-A912-49C7-8935-DBCA0F1DEB8D}">
  <dimension ref="A1:B17"/>
  <sheetViews>
    <sheetView workbookViewId="0">
      <selection activeCell="B23" sqref="B23"/>
    </sheetView>
  </sheetViews>
  <sheetFormatPr defaultRowHeight="15" x14ac:dyDescent="0.25"/>
  <cols>
    <col min="1" max="1" width="62.42578125" customWidth="1"/>
    <col min="2" max="2" width="96.28515625" customWidth="1"/>
  </cols>
  <sheetData>
    <row r="1" spans="1:2" ht="136.5" customHeight="1" x14ac:dyDescent="0.25">
      <c r="A1" s="6" t="s">
        <v>84</v>
      </c>
      <c r="B1" s="35" t="s">
        <v>363</v>
      </c>
    </row>
    <row r="2" spans="1:2" x14ac:dyDescent="0.25">
      <c r="B2" s="35"/>
    </row>
    <row r="3" spans="1:2" x14ac:dyDescent="0.25">
      <c r="A3" s="3" t="s">
        <v>10</v>
      </c>
      <c r="B3" s="35"/>
    </row>
    <row r="4" spans="1:2" x14ac:dyDescent="0.25">
      <c r="A4" s="3" t="s">
        <v>11</v>
      </c>
      <c r="B4" s="35"/>
    </row>
    <row r="5" spans="1:2" x14ac:dyDescent="0.25">
      <c r="A5" s="3" t="s">
        <v>12</v>
      </c>
      <c r="B5" s="35"/>
    </row>
    <row r="6" spans="1:2" x14ac:dyDescent="0.25">
      <c r="A6" s="3" t="s">
        <v>13</v>
      </c>
      <c r="B6" s="35"/>
    </row>
    <row r="7" spans="1:2" x14ac:dyDescent="0.25">
      <c r="B7" s="35"/>
    </row>
    <row r="8" spans="1:2" x14ac:dyDescent="0.25">
      <c r="A8" s="3" t="s">
        <v>0</v>
      </c>
      <c r="B8" s="35"/>
    </row>
    <row r="9" spans="1:2" x14ac:dyDescent="0.25">
      <c r="A9" s="3" t="s">
        <v>1</v>
      </c>
      <c r="B9" s="35"/>
    </row>
    <row r="10" spans="1:2" x14ac:dyDescent="0.25">
      <c r="A10" s="3" t="s">
        <v>2</v>
      </c>
      <c r="B10" s="35"/>
    </row>
    <row r="11" spans="1:2" x14ac:dyDescent="0.25">
      <c r="A11" s="3" t="s">
        <v>3</v>
      </c>
      <c r="B11" s="35"/>
    </row>
    <row r="12" spans="1:2" x14ac:dyDescent="0.25">
      <c r="A12" s="3" t="s">
        <v>4</v>
      </c>
      <c r="B12" s="35"/>
    </row>
    <row r="13" spans="1:2" x14ac:dyDescent="0.25">
      <c r="A13" s="3" t="s">
        <v>5</v>
      </c>
      <c r="B13" s="35"/>
    </row>
    <row r="14" spans="1:2" x14ac:dyDescent="0.25">
      <c r="A14" s="3" t="s">
        <v>6</v>
      </c>
      <c r="B14" s="35"/>
    </row>
    <row r="15" spans="1:2" x14ac:dyDescent="0.25">
      <c r="A15" s="3" t="s">
        <v>7</v>
      </c>
      <c r="B15" s="35"/>
    </row>
    <row r="16" spans="1:2" x14ac:dyDescent="0.25">
      <c r="A16" s="3" t="s">
        <v>8</v>
      </c>
      <c r="B16" s="35"/>
    </row>
    <row r="17" spans="1:2" x14ac:dyDescent="0.25">
      <c r="A17" s="3" t="s">
        <v>9</v>
      </c>
      <c r="B17" s="35"/>
    </row>
  </sheetData>
  <mergeCells count="1">
    <mergeCell ref="B1:B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5F0A-FE36-4DA8-A211-80E8F26199C5}">
  <dimension ref="A1:C16"/>
  <sheetViews>
    <sheetView workbookViewId="0">
      <selection activeCell="C1" sqref="C1"/>
    </sheetView>
  </sheetViews>
  <sheetFormatPr defaultRowHeight="15" x14ac:dyDescent="0.25"/>
  <cols>
    <col min="1" max="1" width="46.28515625" style="3" customWidth="1"/>
    <col min="2" max="2" width="137.85546875" style="3" customWidth="1"/>
    <col min="3" max="3" width="74.42578125" style="3" customWidth="1"/>
    <col min="4" max="4" width="82.28515625" style="3" customWidth="1"/>
    <col min="5" max="16384" width="9.140625" style="3"/>
  </cols>
  <sheetData>
    <row r="1" spans="1:3" ht="53.25" customHeight="1" x14ac:dyDescent="0.25">
      <c r="A1" s="3" t="s">
        <v>22</v>
      </c>
      <c r="B1" s="35" t="s">
        <v>374</v>
      </c>
      <c r="C1" s="3" t="s">
        <v>384</v>
      </c>
    </row>
    <row r="2" spans="1:3" x14ac:dyDescent="0.25">
      <c r="A2" s="3" t="s">
        <v>23</v>
      </c>
      <c r="B2" s="35"/>
    </row>
    <row r="3" spans="1:3" ht="15" customHeight="1" x14ac:dyDescent="0.25">
      <c r="A3" s="3" t="s">
        <v>41</v>
      </c>
      <c r="B3" s="35"/>
    </row>
    <row r="4" spans="1:3" ht="15" customHeight="1" x14ac:dyDescent="0.25">
      <c r="A4" s="3" t="s">
        <v>43</v>
      </c>
      <c r="B4" s="35"/>
      <c r="C4" s="3" t="s">
        <v>74</v>
      </c>
    </row>
    <row r="5" spans="1:3" ht="15" customHeight="1" x14ac:dyDescent="0.25">
      <c r="A5" s="3" t="s">
        <v>14</v>
      </c>
      <c r="B5" s="35"/>
      <c r="C5" s="35" t="s">
        <v>73</v>
      </c>
    </row>
    <row r="6" spans="1:3" x14ac:dyDescent="0.25">
      <c r="A6" s="3" t="s">
        <v>15</v>
      </c>
      <c r="B6" s="35"/>
      <c r="C6" s="35"/>
    </row>
    <row r="7" spans="1:3" x14ac:dyDescent="0.25">
      <c r="A7" s="3" t="s">
        <v>16</v>
      </c>
      <c r="B7" s="35"/>
      <c r="C7" s="35"/>
    </row>
    <row r="8" spans="1:3" ht="70.5" customHeight="1" x14ac:dyDescent="0.25">
      <c r="A8" s="5" t="s">
        <v>17</v>
      </c>
      <c r="B8" s="35"/>
      <c r="C8" s="35"/>
    </row>
    <row r="9" spans="1:3" ht="60" customHeight="1" x14ac:dyDescent="0.25">
      <c r="A9" s="3" t="s">
        <v>18</v>
      </c>
      <c r="B9" s="35"/>
      <c r="C9" s="35" t="s">
        <v>75</v>
      </c>
    </row>
    <row r="10" spans="1:3" ht="37.5" customHeight="1" x14ac:dyDescent="0.25">
      <c r="A10" s="3" t="s">
        <v>19</v>
      </c>
      <c r="B10" s="35"/>
      <c r="C10" s="35"/>
    </row>
    <row r="11" spans="1:3" ht="53.25" customHeight="1" x14ac:dyDescent="0.25">
      <c r="A11" s="3" t="s">
        <v>20</v>
      </c>
      <c r="B11" s="35"/>
      <c r="C11" s="35"/>
    </row>
    <row r="12" spans="1:3" ht="30" x14ac:dyDescent="0.25">
      <c r="A12" s="3" t="s">
        <v>21</v>
      </c>
      <c r="B12" s="35"/>
      <c r="C12" s="3" t="s">
        <v>76</v>
      </c>
    </row>
    <row r="13" spans="1:3" ht="30" customHeight="1" x14ac:dyDescent="0.25">
      <c r="A13" s="3" t="s">
        <v>24</v>
      </c>
      <c r="B13" s="35"/>
      <c r="C13" s="3" t="s">
        <v>77</v>
      </c>
    </row>
    <row r="14" spans="1:3" x14ac:dyDescent="0.25">
      <c r="A14" s="3" t="s">
        <v>46</v>
      </c>
      <c r="B14" s="35"/>
    </row>
    <row r="15" spans="1:3" x14ac:dyDescent="0.25">
      <c r="A15" s="3" t="s">
        <v>45</v>
      </c>
      <c r="B15" s="35"/>
    </row>
    <row r="16" spans="1:3" x14ac:dyDescent="0.25">
      <c r="A16" s="3" t="s">
        <v>44</v>
      </c>
      <c r="B16" s="35"/>
      <c r="C16" s="3" t="s">
        <v>79</v>
      </c>
    </row>
  </sheetData>
  <mergeCells count="3">
    <mergeCell ref="C5:C8"/>
    <mergeCell ref="C9:C11"/>
    <mergeCell ref="B1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Summary</vt:lpstr>
      <vt:lpstr>CV-1</vt:lpstr>
      <vt:lpstr>CV-2</vt:lpstr>
      <vt:lpstr>Case-Select</vt:lpstr>
      <vt:lpstr>Case Result</vt:lpstr>
      <vt:lpstr>Backup</vt:lpstr>
      <vt:lpstr>Type-1</vt:lpstr>
      <vt:lpstr>Type-2</vt:lpstr>
      <vt:lpstr>Type-3</vt:lpstr>
      <vt:lpstr>Type-4</vt:lpstr>
      <vt:lpstr>Type-5</vt:lpstr>
      <vt:lpstr>Multi-arch</vt:lpstr>
      <vt:lpstr>Time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2022-04-22T01:18:30Z</dcterms:created>
  <dcterms:modified xsi:type="dcterms:W3CDTF">2022-06-08T09:23:37Z</dcterms:modified>
</cp:coreProperties>
</file>