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g\murraylab_tools\examples\"/>
    </mc:Choice>
  </mc:AlternateContent>
  <xr:revisionPtr revIDLastSave="0" documentId="13_ncr:1_{1CF6EC1C-63AD-424F-85AF-35D94AFA63B4}" xr6:coauthVersionLast="47" xr6:coauthVersionMax="47" xr10:uidLastSave="{00000000-0000-0000-0000-000000000000}"/>
  <bookViews>
    <workbookView xWindow="-90" yWindow="-90" windowWidth="19380" windowHeight="10260" xr2:uid="{CE40A68C-9544-4E55-9D79-32336A2BB9E1}"/>
  </bookViews>
  <sheets>
    <sheet name="association_spreadshe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Y6" i="1" l="1"/>
  <c r="DE6" i="1"/>
  <c r="J8" i="1"/>
  <c r="J4" i="1"/>
  <c r="J5" i="1"/>
  <c r="DG18" i="1"/>
  <c r="DH18" i="1"/>
  <c r="L6" i="1"/>
  <c r="K6" i="1"/>
  <c r="DF18" i="1"/>
  <c r="S4" i="1"/>
  <c r="T4" i="1"/>
  <c r="U4" i="1"/>
  <c r="R4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N4" i="1"/>
  <c r="Q4" i="1"/>
  <c r="O4" i="1"/>
  <c r="P4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M6" i="1"/>
  <c r="M7" i="1"/>
  <c r="M8" i="1"/>
  <c r="M9" i="1"/>
  <c r="M10" i="1"/>
  <c r="M11" i="1"/>
  <c r="M5" i="1"/>
  <c r="L7" i="1"/>
  <c r="L8" i="1"/>
  <c r="L9" i="1"/>
  <c r="L10" i="1"/>
  <c r="L11" i="1"/>
  <c r="L5" i="1"/>
  <c r="K7" i="1"/>
  <c r="K8" i="1"/>
  <c r="K9" i="1"/>
  <c r="K10" i="1"/>
  <c r="K11" i="1"/>
  <c r="K5" i="1"/>
  <c r="DE4" i="1"/>
  <c r="DE5" i="1"/>
  <c r="GY4" i="1"/>
  <c r="GY5" i="1"/>
  <c r="GY14" i="1"/>
  <c r="GY13" i="1"/>
  <c r="GX5" i="1"/>
  <c r="GX6" i="1"/>
  <c r="GX7" i="1"/>
  <c r="GX8" i="1"/>
  <c r="GX9" i="1"/>
  <c r="GX10" i="1"/>
  <c r="GX11" i="1"/>
  <c r="GX12" i="1"/>
  <c r="GX4" i="1"/>
  <c r="GY12" i="1"/>
  <c r="GY11" i="1"/>
  <c r="GY10" i="1"/>
  <c r="GY9" i="1"/>
  <c r="GY8" i="1"/>
  <c r="GY7" i="1"/>
  <c r="K4" i="1"/>
  <c r="L4" i="1"/>
  <c r="M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J6" i="1"/>
  <c r="J7" i="1"/>
  <c r="J9" i="1"/>
  <c r="J10" i="1"/>
  <c r="J11" i="1"/>
  <c r="J12" i="1" l="1"/>
  <c r="DE12" i="1" s="1"/>
  <c r="D5" i="1" l="1"/>
  <c r="D6" i="1"/>
  <c r="D7" i="1"/>
  <c r="D8" i="1"/>
  <c r="D9" i="1"/>
  <c r="D10" i="1"/>
  <c r="D11" i="1"/>
  <c r="D12" i="1"/>
  <c r="D4" i="1"/>
  <c r="B31" i="1" l="1"/>
  <c r="B30" i="1"/>
  <c r="B24" i="1" s="1"/>
  <c r="B28" i="1"/>
  <c r="B26" i="1"/>
  <c r="DD12" i="1"/>
  <c r="I12" i="1"/>
  <c r="F12" i="1"/>
  <c r="DD11" i="1"/>
  <c r="I11" i="1"/>
  <c r="F11" i="1"/>
  <c r="DD10" i="1"/>
  <c r="I10" i="1"/>
  <c r="F10" i="1"/>
  <c r="DD9" i="1"/>
  <c r="I9" i="1"/>
  <c r="F9" i="1"/>
  <c r="DD8" i="1"/>
  <c r="I8" i="1"/>
  <c r="F8" i="1"/>
  <c r="DD7" i="1"/>
  <c r="I7" i="1"/>
  <c r="F7" i="1"/>
  <c r="DD6" i="1"/>
  <c r="I6" i="1"/>
  <c r="F6" i="1"/>
  <c r="DD5" i="1"/>
  <c r="I5" i="1"/>
  <c r="F5" i="1"/>
  <c r="DD4" i="1"/>
  <c r="I4" i="1"/>
  <c r="F4" i="1"/>
  <c r="DF2" i="1"/>
  <c r="DE2" i="1"/>
  <c r="DE7" i="1" l="1"/>
  <c r="DF5" i="1"/>
  <c r="DF6" i="1"/>
  <c r="DF11" i="1"/>
  <c r="DF7" i="1"/>
  <c r="DG2" i="1"/>
  <c r="DG9" i="1" s="1"/>
  <c r="U12" i="1"/>
  <c r="BU12" i="1"/>
  <c r="AU12" i="1"/>
  <c r="DG8" i="1"/>
  <c r="BN12" i="1"/>
  <c r="BN3" i="1" s="1"/>
  <c r="DF8" i="1"/>
  <c r="AD12" i="1"/>
  <c r="AD3" i="1" s="1"/>
  <c r="CV12" i="1"/>
  <c r="DG6" i="1"/>
  <c r="DG7" i="1"/>
  <c r="Z12" i="1"/>
  <c r="BB12" i="1"/>
  <c r="DE9" i="1"/>
  <c r="CP12" i="1"/>
  <c r="DE10" i="1"/>
  <c r="DG11" i="1"/>
  <c r="DF10" i="1"/>
  <c r="DG10" i="1"/>
  <c r="AW12" i="1"/>
  <c r="V12" i="1"/>
  <c r="DF9" i="1"/>
  <c r="DE11" i="1"/>
  <c r="AF12" i="1" l="1"/>
  <c r="AF3" i="1" s="1"/>
  <c r="BV12" i="1"/>
  <c r="BC12" i="1"/>
  <c r="BC3" i="1" s="1"/>
  <c r="N12" i="1"/>
  <c r="N3" i="1" s="1"/>
  <c r="CW12" i="1"/>
  <c r="CW3" i="1" s="1"/>
  <c r="BI12" i="1"/>
  <c r="BI3" i="1" s="1"/>
  <c r="CM12" i="1"/>
  <c r="CL12" i="1"/>
  <c r="CL3" i="1" s="1"/>
  <c r="BQ12" i="1"/>
  <c r="BQ3" i="1" s="1"/>
  <c r="CA12" i="1"/>
  <c r="CA3" i="1" s="1"/>
  <c r="AM12" i="1"/>
  <c r="AM3" i="1" s="1"/>
  <c r="Q12" i="1"/>
  <c r="Q3" i="1" s="1"/>
  <c r="CC12" i="1"/>
  <c r="CC3" i="1" s="1"/>
  <c r="BY12" i="1"/>
  <c r="BY3" i="1" s="1"/>
  <c r="BZ12" i="1"/>
  <c r="BZ3" i="1" s="1"/>
  <c r="CI12" i="1"/>
  <c r="CI3" i="1" s="1"/>
  <c r="AA12" i="1"/>
  <c r="AA3" i="1" s="1"/>
  <c r="AE12" i="1"/>
  <c r="AE3" i="1" s="1"/>
  <c r="CR12" i="1"/>
  <c r="CR3" i="1" s="1"/>
  <c r="AG12" i="1"/>
  <c r="AG3" i="1" s="1"/>
  <c r="CS12" i="1"/>
  <c r="CS3" i="1" s="1"/>
  <c r="AC12" i="1"/>
  <c r="AC3" i="1" s="1"/>
  <c r="CO12" i="1"/>
  <c r="CO3" i="1" s="1"/>
  <c r="DA12" i="1"/>
  <c r="AJ12" i="1"/>
  <c r="AJ3" i="1" s="1"/>
  <c r="AX12" i="1"/>
  <c r="CQ12" i="1"/>
  <c r="CQ3" i="1" s="1"/>
  <c r="CN12" i="1"/>
  <c r="CN3" i="1" s="1"/>
  <c r="AB12" i="1"/>
  <c r="AB3" i="1" s="1"/>
  <c r="CE12" i="1"/>
  <c r="CE3" i="1" s="1"/>
  <c r="S12" i="1"/>
  <c r="CJ12" i="1"/>
  <c r="CJ3" i="1" s="1"/>
  <c r="X12" i="1"/>
  <c r="X3" i="1" s="1"/>
  <c r="AK12" i="1"/>
  <c r="BB3" i="1"/>
  <c r="AW3" i="1"/>
  <c r="CF12" i="1"/>
  <c r="CF3" i="1" s="1"/>
  <c r="T12" i="1"/>
  <c r="T3" i="1" s="1"/>
  <c r="BW12" i="1"/>
  <c r="K12" i="1"/>
  <c r="DF12" i="1" s="1"/>
  <c r="DF4" i="1"/>
  <c r="CB12" i="1"/>
  <c r="CB3" i="1"/>
  <c r="P12" i="1"/>
  <c r="Y12" i="1"/>
  <c r="Y3" i="1" s="1"/>
  <c r="BK12" i="1"/>
  <c r="BS12" i="1"/>
  <c r="BR12" i="1"/>
  <c r="BR3" i="1" s="1"/>
  <c r="BX12" i="1"/>
  <c r="BX3" i="1" s="1"/>
  <c r="L12" i="1"/>
  <c r="DG12" i="1" s="1"/>
  <c r="DG4" i="1"/>
  <c r="BO12" i="1"/>
  <c r="BO3" i="1" s="1"/>
  <c r="BT12" i="1"/>
  <c r="DE8" i="1"/>
  <c r="DE13" i="1" s="1"/>
  <c r="DE14" i="1" s="1"/>
  <c r="AU3" i="1"/>
  <c r="AS12" i="1"/>
  <c r="AO12" i="1"/>
  <c r="BP12" i="1"/>
  <c r="BP3" i="1" s="1"/>
  <c r="BG12" i="1"/>
  <c r="BL12" i="1"/>
  <c r="BL3" i="1" s="1"/>
  <c r="BM12" i="1"/>
  <c r="W12" i="1"/>
  <c r="BF12" i="1"/>
  <c r="BF3" i="1" s="1"/>
  <c r="DG5" i="1"/>
  <c r="DH2" i="1"/>
  <c r="Z3" i="1"/>
  <c r="BU3" i="1"/>
  <c r="CV3" i="1"/>
  <c r="BH12" i="1"/>
  <c r="AY12" i="1"/>
  <c r="AY3" i="1" s="1"/>
  <c r="BD12" i="1"/>
  <c r="BD3" i="1" s="1"/>
  <c r="BA12" i="1"/>
  <c r="CT12" i="1"/>
  <c r="CT3" i="1" s="1"/>
  <c r="R12" i="1"/>
  <c r="CD12" i="1"/>
  <c r="DH6" i="1"/>
  <c r="AZ12" i="1"/>
  <c r="AZ3" i="1" s="1"/>
  <c r="AQ12" i="1"/>
  <c r="AV12" i="1"/>
  <c r="AV3" i="1" s="1"/>
  <c r="DH8" i="1"/>
  <c r="CX12" i="1"/>
  <c r="CX3" i="1" s="1"/>
  <c r="AL12" i="1"/>
  <c r="AH12" i="1"/>
  <c r="AT12" i="1"/>
  <c r="BE12" i="1"/>
  <c r="BE3" i="1" s="1"/>
  <c r="U3" i="1"/>
  <c r="AR12" i="1"/>
  <c r="AR3" i="1" s="1"/>
  <c r="CU12" i="1"/>
  <c r="CU3" i="1" s="1"/>
  <c r="AI12" i="1"/>
  <c r="AI3" i="1" s="1"/>
  <c r="CZ12" i="1"/>
  <c r="CZ3" i="1" s="1"/>
  <c r="AN12" i="1"/>
  <c r="AN3" i="1" s="1"/>
  <c r="CY12" i="1"/>
  <c r="CY3" i="1" s="1"/>
  <c r="CK12" i="1"/>
  <c r="M12" i="1"/>
  <c r="DH12" i="1" s="1"/>
  <c r="BJ12" i="1"/>
  <c r="O12" i="1"/>
  <c r="CH12" i="1"/>
  <c r="CH3" i="1" s="1"/>
  <c r="V3" i="1"/>
  <c r="CG12" i="1"/>
  <c r="CG3" i="1" s="1"/>
  <c r="CP3" i="1"/>
  <c r="AP12" i="1"/>
  <c r="K3" i="1" l="1"/>
  <c r="DG3" i="1"/>
  <c r="L3" i="1"/>
  <c r="DE3" i="1"/>
  <c r="CD3" i="1"/>
  <c r="AP3" i="1"/>
  <c r="R3" i="1"/>
  <c r="J3" i="1"/>
  <c r="BJ3" i="1"/>
  <c r="O3" i="1"/>
  <c r="AT3" i="1"/>
  <c r="BM3" i="1"/>
  <c r="AS3" i="1"/>
  <c r="BS3" i="1"/>
  <c r="M3" i="1"/>
  <c r="AH3" i="1"/>
  <c r="DH7" i="1"/>
  <c r="DI2" i="1"/>
  <c r="DH9" i="1"/>
  <c r="DH11" i="1"/>
  <c r="DH4" i="1"/>
  <c r="DH5" i="1"/>
  <c r="DG13" i="1"/>
  <c r="DG14" i="1" s="1"/>
  <c r="BA3" i="1"/>
  <c r="AO3" i="1"/>
  <c r="DF13" i="1"/>
  <c r="DF14" i="1" s="1"/>
  <c r="DF3" i="1"/>
  <c r="AK3" i="1"/>
  <c r="DA3" i="1"/>
  <c r="P3" i="1"/>
  <c r="BK3" i="1"/>
  <c r="S3" i="1"/>
  <c r="BV3" i="1"/>
  <c r="DH10" i="1"/>
  <c r="AQ3" i="1"/>
  <c r="AL3" i="1"/>
  <c r="BH3" i="1"/>
  <c r="BG3" i="1"/>
  <c r="BT3" i="1"/>
  <c r="BW3" i="1"/>
  <c r="AX3" i="1"/>
  <c r="W3" i="1"/>
  <c r="CM3" i="1"/>
  <c r="CK3" i="1"/>
  <c r="DI12" i="1"/>
  <c r="DH3" i="1" l="1"/>
  <c r="DI9" i="1"/>
  <c r="DI6" i="1"/>
  <c r="DJ2" i="1"/>
  <c r="DI4" i="1"/>
  <c r="DI5" i="1"/>
  <c r="DI7" i="1"/>
  <c r="DI8" i="1"/>
  <c r="DI11" i="1"/>
  <c r="DI10" i="1"/>
  <c r="DH13" i="1"/>
  <c r="DH14" i="1" s="1"/>
  <c r="DI13" i="1" l="1"/>
  <c r="DI14" i="1" s="1"/>
  <c r="DI3" i="1"/>
  <c r="DK2" i="1"/>
  <c r="DJ7" i="1"/>
  <c r="DJ5" i="1"/>
  <c r="DJ6" i="1"/>
  <c r="DJ4" i="1"/>
  <c r="DJ9" i="1"/>
  <c r="DJ11" i="1"/>
  <c r="DJ10" i="1"/>
  <c r="DJ8" i="1"/>
  <c r="DJ12" i="1"/>
  <c r="DJ13" i="1" l="1"/>
  <c r="DJ14" i="1" s="1"/>
  <c r="DJ3" i="1"/>
  <c r="DL2" i="1"/>
  <c r="DK8" i="1"/>
  <c r="DK6" i="1"/>
  <c r="DK4" i="1"/>
  <c r="DK11" i="1"/>
  <c r="DK9" i="1"/>
  <c r="DK10" i="1"/>
  <c r="DK5" i="1"/>
  <c r="DK7" i="1"/>
  <c r="DK12" i="1"/>
  <c r="DK13" i="1" l="1"/>
  <c r="DK14" i="1" s="1"/>
  <c r="DL7" i="1"/>
  <c r="DM2" i="1"/>
  <c r="DL4" i="1"/>
  <c r="DL10" i="1"/>
  <c r="DL5" i="1"/>
  <c r="DL9" i="1"/>
  <c r="DL6" i="1"/>
  <c r="DL8" i="1"/>
  <c r="DL11" i="1"/>
  <c r="DL12" i="1"/>
  <c r="DK3" i="1"/>
  <c r="DL3" i="1" l="1"/>
  <c r="DL13" i="1"/>
  <c r="DL14" i="1" s="1"/>
  <c r="DN2" i="1"/>
  <c r="DM9" i="1"/>
  <c r="DM7" i="1"/>
  <c r="DM4" i="1"/>
  <c r="DM5" i="1"/>
  <c r="DM6" i="1"/>
  <c r="DM11" i="1"/>
  <c r="DM8" i="1"/>
  <c r="DM10" i="1"/>
  <c r="DM12" i="1"/>
  <c r="DM13" i="1" l="1"/>
  <c r="DM14" i="1" s="1"/>
  <c r="DM3" i="1"/>
  <c r="DN11" i="1"/>
  <c r="DN7" i="1"/>
  <c r="DO2" i="1"/>
  <c r="DN5" i="1"/>
  <c r="DN4" i="1"/>
  <c r="DN10" i="1"/>
  <c r="DN9" i="1"/>
  <c r="DN6" i="1"/>
  <c r="DN8" i="1"/>
  <c r="DN12" i="1"/>
  <c r="DN13" i="1" l="1"/>
  <c r="DN14" i="1" s="1"/>
  <c r="DO9" i="1"/>
  <c r="DP2" i="1"/>
  <c r="DO5" i="1"/>
  <c r="DO7" i="1"/>
  <c r="DO11" i="1"/>
  <c r="DO6" i="1"/>
  <c r="DO8" i="1"/>
  <c r="DO10" i="1"/>
  <c r="DO4" i="1"/>
  <c r="DO12" i="1"/>
  <c r="DN3" i="1"/>
  <c r="DQ2" i="1" l="1"/>
  <c r="DP7" i="1"/>
  <c r="DP4" i="1"/>
  <c r="DP9" i="1"/>
  <c r="DP5" i="1"/>
  <c r="DP11" i="1"/>
  <c r="DP10" i="1"/>
  <c r="DP12" i="1"/>
  <c r="DP6" i="1"/>
  <c r="DP8" i="1"/>
  <c r="DO13" i="1"/>
  <c r="DO14" i="1" s="1"/>
  <c r="DO3" i="1"/>
  <c r="DP13" i="1" l="1"/>
  <c r="DP14" i="1" s="1"/>
  <c r="DP3" i="1"/>
  <c r="DQ9" i="1"/>
  <c r="DR2" i="1"/>
  <c r="DQ6" i="1"/>
  <c r="DQ4" i="1"/>
  <c r="DQ5" i="1"/>
  <c r="DQ7" i="1"/>
  <c r="DQ11" i="1"/>
  <c r="DQ10" i="1"/>
  <c r="DQ12" i="1"/>
  <c r="DQ8" i="1"/>
  <c r="DQ3" i="1" l="1"/>
  <c r="DS2" i="1"/>
  <c r="DR6" i="1"/>
  <c r="DR11" i="1"/>
  <c r="DR5" i="1"/>
  <c r="DR7" i="1"/>
  <c r="DR9" i="1"/>
  <c r="DR4" i="1"/>
  <c r="DR10" i="1"/>
  <c r="DR8" i="1"/>
  <c r="DR12" i="1"/>
  <c r="DQ13" i="1"/>
  <c r="DQ14" i="1" s="1"/>
  <c r="DR13" i="1" l="1"/>
  <c r="DR14" i="1" s="1"/>
  <c r="DT2" i="1"/>
  <c r="DS6" i="1"/>
  <c r="DS4" i="1"/>
  <c r="DS10" i="1"/>
  <c r="DS7" i="1"/>
  <c r="DS5" i="1"/>
  <c r="DS11" i="1"/>
  <c r="DS9" i="1"/>
  <c r="DS8" i="1"/>
  <c r="DS12" i="1"/>
  <c r="DR3" i="1"/>
  <c r="DS3" i="1" l="1"/>
  <c r="DS13" i="1"/>
  <c r="DS14" i="1" s="1"/>
  <c r="DU2" i="1"/>
  <c r="DT5" i="1"/>
  <c r="DT4" i="1"/>
  <c r="DT10" i="1"/>
  <c r="DT6" i="1"/>
  <c r="DT9" i="1"/>
  <c r="DT7" i="1"/>
  <c r="DT8" i="1"/>
  <c r="DT11" i="1"/>
  <c r="DT12" i="1"/>
  <c r="DT13" i="1" l="1"/>
  <c r="DT14" i="1" s="1"/>
  <c r="DU6" i="1"/>
  <c r="DV2" i="1"/>
  <c r="DU5" i="1"/>
  <c r="DU9" i="1"/>
  <c r="DU7" i="1"/>
  <c r="DU4" i="1"/>
  <c r="DU11" i="1"/>
  <c r="DU12" i="1"/>
  <c r="DU8" i="1"/>
  <c r="DU10" i="1"/>
  <c r="DT3" i="1"/>
  <c r="DU13" i="1" l="1"/>
  <c r="DU14" i="1" s="1"/>
  <c r="DU3" i="1"/>
  <c r="DV11" i="1"/>
  <c r="DV7" i="1"/>
  <c r="DW2" i="1"/>
  <c r="DV6" i="1"/>
  <c r="DV5" i="1"/>
  <c r="DV4" i="1"/>
  <c r="DV9" i="1"/>
  <c r="DV8" i="1"/>
  <c r="DV10" i="1"/>
  <c r="DV12" i="1"/>
  <c r="DV13" i="1" l="1"/>
  <c r="DV14" i="1" s="1"/>
  <c r="DW5" i="1"/>
  <c r="DX2" i="1"/>
  <c r="DW9" i="1"/>
  <c r="DW7" i="1"/>
  <c r="DW11" i="1"/>
  <c r="DW10" i="1"/>
  <c r="DW8" i="1"/>
  <c r="DW4" i="1"/>
  <c r="DW6" i="1"/>
  <c r="DW12" i="1"/>
  <c r="DV3" i="1"/>
  <c r="DW3" i="1" l="1"/>
  <c r="DX11" i="1"/>
  <c r="DX7" i="1"/>
  <c r="DY2" i="1"/>
  <c r="DX5" i="1"/>
  <c r="DX4" i="1"/>
  <c r="DX9" i="1"/>
  <c r="DX8" i="1"/>
  <c r="DX10" i="1"/>
  <c r="DX6" i="1"/>
  <c r="DX12" i="1"/>
  <c r="DW13" i="1"/>
  <c r="DW14" i="1" s="1"/>
  <c r="DX13" i="1" l="1"/>
  <c r="DX14" i="1" s="1"/>
  <c r="DX3" i="1"/>
  <c r="DY9" i="1"/>
  <c r="DZ2" i="1"/>
  <c r="DY4" i="1"/>
  <c r="DY11" i="1"/>
  <c r="DY6" i="1"/>
  <c r="DY5" i="1"/>
  <c r="DY7" i="1"/>
  <c r="DY8" i="1"/>
  <c r="DY12" i="1"/>
  <c r="DY10" i="1"/>
  <c r="DY13" i="1" l="1"/>
  <c r="DY14" i="1" s="1"/>
  <c r="EA2" i="1"/>
  <c r="DZ6" i="1"/>
  <c r="DZ7" i="1"/>
  <c r="DZ5" i="1"/>
  <c r="DZ4" i="1"/>
  <c r="DZ11" i="1"/>
  <c r="DZ9" i="1"/>
  <c r="DZ8" i="1"/>
  <c r="DZ10" i="1"/>
  <c r="DZ12" i="1"/>
  <c r="DY3" i="1"/>
  <c r="DZ13" i="1" l="1"/>
  <c r="DZ14" i="1" s="1"/>
  <c r="EB2" i="1"/>
  <c r="EA10" i="1"/>
  <c r="EA11" i="1"/>
  <c r="EA6" i="1"/>
  <c r="EA4" i="1"/>
  <c r="EA7" i="1"/>
  <c r="EA9" i="1"/>
  <c r="EA8" i="1"/>
  <c r="EA5" i="1"/>
  <c r="EA12" i="1"/>
  <c r="DZ3" i="1"/>
  <c r="EA13" i="1" l="1"/>
  <c r="EA14" i="1" s="1"/>
  <c r="EA3" i="1"/>
  <c r="EC2" i="1"/>
  <c r="EB4" i="1"/>
  <c r="EB10" i="1"/>
  <c r="EB5" i="1"/>
  <c r="EB8" i="1"/>
  <c r="EB7" i="1"/>
  <c r="EB9" i="1"/>
  <c r="EB6" i="1"/>
  <c r="EB11" i="1"/>
  <c r="EB12" i="1"/>
  <c r="EB3" i="1" l="1"/>
  <c r="EB13" i="1"/>
  <c r="EB14" i="1" s="1"/>
  <c r="EC6" i="1"/>
  <c r="ED2" i="1"/>
  <c r="EC4" i="1"/>
  <c r="EC9" i="1"/>
  <c r="EC5" i="1"/>
  <c r="EC7" i="1"/>
  <c r="EC11" i="1"/>
  <c r="EC10" i="1"/>
  <c r="EC8" i="1"/>
  <c r="EC12" i="1"/>
  <c r="EC13" i="1" l="1"/>
  <c r="EC14" i="1" s="1"/>
  <c r="ED11" i="1"/>
  <c r="EE2" i="1"/>
  <c r="ED7" i="1"/>
  <c r="ED6" i="1"/>
  <c r="ED5" i="1"/>
  <c r="ED4" i="1"/>
  <c r="ED9" i="1"/>
  <c r="ED8" i="1"/>
  <c r="ED10" i="1"/>
  <c r="ED12" i="1"/>
  <c r="EC3" i="1"/>
  <c r="ED13" i="1" l="1"/>
  <c r="ED14" i="1" s="1"/>
  <c r="EF2" i="1"/>
  <c r="EE5" i="1"/>
  <c r="EE7" i="1"/>
  <c r="EE9" i="1"/>
  <c r="EE11" i="1"/>
  <c r="EE6" i="1"/>
  <c r="EE8" i="1"/>
  <c r="EE10" i="1"/>
  <c r="EE4" i="1"/>
  <c r="EE12" i="1"/>
  <c r="ED3" i="1"/>
  <c r="EF11" i="1" l="1"/>
  <c r="EG2" i="1"/>
  <c r="EF7" i="1"/>
  <c r="EF4" i="1"/>
  <c r="EF5" i="1"/>
  <c r="EF9" i="1"/>
  <c r="EF6" i="1"/>
  <c r="EF10" i="1"/>
  <c r="EF8" i="1"/>
  <c r="EF12" i="1"/>
  <c r="EE13" i="1"/>
  <c r="EE14" i="1" s="1"/>
  <c r="EE3" i="1"/>
  <c r="EF13" i="1" l="1"/>
  <c r="EF14" i="1" s="1"/>
  <c r="EF3" i="1"/>
  <c r="EG9" i="1"/>
  <c r="EH2" i="1"/>
  <c r="EG6" i="1"/>
  <c r="EG5" i="1"/>
  <c r="EG7" i="1"/>
  <c r="EG4" i="1"/>
  <c r="EG11" i="1"/>
  <c r="EG10" i="1"/>
  <c r="EG8" i="1"/>
  <c r="EG12" i="1"/>
  <c r="EG3" i="1" l="1"/>
  <c r="EH6" i="1"/>
  <c r="EI2" i="1"/>
  <c r="EH4" i="1"/>
  <c r="EH7" i="1"/>
  <c r="EH9" i="1"/>
  <c r="EH5" i="1"/>
  <c r="EH11" i="1"/>
  <c r="EH10" i="1"/>
  <c r="EH8" i="1"/>
  <c r="EH12" i="1"/>
  <c r="EG13" i="1"/>
  <c r="EG14" i="1" s="1"/>
  <c r="EH3" i="1" l="1"/>
  <c r="EJ2" i="1"/>
  <c r="EI6" i="1"/>
  <c r="EI8" i="1"/>
  <c r="EI10" i="1"/>
  <c r="EI7" i="1"/>
  <c r="EI11" i="1"/>
  <c r="EI5" i="1"/>
  <c r="EI9" i="1"/>
  <c r="EI4" i="1"/>
  <c r="EI12" i="1"/>
  <c r="EH13" i="1"/>
  <c r="EH14" i="1" s="1"/>
  <c r="EI3" i="1" l="1"/>
  <c r="EI13" i="1"/>
  <c r="EI14" i="1" s="1"/>
  <c r="EJ5" i="1"/>
  <c r="EK2" i="1"/>
  <c r="EJ4" i="1"/>
  <c r="EJ8" i="1"/>
  <c r="EJ10" i="1"/>
  <c r="EJ7" i="1"/>
  <c r="EJ11" i="1"/>
  <c r="EJ9" i="1"/>
  <c r="EJ6" i="1"/>
  <c r="EJ12" i="1"/>
  <c r="EJ13" i="1" l="1"/>
  <c r="EJ14" i="1" s="1"/>
  <c r="EJ3" i="1"/>
  <c r="EL2" i="1"/>
  <c r="EK9" i="1"/>
  <c r="EK4" i="1"/>
  <c r="EK6" i="1"/>
  <c r="EK7" i="1"/>
  <c r="EK5" i="1"/>
  <c r="EK11" i="1"/>
  <c r="EK10" i="1"/>
  <c r="EK8" i="1"/>
  <c r="EK12" i="1"/>
  <c r="EK13" i="1" l="1"/>
  <c r="EK14" i="1" s="1"/>
  <c r="EK3" i="1"/>
  <c r="EL11" i="1"/>
  <c r="EL7" i="1"/>
  <c r="EM2" i="1"/>
  <c r="EL6" i="1"/>
  <c r="EL5" i="1"/>
  <c r="EL8" i="1"/>
  <c r="EL9" i="1"/>
  <c r="EL4" i="1"/>
  <c r="EL10" i="1"/>
  <c r="EL12" i="1"/>
  <c r="EL3" i="1" l="1"/>
  <c r="EM9" i="1"/>
  <c r="EM5" i="1"/>
  <c r="EN2" i="1"/>
  <c r="EM11" i="1"/>
  <c r="EM7" i="1"/>
  <c r="EM10" i="1"/>
  <c r="EM8" i="1"/>
  <c r="EM4" i="1"/>
  <c r="EM6" i="1"/>
  <c r="EM12" i="1"/>
  <c r="EL13" i="1"/>
  <c r="EL14" i="1" s="1"/>
  <c r="EM3" i="1" l="1"/>
  <c r="EN11" i="1"/>
  <c r="EN7" i="1"/>
  <c r="EO2" i="1"/>
  <c r="EN9" i="1"/>
  <c r="EN4" i="1"/>
  <c r="EN5" i="1"/>
  <c r="EN6" i="1"/>
  <c r="EN8" i="1"/>
  <c r="EN10" i="1"/>
  <c r="EN12" i="1"/>
  <c r="EM13" i="1"/>
  <c r="EM14" i="1" s="1"/>
  <c r="EN13" i="1" l="1"/>
  <c r="EN14" i="1" s="1"/>
  <c r="EN3" i="1"/>
  <c r="EO9" i="1"/>
  <c r="EP2" i="1"/>
  <c r="EO4" i="1"/>
  <c r="EO11" i="1"/>
  <c r="EO5" i="1"/>
  <c r="EO7" i="1"/>
  <c r="EO10" i="1"/>
  <c r="EO8" i="1"/>
  <c r="EO6" i="1"/>
  <c r="EO12" i="1"/>
  <c r="EO13" i="1" l="1"/>
  <c r="EO14" i="1" s="1"/>
  <c r="EP6" i="1"/>
  <c r="EQ2" i="1"/>
  <c r="EP9" i="1"/>
  <c r="EP7" i="1"/>
  <c r="EP4" i="1"/>
  <c r="EP5" i="1"/>
  <c r="EP11" i="1"/>
  <c r="EP8" i="1"/>
  <c r="EP12" i="1"/>
  <c r="EP10" i="1"/>
  <c r="EO3" i="1"/>
  <c r="EP3" i="1" l="1"/>
  <c r="ER2" i="1"/>
  <c r="EQ6" i="1"/>
  <c r="EQ5" i="1"/>
  <c r="EQ9" i="1"/>
  <c r="EQ10" i="1"/>
  <c r="EQ4" i="1"/>
  <c r="EQ11" i="1"/>
  <c r="EQ7" i="1"/>
  <c r="EQ8" i="1"/>
  <c r="EQ12" i="1"/>
  <c r="EP13" i="1"/>
  <c r="EP14" i="1" s="1"/>
  <c r="EQ13" i="1" l="1"/>
  <c r="EQ14" i="1" s="1"/>
  <c r="EQ3" i="1"/>
  <c r="ES2" i="1"/>
  <c r="ER4" i="1"/>
  <c r="ER10" i="1"/>
  <c r="ER5" i="1"/>
  <c r="ER6" i="1"/>
  <c r="ER12" i="1"/>
  <c r="ER7" i="1"/>
  <c r="ER11" i="1"/>
  <c r="ER9" i="1"/>
  <c r="ER8" i="1"/>
  <c r="ES5" i="1" l="1"/>
  <c r="ET2" i="1"/>
  <c r="ES4" i="1"/>
  <c r="ES6" i="1"/>
  <c r="ES7" i="1"/>
  <c r="ES11" i="1"/>
  <c r="ES9" i="1"/>
  <c r="ES8" i="1"/>
  <c r="ES10" i="1"/>
  <c r="ES12" i="1"/>
  <c r="ER13" i="1"/>
  <c r="ER14" i="1" s="1"/>
  <c r="ER3" i="1"/>
  <c r="ES13" i="1" l="1"/>
  <c r="ES14" i="1" s="1"/>
  <c r="ET11" i="1"/>
  <c r="ET5" i="1"/>
  <c r="EU2" i="1"/>
  <c r="ET6" i="1"/>
  <c r="ET7" i="1"/>
  <c r="ET8" i="1"/>
  <c r="ET10" i="1"/>
  <c r="ET4" i="1"/>
  <c r="ET9" i="1"/>
  <c r="ET12" i="1"/>
  <c r="ES3" i="1"/>
  <c r="ET3" i="1" l="1"/>
  <c r="EU7" i="1"/>
  <c r="EV2" i="1"/>
  <c r="EU9" i="1"/>
  <c r="EU5" i="1"/>
  <c r="EU11" i="1"/>
  <c r="EU6" i="1"/>
  <c r="EU4" i="1"/>
  <c r="EU10" i="1"/>
  <c r="EU8" i="1"/>
  <c r="EU12" i="1"/>
  <c r="ET13" i="1"/>
  <c r="ET14" i="1" s="1"/>
  <c r="EU13" i="1" l="1"/>
  <c r="EU14" i="1" s="1"/>
  <c r="EU3" i="1"/>
  <c r="EW2" i="1"/>
  <c r="EV4" i="1"/>
  <c r="EV5" i="1"/>
  <c r="EV9" i="1"/>
  <c r="EV7" i="1"/>
  <c r="EV10" i="1"/>
  <c r="EV8" i="1"/>
  <c r="EV6" i="1"/>
  <c r="EV11" i="1"/>
  <c r="EV12" i="1"/>
  <c r="EV13" i="1" l="1"/>
  <c r="EV14" i="1" s="1"/>
  <c r="EV3" i="1"/>
  <c r="EW9" i="1"/>
  <c r="EX2" i="1"/>
  <c r="EW7" i="1"/>
  <c r="EW6" i="1"/>
  <c r="EW4" i="1"/>
  <c r="EW11" i="1"/>
  <c r="EW5" i="1"/>
  <c r="EW10" i="1"/>
  <c r="EW8" i="1"/>
  <c r="EW12" i="1"/>
  <c r="EW13" i="1" l="1"/>
  <c r="EW14" i="1" s="1"/>
  <c r="EY2" i="1"/>
  <c r="EX9" i="1"/>
  <c r="EX11" i="1"/>
  <c r="EX6" i="1"/>
  <c r="EX4" i="1"/>
  <c r="EX7" i="1"/>
  <c r="EX5" i="1"/>
  <c r="EX8" i="1"/>
  <c r="EX10" i="1"/>
  <c r="EX12" i="1"/>
  <c r="EW3" i="1"/>
  <c r="EX13" i="1" l="1"/>
  <c r="EX14" i="1" s="1"/>
  <c r="EZ2" i="1"/>
  <c r="EY6" i="1"/>
  <c r="EY11" i="1"/>
  <c r="EY7" i="1"/>
  <c r="EY4" i="1"/>
  <c r="EY10" i="1"/>
  <c r="EY8" i="1"/>
  <c r="EY9" i="1"/>
  <c r="EY5" i="1"/>
  <c r="EY12" i="1"/>
  <c r="EX3" i="1"/>
  <c r="EY3" i="1" l="1"/>
  <c r="EY13" i="1"/>
  <c r="EY14" i="1" s="1"/>
  <c r="FA2" i="1"/>
  <c r="EZ10" i="1"/>
  <c r="EZ4" i="1"/>
  <c r="EZ5" i="1"/>
  <c r="EZ9" i="1"/>
  <c r="EZ7" i="1"/>
  <c r="EZ11" i="1"/>
  <c r="EZ6" i="1"/>
  <c r="EZ8" i="1"/>
  <c r="EZ12" i="1"/>
  <c r="EZ13" i="1" l="1"/>
  <c r="EZ14" i="1" s="1"/>
  <c r="EZ3" i="1"/>
  <c r="FA5" i="1"/>
  <c r="FB2" i="1"/>
  <c r="FA11" i="1"/>
  <c r="FA4" i="1"/>
  <c r="FA7" i="1"/>
  <c r="FA9" i="1"/>
  <c r="FA8" i="1"/>
  <c r="FA10" i="1"/>
  <c r="FA6" i="1"/>
  <c r="FA12" i="1"/>
  <c r="FA13" i="1" l="1"/>
  <c r="FA14" i="1" s="1"/>
  <c r="FA3" i="1"/>
  <c r="FC2" i="1"/>
  <c r="FB7" i="1"/>
  <c r="FB6" i="1"/>
  <c r="FB5" i="1"/>
  <c r="FB8" i="1"/>
  <c r="FB11" i="1"/>
  <c r="FB10" i="1"/>
  <c r="FB9" i="1"/>
  <c r="FB4" i="1"/>
  <c r="FB12" i="1"/>
  <c r="FB3" i="1" l="1"/>
  <c r="FB13" i="1"/>
  <c r="FB14" i="1" s="1"/>
  <c r="FC9" i="1"/>
  <c r="FC5" i="1"/>
  <c r="FD2" i="1"/>
  <c r="FC11" i="1"/>
  <c r="FC7" i="1"/>
  <c r="FC8" i="1"/>
  <c r="FC6" i="1"/>
  <c r="FC10" i="1"/>
  <c r="FC4" i="1"/>
  <c r="FC12" i="1"/>
  <c r="FC3" i="1" l="1"/>
  <c r="FD7" i="1"/>
  <c r="FE2" i="1"/>
  <c r="FD9" i="1"/>
  <c r="FD5" i="1"/>
  <c r="FD4" i="1"/>
  <c r="FD10" i="1"/>
  <c r="FD8" i="1"/>
  <c r="FD11" i="1"/>
  <c r="FD6" i="1"/>
  <c r="FD12" i="1"/>
  <c r="FC13" i="1"/>
  <c r="FC14" i="1" s="1"/>
  <c r="FD3" i="1" l="1"/>
  <c r="FE7" i="1"/>
  <c r="FF2" i="1"/>
  <c r="FE4" i="1"/>
  <c r="FE5" i="1"/>
  <c r="FE6" i="1"/>
  <c r="FE11" i="1"/>
  <c r="FE8" i="1"/>
  <c r="FE10" i="1"/>
  <c r="FE9" i="1"/>
  <c r="FE12" i="1"/>
  <c r="FD13" i="1"/>
  <c r="FD14" i="1" s="1"/>
  <c r="FE13" i="1" l="1"/>
  <c r="FE14" i="1" s="1"/>
  <c r="FG2" i="1"/>
  <c r="FF6" i="1"/>
  <c r="FF9" i="1"/>
  <c r="FF7" i="1"/>
  <c r="FF4" i="1"/>
  <c r="FF5" i="1"/>
  <c r="FF8" i="1"/>
  <c r="FF11" i="1"/>
  <c r="FF10" i="1"/>
  <c r="FF12" i="1"/>
  <c r="FE3" i="1"/>
  <c r="FF13" i="1" l="1"/>
  <c r="FF14" i="1" s="1"/>
  <c r="FH2" i="1"/>
  <c r="FG6" i="1"/>
  <c r="FG11" i="1"/>
  <c r="FG7" i="1"/>
  <c r="FG5" i="1"/>
  <c r="FG9" i="1"/>
  <c r="FG4" i="1"/>
  <c r="FG10" i="1"/>
  <c r="FG8" i="1"/>
  <c r="FG12" i="1"/>
  <c r="FF3" i="1"/>
  <c r="FG3" i="1" l="1"/>
  <c r="FH4" i="1"/>
  <c r="FI2" i="1"/>
  <c r="FH5" i="1"/>
  <c r="FH10" i="1"/>
  <c r="FH7" i="1"/>
  <c r="FH6" i="1"/>
  <c r="FH9" i="1"/>
  <c r="FH8" i="1"/>
  <c r="FH11" i="1"/>
  <c r="FH12" i="1"/>
  <c r="FG13" i="1"/>
  <c r="FG14" i="1" s="1"/>
  <c r="FJ2" i="1" l="1"/>
  <c r="FI7" i="1"/>
  <c r="FI6" i="1"/>
  <c r="FI4" i="1"/>
  <c r="FI5" i="1"/>
  <c r="FI11" i="1"/>
  <c r="FI9" i="1"/>
  <c r="FI12" i="1"/>
  <c r="FI8" i="1"/>
  <c r="FI10" i="1"/>
  <c r="FH13" i="1"/>
  <c r="FH14" i="1" s="1"/>
  <c r="FH3" i="1"/>
  <c r="FI13" i="1" l="1"/>
  <c r="FI14" i="1" s="1"/>
  <c r="FI3" i="1"/>
  <c r="FK2" i="1"/>
  <c r="FJ8" i="1"/>
  <c r="FJ7" i="1"/>
  <c r="FJ6" i="1"/>
  <c r="FJ5" i="1"/>
  <c r="FJ10" i="1"/>
  <c r="FJ9" i="1"/>
  <c r="FJ4" i="1"/>
  <c r="FJ11" i="1"/>
  <c r="FJ12" i="1"/>
  <c r="FJ3" i="1" l="1"/>
  <c r="FJ13" i="1"/>
  <c r="FJ14" i="1" s="1"/>
  <c r="FL2" i="1"/>
  <c r="FK5" i="1"/>
  <c r="FK11" i="1"/>
  <c r="FK7" i="1"/>
  <c r="FK9" i="1"/>
  <c r="FK6" i="1"/>
  <c r="FK10" i="1"/>
  <c r="FK8" i="1"/>
  <c r="FK4" i="1"/>
  <c r="FK12" i="1"/>
  <c r="FK3" i="1" l="1"/>
  <c r="FK13" i="1"/>
  <c r="FK14" i="1" s="1"/>
  <c r="FM2" i="1"/>
  <c r="FL4" i="1"/>
  <c r="FL7" i="1"/>
  <c r="FL9" i="1"/>
  <c r="FL5" i="1"/>
  <c r="FL10" i="1"/>
  <c r="FL11" i="1"/>
  <c r="FL8" i="1"/>
  <c r="FL6" i="1"/>
  <c r="FL12" i="1"/>
  <c r="FL3" i="1" l="1"/>
  <c r="FL13" i="1"/>
  <c r="FL14" i="1" s="1"/>
  <c r="FN2" i="1"/>
  <c r="FM7" i="1"/>
  <c r="FM5" i="1"/>
  <c r="FM6" i="1"/>
  <c r="FM4" i="1"/>
  <c r="FM11" i="1"/>
  <c r="FM8" i="1"/>
  <c r="FM9" i="1"/>
  <c r="FM10" i="1"/>
  <c r="FM12" i="1"/>
  <c r="FM13" i="1" l="1"/>
  <c r="FM14" i="1" s="1"/>
  <c r="FM3" i="1"/>
  <c r="FO2" i="1"/>
  <c r="FN5" i="1"/>
  <c r="FN9" i="1"/>
  <c r="FN7" i="1"/>
  <c r="FN4" i="1"/>
  <c r="FN8" i="1"/>
  <c r="FN11" i="1"/>
  <c r="FN10" i="1"/>
  <c r="FN6" i="1"/>
  <c r="FN12" i="1"/>
  <c r="FN13" i="1" l="1"/>
  <c r="FN14" i="1" s="1"/>
  <c r="FN3" i="1"/>
  <c r="FP2" i="1"/>
  <c r="FO8" i="1"/>
  <c r="FO6" i="1"/>
  <c r="FO9" i="1"/>
  <c r="FO4" i="1"/>
  <c r="FO11" i="1"/>
  <c r="FO7" i="1"/>
  <c r="FO5" i="1"/>
  <c r="FO10" i="1"/>
  <c r="FO12" i="1"/>
  <c r="FP5" i="1" l="1"/>
  <c r="FP4" i="1"/>
  <c r="FQ2" i="1"/>
  <c r="FP10" i="1"/>
  <c r="FP11" i="1"/>
  <c r="FP7" i="1"/>
  <c r="FP9" i="1"/>
  <c r="FP8" i="1"/>
  <c r="FP12" i="1"/>
  <c r="FP6" i="1"/>
  <c r="FO13" i="1"/>
  <c r="FO14" i="1" s="1"/>
  <c r="FO3" i="1"/>
  <c r="FP13" i="1" l="1"/>
  <c r="FP14" i="1" s="1"/>
  <c r="FR2" i="1"/>
  <c r="FQ4" i="1"/>
  <c r="FQ5" i="1"/>
  <c r="FQ6" i="1"/>
  <c r="FQ7" i="1"/>
  <c r="FQ11" i="1"/>
  <c r="FQ8" i="1"/>
  <c r="FQ9" i="1"/>
  <c r="FQ10" i="1"/>
  <c r="FQ12" i="1"/>
  <c r="FP3" i="1"/>
  <c r="FS2" i="1" l="1"/>
  <c r="FR6" i="1"/>
  <c r="FR5" i="1"/>
  <c r="FR7" i="1"/>
  <c r="FR4" i="1"/>
  <c r="FR11" i="1"/>
  <c r="FR8" i="1"/>
  <c r="FR9" i="1"/>
  <c r="FR10" i="1"/>
  <c r="FR12" i="1"/>
  <c r="FQ13" i="1"/>
  <c r="FQ14" i="1" s="1"/>
  <c r="FQ3" i="1"/>
  <c r="FR13" i="1" l="1"/>
  <c r="FR14" i="1" s="1"/>
  <c r="FS5" i="1"/>
  <c r="FS7" i="1"/>
  <c r="FT2" i="1"/>
  <c r="FS11" i="1"/>
  <c r="FS9" i="1"/>
  <c r="FS4" i="1"/>
  <c r="FS10" i="1"/>
  <c r="FS6" i="1"/>
  <c r="FS8" i="1"/>
  <c r="FS12" i="1"/>
  <c r="FR3" i="1"/>
  <c r="FS13" i="1" l="1"/>
  <c r="FS14" i="1" s="1"/>
  <c r="FT7" i="1"/>
  <c r="FU2" i="1"/>
  <c r="FT9" i="1"/>
  <c r="FT4" i="1"/>
  <c r="FT5" i="1"/>
  <c r="FT11" i="1"/>
  <c r="FT8" i="1"/>
  <c r="FT10" i="1"/>
  <c r="FT6" i="1"/>
  <c r="FT12" i="1"/>
  <c r="FS3" i="1"/>
  <c r="FT13" i="1" l="1"/>
  <c r="FT14" i="1" s="1"/>
  <c r="FU6" i="1"/>
  <c r="FV2" i="1"/>
  <c r="FU4" i="1"/>
  <c r="FU5" i="1"/>
  <c r="FU11" i="1"/>
  <c r="FU7" i="1"/>
  <c r="FU8" i="1"/>
  <c r="FU9" i="1"/>
  <c r="FU10" i="1"/>
  <c r="FU12" i="1"/>
  <c r="FT3" i="1"/>
  <c r="FU13" i="1" l="1"/>
  <c r="FU14" i="1" s="1"/>
  <c r="FU3" i="1"/>
  <c r="FW2" i="1"/>
  <c r="FV4" i="1"/>
  <c r="FV5" i="1"/>
  <c r="FV9" i="1"/>
  <c r="FV6" i="1"/>
  <c r="FV7" i="1"/>
  <c r="FV10" i="1"/>
  <c r="FV8" i="1"/>
  <c r="FV11" i="1"/>
  <c r="FV12" i="1"/>
  <c r="FV3" i="1" l="1"/>
  <c r="FX2" i="1"/>
  <c r="FW6" i="1"/>
  <c r="FW10" i="1"/>
  <c r="FW5" i="1"/>
  <c r="FW8" i="1"/>
  <c r="FW11" i="1"/>
  <c r="FW7" i="1"/>
  <c r="FW9" i="1"/>
  <c r="FW4" i="1"/>
  <c r="FW12" i="1"/>
  <c r="FV13" i="1"/>
  <c r="FV14" i="1" s="1"/>
  <c r="FW13" i="1" l="1"/>
  <c r="FW14" i="1" s="1"/>
  <c r="FW3" i="1"/>
  <c r="FX10" i="1"/>
  <c r="FY2" i="1"/>
  <c r="FX4" i="1"/>
  <c r="FX5" i="1"/>
  <c r="FX8" i="1"/>
  <c r="FX6" i="1"/>
  <c r="FX11" i="1"/>
  <c r="FX7" i="1"/>
  <c r="FX9" i="1"/>
  <c r="FX12" i="1"/>
  <c r="FX3" i="1" l="1"/>
  <c r="FX13" i="1"/>
  <c r="FX14" i="1" s="1"/>
  <c r="FY5" i="1"/>
  <c r="FZ2" i="1"/>
  <c r="FY7" i="1"/>
  <c r="FY6" i="1"/>
  <c r="FY4" i="1"/>
  <c r="FY11" i="1"/>
  <c r="FY8" i="1"/>
  <c r="FY9" i="1"/>
  <c r="FY10" i="1"/>
  <c r="FY12" i="1"/>
  <c r="FY3" i="1" l="1"/>
  <c r="GA2" i="1"/>
  <c r="FZ5" i="1"/>
  <c r="FZ7" i="1"/>
  <c r="FZ10" i="1"/>
  <c r="FZ11" i="1"/>
  <c r="FZ6" i="1"/>
  <c r="FZ9" i="1"/>
  <c r="FZ8" i="1"/>
  <c r="FZ4" i="1"/>
  <c r="FZ12" i="1"/>
  <c r="FY13" i="1"/>
  <c r="FY14" i="1" s="1"/>
  <c r="FZ13" i="1" l="1"/>
  <c r="FZ14" i="1" s="1"/>
  <c r="GA7" i="1"/>
  <c r="GB2" i="1"/>
  <c r="GA9" i="1"/>
  <c r="GA5" i="1"/>
  <c r="GA11" i="1"/>
  <c r="GA8" i="1"/>
  <c r="GA4" i="1"/>
  <c r="GA6" i="1"/>
  <c r="GA10" i="1"/>
  <c r="GA12" i="1"/>
  <c r="FZ3" i="1"/>
  <c r="GA3" i="1" l="1"/>
  <c r="GC2" i="1"/>
  <c r="GB4" i="1"/>
  <c r="GB5" i="1"/>
  <c r="GB9" i="1"/>
  <c r="GB7" i="1"/>
  <c r="GB10" i="1"/>
  <c r="GB11" i="1"/>
  <c r="GB6" i="1"/>
  <c r="GB8" i="1"/>
  <c r="GB12" i="1"/>
  <c r="GA13" i="1"/>
  <c r="GA14" i="1" s="1"/>
  <c r="GB3" i="1" l="1"/>
  <c r="GB13" i="1"/>
  <c r="GB14" i="1" s="1"/>
  <c r="GD2" i="1"/>
  <c r="GC6" i="1"/>
  <c r="GC4" i="1"/>
  <c r="GC5" i="1"/>
  <c r="GC7" i="1"/>
  <c r="GC11" i="1"/>
  <c r="GC8" i="1"/>
  <c r="GC9" i="1"/>
  <c r="GC10" i="1"/>
  <c r="GC12" i="1"/>
  <c r="GC13" i="1" l="1"/>
  <c r="GC14" i="1" s="1"/>
  <c r="GC3" i="1"/>
  <c r="GE2" i="1"/>
  <c r="GD9" i="1"/>
  <c r="GD5" i="1"/>
  <c r="GD6" i="1"/>
  <c r="GD4" i="1"/>
  <c r="GD7" i="1"/>
  <c r="GD11" i="1"/>
  <c r="GD10" i="1"/>
  <c r="GD8" i="1"/>
  <c r="GD12" i="1"/>
  <c r="GD13" i="1" l="1"/>
  <c r="GD14" i="1" s="1"/>
  <c r="GD3" i="1"/>
  <c r="GF2" i="1"/>
  <c r="GE6" i="1"/>
  <c r="GE9" i="1"/>
  <c r="GE8" i="1"/>
  <c r="GE10" i="1"/>
  <c r="GE7" i="1"/>
  <c r="GE4" i="1"/>
  <c r="GE5" i="1"/>
  <c r="GE11" i="1"/>
  <c r="GE12" i="1"/>
  <c r="GE3" i="1" l="1"/>
  <c r="GG2" i="1"/>
  <c r="GF4" i="1"/>
  <c r="GF10" i="1"/>
  <c r="GF6" i="1"/>
  <c r="GF9" i="1"/>
  <c r="GF7" i="1"/>
  <c r="GF8" i="1"/>
  <c r="GF5" i="1"/>
  <c r="GF11" i="1"/>
  <c r="GF12" i="1"/>
  <c r="GE13" i="1"/>
  <c r="GE14" i="1" s="1"/>
  <c r="GF13" i="1" l="1"/>
  <c r="GF14" i="1" s="1"/>
  <c r="GG6" i="1"/>
  <c r="GH2" i="1"/>
  <c r="GG5" i="1"/>
  <c r="GG11" i="1"/>
  <c r="GG7" i="1"/>
  <c r="GG4" i="1"/>
  <c r="GG10" i="1"/>
  <c r="GG9" i="1"/>
  <c r="GG8" i="1"/>
  <c r="GG12" i="1"/>
  <c r="GF3" i="1"/>
  <c r="GG13" i="1" l="1"/>
  <c r="GG14" i="1" s="1"/>
  <c r="GI2" i="1"/>
  <c r="GH6" i="1"/>
  <c r="GH5" i="1"/>
  <c r="GH7" i="1"/>
  <c r="GH8" i="1"/>
  <c r="GH11" i="1"/>
  <c r="GH10" i="1"/>
  <c r="GH9" i="1"/>
  <c r="GH4" i="1"/>
  <c r="GH12" i="1"/>
  <c r="GG3" i="1"/>
  <c r="GH13" i="1" l="1"/>
  <c r="GH14" i="1" s="1"/>
  <c r="GJ2" i="1"/>
  <c r="GI5" i="1"/>
  <c r="GI7" i="1"/>
  <c r="GI9" i="1"/>
  <c r="GI11" i="1"/>
  <c r="GI4" i="1"/>
  <c r="GI10" i="1"/>
  <c r="GI8" i="1"/>
  <c r="GI6" i="1"/>
  <c r="GI12" i="1"/>
  <c r="GH3" i="1"/>
  <c r="GI13" i="1" l="1"/>
  <c r="GI14" i="1" s="1"/>
  <c r="GI3" i="1"/>
  <c r="GK2" i="1"/>
  <c r="GJ7" i="1"/>
  <c r="GJ5" i="1"/>
  <c r="GJ4" i="1"/>
  <c r="GJ9" i="1"/>
  <c r="GJ11" i="1"/>
  <c r="GJ10" i="1"/>
  <c r="GJ8" i="1"/>
  <c r="GJ6" i="1"/>
  <c r="GJ12" i="1"/>
  <c r="GJ13" i="1" l="1"/>
  <c r="GJ14" i="1" s="1"/>
  <c r="GJ3" i="1"/>
  <c r="GL2" i="1"/>
  <c r="GK7" i="1"/>
  <c r="GK4" i="1"/>
  <c r="GK11" i="1"/>
  <c r="GK5" i="1"/>
  <c r="GK6" i="1"/>
  <c r="GK12" i="1"/>
  <c r="GK8" i="1"/>
  <c r="GK10" i="1"/>
  <c r="GK9" i="1"/>
  <c r="GK13" i="1" l="1"/>
  <c r="GK14" i="1" s="1"/>
  <c r="GK3" i="1"/>
  <c r="GM2" i="1"/>
  <c r="GL4" i="1"/>
  <c r="GL5" i="1"/>
  <c r="GL6" i="1"/>
  <c r="GL9" i="1"/>
  <c r="GL7" i="1"/>
  <c r="GL11" i="1"/>
  <c r="GL10" i="1"/>
  <c r="GL8" i="1"/>
  <c r="GL12" i="1"/>
  <c r="GL3" i="1" l="1"/>
  <c r="GL13" i="1"/>
  <c r="GL14" i="1" s="1"/>
  <c r="GN2" i="1"/>
  <c r="GM11" i="1"/>
  <c r="GM5" i="1"/>
  <c r="GM4" i="1"/>
  <c r="GM8" i="1"/>
  <c r="GM9" i="1"/>
  <c r="GM10" i="1"/>
  <c r="GM7" i="1"/>
  <c r="GM6" i="1"/>
  <c r="GM12" i="1"/>
  <c r="GM13" i="1" l="1"/>
  <c r="GM14" i="1" s="1"/>
  <c r="GM3" i="1"/>
  <c r="GN10" i="1"/>
  <c r="GO2" i="1"/>
  <c r="GN4" i="1"/>
  <c r="GN5" i="1"/>
  <c r="GN7" i="1"/>
  <c r="GN8" i="1"/>
  <c r="GN9" i="1"/>
  <c r="GN6" i="1"/>
  <c r="GN11" i="1"/>
  <c r="GN12" i="1"/>
  <c r="GN13" i="1" l="1"/>
  <c r="GN14" i="1" s="1"/>
  <c r="GO6" i="1"/>
  <c r="GP2" i="1"/>
  <c r="GO7" i="1"/>
  <c r="GO4" i="1"/>
  <c r="GO9" i="1"/>
  <c r="GO10" i="1"/>
  <c r="GO8" i="1"/>
  <c r="GO11" i="1"/>
  <c r="GO5" i="1"/>
  <c r="GO12" i="1"/>
  <c r="GN3" i="1"/>
  <c r="GO3" i="1" l="1"/>
  <c r="GP11" i="1"/>
  <c r="GP9" i="1"/>
  <c r="GQ2" i="1"/>
  <c r="GP5" i="1"/>
  <c r="GP6" i="1"/>
  <c r="GP7" i="1"/>
  <c r="GP10" i="1"/>
  <c r="GP8" i="1"/>
  <c r="GP4" i="1"/>
  <c r="GP12" i="1"/>
  <c r="GO13" i="1"/>
  <c r="GO14" i="1" s="1"/>
  <c r="GP3" i="1" l="1"/>
  <c r="GR2" i="1"/>
  <c r="GQ5" i="1"/>
  <c r="GQ7" i="1"/>
  <c r="GQ10" i="1"/>
  <c r="GQ11" i="1"/>
  <c r="GQ4" i="1"/>
  <c r="GQ9" i="1"/>
  <c r="GQ12" i="1"/>
  <c r="GQ6" i="1"/>
  <c r="GQ8" i="1"/>
  <c r="GP13" i="1"/>
  <c r="GP14" i="1" s="1"/>
  <c r="GQ13" i="1" l="1"/>
  <c r="GQ14" i="1" s="1"/>
  <c r="GS2" i="1"/>
  <c r="GR4" i="1"/>
  <c r="GR7" i="1"/>
  <c r="GR9" i="1"/>
  <c r="GR5" i="1"/>
  <c r="GR11" i="1"/>
  <c r="GR6" i="1"/>
  <c r="GR8" i="1"/>
  <c r="GR10" i="1"/>
  <c r="GR12" i="1"/>
  <c r="GQ3" i="1"/>
  <c r="GR3" i="1" l="1"/>
  <c r="GR13" i="1"/>
  <c r="GR14" i="1" s="1"/>
  <c r="GT2" i="1"/>
  <c r="GS5" i="1"/>
  <c r="GS4" i="1"/>
  <c r="GS7" i="1"/>
  <c r="GS6" i="1"/>
  <c r="GS11" i="1"/>
  <c r="GS8" i="1"/>
  <c r="GS9" i="1"/>
  <c r="GS10" i="1"/>
  <c r="GS12" i="1"/>
  <c r="GS3" i="1" l="1"/>
  <c r="GS13" i="1"/>
  <c r="GS14" i="1" s="1"/>
  <c r="GT6" i="1"/>
  <c r="GT7" i="1"/>
  <c r="GU2" i="1"/>
  <c r="GT4" i="1"/>
  <c r="GT9" i="1"/>
  <c r="GT5" i="1"/>
  <c r="GT11" i="1"/>
  <c r="GT10" i="1"/>
  <c r="GT8" i="1"/>
  <c r="GT12" i="1"/>
  <c r="GT13" i="1" l="1"/>
  <c r="GT14" i="1" s="1"/>
  <c r="GV2" i="1"/>
  <c r="GU6" i="1"/>
  <c r="GU7" i="1"/>
  <c r="GU10" i="1"/>
  <c r="GU11" i="1"/>
  <c r="GU4" i="1"/>
  <c r="GU9" i="1"/>
  <c r="GU8" i="1"/>
  <c r="GU5" i="1"/>
  <c r="GU12" i="1"/>
  <c r="GT3" i="1"/>
  <c r="GU13" i="1" l="1"/>
  <c r="GU14" i="1" s="1"/>
  <c r="GV7" i="1"/>
  <c r="GV4" i="1"/>
  <c r="GV10" i="1"/>
  <c r="GV5" i="1"/>
  <c r="GV8" i="1"/>
  <c r="GV9" i="1"/>
  <c r="GV6" i="1"/>
  <c r="GV11" i="1"/>
  <c r="GV12" i="1"/>
  <c r="GU3" i="1"/>
  <c r="GV13" i="1" l="1"/>
  <c r="GV14" i="1" s="1"/>
  <c r="GV3" i="1"/>
</calcChain>
</file>

<file path=xl/sharedStrings.xml><?xml version="1.0" encoding="utf-8"?>
<sst xmlns="http://schemas.openxmlformats.org/spreadsheetml/2006/main" count="139" uniqueCount="139">
  <si>
    <t>do not touch</t>
  </si>
  <si>
    <t>Plasmid</t>
  </si>
  <si>
    <t>Con [ng/ul]</t>
  </si>
  <si>
    <t>Conc (nM)</t>
  </si>
  <si>
    <t>Size (bp)</t>
  </si>
  <si>
    <t>mw (ng/pmol)</t>
  </si>
  <si>
    <t>plamsid (ng)</t>
  </si>
  <si>
    <t>repl</t>
  </si>
  <si>
    <t>total DNA combo final volume w/water (uL)</t>
  </si>
  <si>
    <t>plasmid concentration nM</t>
  </si>
  <si>
    <t>enter your value</t>
  </si>
  <si>
    <t>what is 1x in fmol</t>
  </si>
  <si>
    <t>fmols each 1x</t>
  </si>
  <si>
    <t>multiplier</t>
  </si>
  <si>
    <t>let the formula do it's job</t>
  </si>
  <si>
    <t>total ng (6-well)</t>
  </si>
  <si>
    <t>ul/6-well rxn</t>
  </si>
  <si>
    <t>m162_GvpA</t>
  </si>
  <si>
    <t>plasmid ng in chart</t>
  </si>
  <si>
    <t>m165_GvpJ</t>
  </si>
  <si>
    <t>m166_GvpK</t>
  </si>
  <si>
    <t xml:space="preserve">m167_GvpN </t>
  </si>
  <si>
    <t>pUC19 (maxi)</t>
  </si>
  <si>
    <t>Final volume of DNA before water (uL)</t>
  </si>
  <si>
    <t>H2O</t>
  </si>
  <si>
    <t>well_id</t>
  </si>
  <si>
    <t>H1</t>
  </si>
  <si>
    <t>G1</t>
  </si>
  <si>
    <t>F1</t>
  </si>
  <si>
    <t>E1</t>
  </si>
  <si>
    <t>D1</t>
  </si>
  <si>
    <t>C1</t>
  </si>
  <si>
    <t>B1</t>
  </si>
  <si>
    <t>A1</t>
  </si>
  <si>
    <t>H2</t>
  </si>
  <si>
    <t>G2</t>
  </si>
  <si>
    <t>F2</t>
  </si>
  <si>
    <t>E2</t>
  </si>
  <si>
    <t>D2</t>
  </si>
  <si>
    <t>C2</t>
  </si>
  <si>
    <t>B2</t>
  </si>
  <si>
    <t>A2</t>
  </si>
  <si>
    <t>H3</t>
  </si>
  <si>
    <t>G3</t>
  </si>
  <si>
    <t>F3</t>
  </si>
  <si>
    <t>E3</t>
  </si>
  <si>
    <t>D3</t>
  </si>
  <si>
    <t>C3</t>
  </si>
  <si>
    <t>B3</t>
  </si>
  <si>
    <t>A3</t>
  </si>
  <si>
    <t>H4</t>
  </si>
  <si>
    <t>G4</t>
  </si>
  <si>
    <t>F4</t>
  </si>
  <si>
    <t>E4</t>
  </si>
  <si>
    <t>D4</t>
  </si>
  <si>
    <t>C4</t>
  </si>
  <si>
    <t>B4</t>
  </si>
  <si>
    <t>A4</t>
  </si>
  <si>
    <t>H5</t>
  </si>
  <si>
    <t>G5</t>
  </si>
  <si>
    <t>F5</t>
  </si>
  <si>
    <t>E5</t>
  </si>
  <si>
    <t>D5</t>
  </si>
  <si>
    <t>C5</t>
  </si>
  <si>
    <t>B5</t>
  </si>
  <si>
    <t>A5</t>
  </si>
  <si>
    <t>H6</t>
  </si>
  <si>
    <t>G6</t>
  </si>
  <si>
    <t>F6</t>
  </si>
  <si>
    <t>E6</t>
  </si>
  <si>
    <t>D6</t>
  </si>
  <si>
    <t>C6</t>
  </si>
  <si>
    <t>B6</t>
  </si>
  <si>
    <t>A6</t>
  </si>
  <si>
    <t>H7</t>
  </si>
  <si>
    <t>G7</t>
  </si>
  <si>
    <t>F7</t>
  </si>
  <si>
    <t>E7</t>
  </si>
  <si>
    <t>D7</t>
  </si>
  <si>
    <t>C7</t>
  </si>
  <si>
    <t>B7</t>
  </si>
  <si>
    <t>A7</t>
  </si>
  <si>
    <t>H8</t>
  </si>
  <si>
    <t>G8</t>
  </si>
  <si>
    <t>F8</t>
  </si>
  <si>
    <t>E8</t>
  </si>
  <si>
    <t>D8</t>
  </si>
  <si>
    <t>C8</t>
  </si>
  <si>
    <t>B8</t>
  </si>
  <si>
    <t>A8</t>
  </si>
  <si>
    <t>H9</t>
  </si>
  <si>
    <t>G9</t>
  </si>
  <si>
    <t>F9</t>
  </si>
  <si>
    <t>E9</t>
  </si>
  <si>
    <t>D9</t>
  </si>
  <si>
    <t>C9</t>
  </si>
  <si>
    <t>B9</t>
  </si>
  <si>
    <t>A9</t>
  </si>
  <si>
    <t>H10</t>
  </si>
  <si>
    <t>G10</t>
  </si>
  <si>
    <t>F10</t>
  </si>
  <si>
    <t>E10</t>
  </si>
  <si>
    <t>D10</t>
  </si>
  <si>
    <t>C10</t>
  </si>
  <si>
    <t>B10</t>
  </si>
  <si>
    <t>A10</t>
  </si>
  <si>
    <t>H11</t>
  </si>
  <si>
    <t>G11</t>
  </si>
  <si>
    <t>F11</t>
  </si>
  <si>
    <t>E11</t>
  </si>
  <si>
    <t>D11</t>
  </si>
  <si>
    <t>C11</t>
  </si>
  <si>
    <t>B11</t>
  </si>
  <si>
    <t>A11</t>
  </si>
  <si>
    <t>H12</t>
  </si>
  <si>
    <t>G12</t>
  </si>
  <si>
    <t>F12</t>
  </si>
  <si>
    <t>E12</t>
  </si>
  <si>
    <t>D12</t>
  </si>
  <si>
    <t>C12</t>
  </si>
  <si>
    <t>B12</t>
  </si>
  <si>
    <t>A12</t>
  </si>
  <si>
    <t>current adjustment</t>
  </si>
  <si>
    <t>Plate type</t>
  </si>
  <si>
    <t>area adjustment</t>
  </si>
  <si>
    <t>10 cm</t>
  </si>
  <si>
    <t>6-well</t>
  </si>
  <si>
    <t>12-well</t>
  </si>
  <si>
    <t>24-well</t>
  </si>
  <si>
    <t>48-well</t>
  </si>
  <si>
    <t>96-well</t>
  </si>
  <si>
    <t>m163_GvpF</t>
  </si>
  <si>
    <t xml:space="preserve">m164_GvpG </t>
  </si>
  <si>
    <t>m169_GvpW</t>
  </si>
  <si>
    <t>m168_GvpV</t>
  </si>
  <si>
    <t>x</t>
  </si>
  <si>
    <t>total volume</t>
  </si>
  <si>
    <t>volume (nL)</t>
  </si>
  <si>
    <t>water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</si>
</sst>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Arial"/>
      <family val="2"/>
    </font>
    <font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BAD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0" borderId="0" xfId="0" applyNumberFormat="1"/>
    <xf numFmtId="1" fontId="0" fillId="3" borderId="0" xfId="0" quotePrefix="1" applyNumberFormat="1" applyFill="1"/>
    <xf numFmtId="2" fontId="0" fillId="4" borderId="0" xfId="0" applyNumberFormat="1" applyFill="1"/>
    <xf numFmtId="2" fontId="0" fillId="3" borderId="1" xfId="0" applyNumberFormat="1" applyFill="1" applyBorder="1"/>
    <xf numFmtId="0" fontId="0" fillId="5" borderId="0" xfId="0" applyFill="1"/>
    <xf numFmtId="2" fontId="0" fillId="5" borderId="0" xfId="0" applyNumberFormat="1" applyFill="1"/>
    <xf numFmtId="2" fontId="0" fillId="5" borderId="2" xfId="0" applyNumberFormat="1" applyFill="1" applyBorder="1"/>
    <xf numFmtId="2" fontId="0" fillId="2" borderId="0" xfId="0" applyNumberFormat="1" applyFill="1"/>
    <xf numFmtId="2" fontId="0" fillId="2" borderId="1" xfId="0" applyNumberFormat="1" applyFill="1" applyBorder="1"/>
    <xf numFmtId="2" fontId="0" fillId="2" borderId="2" xfId="0" applyNumberFormat="1" applyFill="1" applyBorder="1"/>
    <xf numFmtId="2" fontId="3" fillId="0" borderId="0" xfId="0" applyNumberFormat="1" applyFont="1"/>
    <xf numFmtId="0" fontId="4" fillId="0" borderId="0" xfId="0" applyFont="1"/>
    <xf numFmtId="0" fontId="3" fillId="6" borderId="0" xfId="0" applyFont="1" applyFill="1"/>
    <xf numFmtId="1" fontId="3" fillId="5" borderId="0" xfId="0" applyNumberFormat="1" applyFont="1" applyFill="1"/>
    <xf numFmtId="2" fontId="3" fillId="2" borderId="0" xfId="0" applyNumberFormat="1" applyFont="1" applyFill="1"/>
    <xf numFmtId="2" fontId="5" fillId="0" borderId="0" xfId="0" applyNumberFormat="1" applyFont="1"/>
    <xf numFmtId="0" fontId="3" fillId="0" borderId="0" xfId="0" applyFont="1" applyAlignment="1">
      <alignment wrapText="1"/>
    </xf>
    <xf numFmtId="2" fontId="3" fillId="0" borderId="1" xfId="0" applyNumberFormat="1" applyFont="1" applyBorder="1"/>
    <xf numFmtId="2" fontId="3" fillId="0" borderId="3" xfId="0" applyNumberFormat="1" applyFont="1" applyBorder="1"/>
    <xf numFmtId="164" fontId="3" fillId="0" borderId="3" xfId="0" applyNumberFormat="1" applyFont="1" applyBorder="1"/>
    <xf numFmtId="2" fontId="5" fillId="0" borderId="1" xfId="0" applyNumberFormat="1" applyFont="1" applyBorder="1"/>
    <xf numFmtId="2" fontId="1" fillId="0" borderId="0" xfId="0" applyNumberFormat="1" applyFont="1"/>
    <xf numFmtId="2" fontId="1" fillId="0" borderId="1" xfId="0" applyNumberFormat="1" applyFont="1" applyBorder="1"/>
    <xf numFmtId="2" fontId="6" fillId="2" borderId="0" xfId="0" applyNumberFormat="1" applyFont="1" applyFill="1"/>
    <xf numFmtId="2" fontId="2" fillId="0" borderId="0" xfId="0" applyNumberFormat="1" applyFont="1"/>
    <xf numFmtId="2" fontId="2" fillId="6" borderId="0" xfId="0" applyNumberFormat="1" applyFont="1" applyFill="1"/>
    <xf numFmtId="1" fontId="2" fillId="5" borderId="0" xfId="0" applyNumberFormat="1" applyFont="1" applyFill="1"/>
    <xf numFmtId="2" fontId="2" fillId="2" borderId="0" xfId="0" applyNumberFormat="1" applyFont="1" applyFill="1"/>
    <xf numFmtId="2" fontId="0" fillId="0" borderId="1" xfId="0" applyNumberFormat="1" applyBorder="1"/>
    <xf numFmtId="2" fontId="0" fillId="7" borderId="0" xfId="0" applyNumberFormat="1" applyFill="1"/>
    <xf numFmtId="164" fontId="3" fillId="0" borderId="1" xfId="0" applyNumberFormat="1" applyFont="1" applyBorder="1"/>
    <xf numFmtId="2" fontId="0" fillId="6" borderId="0" xfId="0" applyNumberFormat="1" applyFill="1"/>
    <xf numFmtId="2" fontId="0" fillId="8" borderId="0" xfId="0" applyNumberFormat="1" applyFill="1"/>
    <xf numFmtId="2" fontId="0" fillId="8" borderId="3" xfId="0" applyNumberFormat="1" applyFill="1" applyBorder="1"/>
    <xf numFmtId="2" fontId="0" fillId="8" borderId="1" xfId="0" applyNumberFormat="1" applyFill="1" applyBorder="1"/>
    <xf numFmtId="2" fontId="2" fillId="5" borderId="0" xfId="0" applyNumberFormat="1" applyFont="1" applyFill="1"/>
    <xf numFmtId="2" fontId="7" fillId="0" borderId="0" xfId="0" applyNumberFormat="1" applyFont="1"/>
    <xf numFmtId="164" fontId="0" fillId="0" borderId="0" xfId="0" applyNumberFormat="1"/>
    <xf numFmtId="0" fontId="3" fillId="5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731D-EFDE-4862-9A35-C126C0EDA62C}">
  <dimension ref="A1:GY32"/>
  <sheetViews>
    <sheetView tabSelected="1" zoomScale="70" zoomScaleNormal="70" workbookViewId="0">
      <selection activeCell="GY6" sqref="GY6"/>
    </sheetView>
  </sheetViews>
  <sheetFormatPr defaultRowHeight="14.75" x14ac:dyDescent="0.75"/>
  <cols>
    <col min="2" max="2" width="19.58984375" customWidth="1"/>
    <col min="3" max="3" width="14.1328125" customWidth="1"/>
    <col min="4" max="4" width="16.54296875" customWidth="1"/>
    <col min="206" max="206" width="18.453125" customWidth="1"/>
  </cols>
  <sheetData>
    <row r="1" spans="1:207" x14ac:dyDescent="0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2" t="s">
        <v>6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>
        <v>19</v>
      </c>
      <c r="AC1" s="4">
        <v>20</v>
      </c>
      <c r="AD1" s="4">
        <v>21</v>
      </c>
      <c r="AE1" s="4">
        <v>22</v>
      </c>
      <c r="AF1" s="4">
        <v>23</v>
      </c>
      <c r="AG1" s="4">
        <v>24</v>
      </c>
      <c r="AH1" s="4">
        <v>25</v>
      </c>
      <c r="AI1" s="4">
        <v>26</v>
      </c>
      <c r="AJ1" s="4">
        <v>27</v>
      </c>
      <c r="AK1" s="4">
        <v>28</v>
      </c>
      <c r="AL1" s="4">
        <v>29</v>
      </c>
      <c r="AM1" s="4">
        <v>30</v>
      </c>
      <c r="AN1" s="4">
        <v>31</v>
      </c>
      <c r="AO1" s="4">
        <v>32</v>
      </c>
      <c r="AP1" s="4">
        <v>33</v>
      </c>
      <c r="AQ1" s="4">
        <v>34</v>
      </c>
      <c r="AR1" s="4">
        <v>35</v>
      </c>
      <c r="AS1" s="4">
        <v>36</v>
      </c>
      <c r="AT1" s="4">
        <v>37</v>
      </c>
      <c r="AU1" s="4">
        <v>38</v>
      </c>
      <c r="AV1" s="4">
        <v>39</v>
      </c>
      <c r="AW1" s="4">
        <v>40</v>
      </c>
      <c r="AX1" s="4">
        <v>41</v>
      </c>
      <c r="AY1" s="4">
        <v>42</v>
      </c>
      <c r="AZ1" s="4">
        <v>43</v>
      </c>
      <c r="BA1" s="4">
        <v>44</v>
      </c>
      <c r="BB1" s="4">
        <v>45</v>
      </c>
      <c r="BC1" s="4">
        <v>46</v>
      </c>
      <c r="BD1" s="4">
        <v>47</v>
      </c>
      <c r="BE1" s="4">
        <v>48</v>
      </c>
      <c r="BF1" s="4">
        <v>49</v>
      </c>
      <c r="BG1" s="4">
        <v>50</v>
      </c>
      <c r="BH1" s="4">
        <v>51</v>
      </c>
      <c r="BI1" s="4">
        <v>52</v>
      </c>
      <c r="BJ1" s="4">
        <v>53</v>
      </c>
      <c r="BK1" s="4">
        <v>54</v>
      </c>
      <c r="BL1" s="4">
        <v>55</v>
      </c>
      <c r="BM1" s="4">
        <v>56</v>
      </c>
      <c r="BN1" s="4">
        <v>57</v>
      </c>
      <c r="BO1" s="4">
        <v>58</v>
      </c>
      <c r="BP1" s="4">
        <v>59</v>
      </c>
      <c r="BQ1" s="4">
        <v>60</v>
      </c>
      <c r="BR1" s="4">
        <v>61</v>
      </c>
      <c r="BS1" s="4">
        <v>62</v>
      </c>
      <c r="BT1" s="4">
        <v>63</v>
      </c>
      <c r="BU1" s="4">
        <v>64</v>
      </c>
      <c r="BV1" s="4">
        <v>65</v>
      </c>
      <c r="BW1" s="4">
        <v>66</v>
      </c>
      <c r="BX1" s="4">
        <v>67</v>
      </c>
      <c r="BY1" s="4">
        <v>68</v>
      </c>
      <c r="BZ1" s="4">
        <v>69</v>
      </c>
      <c r="CA1" s="4">
        <v>70</v>
      </c>
      <c r="CB1" s="4">
        <v>71</v>
      </c>
      <c r="CC1" s="4">
        <v>72</v>
      </c>
      <c r="CD1" s="4">
        <v>73</v>
      </c>
      <c r="CE1" s="4">
        <v>74</v>
      </c>
      <c r="CF1" s="4">
        <v>75</v>
      </c>
      <c r="CG1" s="4">
        <v>76</v>
      </c>
      <c r="CH1" s="4">
        <v>77</v>
      </c>
      <c r="CI1" s="4">
        <v>78</v>
      </c>
      <c r="CJ1" s="4">
        <v>79</v>
      </c>
      <c r="CK1" s="4">
        <v>80</v>
      </c>
      <c r="CL1" s="4">
        <v>81</v>
      </c>
      <c r="CM1" s="4">
        <v>82</v>
      </c>
      <c r="CN1" s="4">
        <v>83</v>
      </c>
      <c r="CO1" s="4">
        <v>84</v>
      </c>
      <c r="CP1" s="4">
        <v>85</v>
      </c>
      <c r="CQ1" s="4">
        <v>86</v>
      </c>
      <c r="CR1" s="4">
        <v>87</v>
      </c>
      <c r="CS1" s="4">
        <v>88</v>
      </c>
      <c r="CT1" s="4">
        <v>89</v>
      </c>
      <c r="CU1" s="4">
        <v>90</v>
      </c>
      <c r="CV1" s="4">
        <v>91</v>
      </c>
      <c r="CW1" s="4">
        <v>92</v>
      </c>
      <c r="CX1" s="4">
        <v>93</v>
      </c>
      <c r="CY1" s="4">
        <v>94</v>
      </c>
      <c r="CZ1" s="4">
        <v>95</v>
      </c>
      <c r="DA1" s="4">
        <v>96</v>
      </c>
      <c r="DB1" s="5" t="s">
        <v>7</v>
      </c>
      <c r="DC1" s="3" t="s">
        <v>8</v>
      </c>
      <c r="DD1" s="6" t="s">
        <v>9</v>
      </c>
      <c r="DE1" s="4">
        <v>1</v>
      </c>
      <c r="DF1" s="4">
        <v>2</v>
      </c>
      <c r="DG1" s="4">
        <v>3</v>
      </c>
      <c r="DH1" s="4">
        <v>4</v>
      </c>
      <c r="DI1" s="4">
        <v>5</v>
      </c>
      <c r="DJ1" s="4">
        <v>6</v>
      </c>
      <c r="DK1" s="4">
        <v>7</v>
      </c>
      <c r="DL1" s="4">
        <v>8</v>
      </c>
      <c r="DM1" s="4">
        <v>9</v>
      </c>
      <c r="DN1" s="4">
        <v>10</v>
      </c>
      <c r="DO1" s="4">
        <v>11</v>
      </c>
      <c r="DP1" s="4">
        <v>12</v>
      </c>
      <c r="DQ1" s="4">
        <v>13</v>
      </c>
      <c r="DR1" s="4">
        <v>14</v>
      </c>
      <c r="DS1" s="4">
        <v>15</v>
      </c>
      <c r="DT1" s="4">
        <v>16</v>
      </c>
      <c r="DU1" s="4">
        <v>17</v>
      </c>
      <c r="DV1" s="4">
        <v>18</v>
      </c>
      <c r="DW1" s="4">
        <v>19</v>
      </c>
      <c r="DX1" s="4">
        <v>20</v>
      </c>
      <c r="DY1" s="4">
        <v>21</v>
      </c>
      <c r="DZ1" s="4">
        <v>22</v>
      </c>
      <c r="EA1" s="4">
        <v>23</v>
      </c>
      <c r="EB1" s="4">
        <v>24</v>
      </c>
      <c r="EC1" s="4">
        <v>25</v>
      </c>
      <c r="ED1" s="4">
        <v>26</v>
      </c>
      <c r="EE1" s="4">
        <v>27</v>
      </c>
      <c r="EF1" s="4">
        <v>28</v>
      </c>
      <c r="EG1" s="4">
        <v>29</v>
      </c>
      <c r="EH1" s="4">
        <v>30</v>
      </c>
      <c r="EI1" s="4">
        <v>31</v>
      </c>
      <c r="EJ1" s="4">
        <v>32</v>
      </c>
      <c r="EK1" s="4">
        <v>33</v>
      </c>
      <c r="EL1" s="4">
        <v>34</v>
      </c>
      <c r="EM1" s="4">
        <v>35</v>
      </c>
      <c r="EN1" s="4">
        <v>36</v>
      </c>
      <c r="EO1" s="4">
        <v>37</v>
      </c>
      <c r="EP1" s="4">
        <v>38</v>
      </c>
      <c r="EQ1" s="4">
        <v>39</v>
      </c>
      <c r="ER1" s="4">
        <v>40</v>
      </c>
      <c r="ES1" s="4">
        <v>41</v>
      </c>
      <c r="ET1" s="4">
        <v>42</v>
      </c>
      <c r="EU1" s="4">
        <v>43</v>
      </c>
      <c r="EV1" s="4">
        <v>44</v>
      </c>
      <c r="EW1" s="4">
        <v>45</v>
      </c>
      <c r="EX1" s="4">
        <v>46</v>
      </c>
      <c r="EY1" s="4">
        <v>47</v>
      </c>
      <c r="EZ1" s="4">
        <v>48</v>
      </c>
      <c r="FA1" s="4">
        <v>49</v>
      </c>
      <c r="FB1" s="4">
        <v>50</v>
      </c>
      <c r="FC1" s="4">
        <v>51</v>
      </c>
      <c r="FD1" s="4">
        <v>52</v>
      </c>
      <c r="FE1" s="4">
        <v>53</v>
      </c>
      <c r="FF1" s="4">
        <v>54</v>
      </c>
      <c r="FG1" s="4">
        <v>55</v>
      </c>
      <c r="FH1" s="4">
        <v>56</v>
      </c>
      <c r="FI1" s="4">
        <v>57</v>
      </c>
      <c r="FJ1" s="4">
        <v>58</v>
      </c>
      <c r="FK1" s="4">
        <v>59</v>
      </c>
      <c r="FL1" s="4">
        <v>60</v>
      </c>
      <c r="FM1" s="4">
        <v>61</v>
      </c>
      <c r="FN1" s="4">
        <v>62</v>
      </c>
      <c r="FO1" s="4">
        <v>63</v>
      </c>
      <c r="FP1" s="4">
        <v>64</v>
      </c>
      <c r="FQ1" s="4">
        <v>65</v>
      </c>
      <c r="FR1" s="4">
        <v>66</v>
      </c>
      <c r="FS1" s="4">
        <v>67</v>
      </c>
      <c r="FT1" s="4">
        <v>68</v>
      </c>
      <c r="FU1" s="4">
        <v>69</v>
      </c>
      <c r="FV1" s="4">
        <v>70</v>
      </c>
      <c r="FW1" s="4">
        <v>71</v>
      </c>
      <c r="FX1" s="4">
        <v>72</v>
      </c>
      <c r="FY1" s="4">
        <v>73</v>
      </c>
      <c r="FZ1" s="4">
        <v>74</v>
      </c>
      <c r="GA1" s="4">
        <v>75</v>
      </c>
      <c r="GB1" s="4">
        <v>76</v>
      </c>
      <c r="GC1" s="4">
        <v>77</v>
      </c>
      <c r="GD1" s="4">
        <v>78</v>
      </c>
      <c r="GE1" s="4">
        <v>79</v>
      </c>
      <c r="GF1" s="4">
        <v>80</v>
      </c>
      <c r="GG1" s="4">
        <v>81</v>
      </c>
      <c r="GH1" s="4">
        <v>82</v>
      </c>
      <c r="GI1" s="4">
        <v>83</v>
      </c>
      <c r="GJ1" s="4">
        <v>84</v>
      </c>
      <c r="GK1" s="4">
        <v>85</v>
      </c>
      <c r="GL1" s="4">
        <v>86</v>
      </c>
      <c r="GM1" s="4">
        <v>87</v>
      </c>
      <c r="GN1" s="4">
        <v>88</v>
      </c>
      <c r="GO1" s="4">
        <v>89</v>
      </c>
      <c r="GP1" s="4">
        <v>90</v>
      </c>
      <c r="GQ1" s="4">
        <v>91</v>
      </c>
      <c r="GR1" s="4">
        <v>92</v>
      </c>
      <c r="GS1" s="4">
        <v>93</v>
      </c>
      <c r="GT1" s="4">
        <v>94</v>
      </c>
      <c r="GU1" s="4">
        <v>95</v>
      </c>
      <c r="GV1" s="4">
        <v>96</v>
      </c>
    </row>
    <row r="2" spans="1:207" x14ac:dyDescent="0.75">
      <c r="A2" s="7" t="s">
        <v>10</v>
      </c>
      <c r="B2" s="2"/>
      <c r="C2" s="2"/>
      <c r="D2" s="2"/>
      <c r="E2" s="2"/>
      <c r="F2" s="2"/>
      <c r="G2" s="3"/>
      <c r="H2" s="3" t="s">
        <v>11</v>
      </c>
      <c r="I2" s="2" t="s">
        <v>12</v>
      </c>
      <c r="J2" s="8">
        <v>25</v>
      </c>
      <c r="K2" s="8">
        <v>25</v>
      </c>
      <c r="L2" s="8">
        <v>25</v>
      </c>
      <c r="M2" s="8">
        <v>25</v>
      </c>
      <c r="N2" s="8">
        <v>25</v>
      </c>
      <c r="O2" s="8">
        <v>25</v>
      </c>
      <c r="P2" s="8">
        <v>25</v>
      </c>
      <c r="Q2" s="8">
        <v>25</v>
      </c>
      <c r="R2" s="8">
        <v>25</v>
      </c>
      <c r="S2" s="8">
        <v>25</v>
      </c>
      <c r="T2" s="8">
        <v>25</v>
      </c>
      <c r="U2" s="8">
        <v>25</v>
      </c>
      <c r="V2" s="8">
        <v>25</v>
      </c>
      <c r="W2" s="8">
        <v>25</v>
      </c>
      <c r="X2" s="8">
        <v>25</v>
      </c>
      <c r="Y2" s="8">
        <v>25</v>
      </c>
      <c r="Z2" s="8">
        <v>25</v>
      </c>
      <c r="AA2" s="8">
        <v>25</v>
      </c>
      <c r="AB2" s="8">
        <v>25</v>
      </c>
      <c r="AC2" s="8">
        <v>25</v>
      </c>
      <c r="AD2" s="8">
        <v>25</v>
      </c>
      <c r="AE2" s="8">
        <v>25</v>
      </c>
      <c r="AF2" s="8">
        <v>25</v>
      </c>
      <c r="AG2" s="8">
        <v>25</v>
      </c>
      <c r="AH2" s="8">
        <v>25</v>
      </c>
      <c r="AI2" s="8">
        <v>25</v>
      </c>
      <c r="AJ2" s="8">
        <v>25</v>
      </c>
      <c r="AK2" s="8">
        <v>25</v>
      </c>
      <c r="AL2" s="8">
        <v>25</v>
      </c>
      <c r="AM2" s="8">
        <v>25</v>
      </c>
      <c r="AN2" s="8">
        <v>25</v>
      </c>
      <c r="AO2" s="8">
        <v>25</v>
      </c>
      <c r="AP2" s="8">
        <v>25</v>
      </c>
      <c r="AQ2" s="8">
        <v>25</v>
      </c>
      <c r="AR2" s="8">
        <v>25</v>
      </c>
      <c r="AS2" s="8">
        <v>25</v>
      </c>
      <c r="AT2" s="8">
        <v>25</v>
      </c>
      <c r="AU2" s="8">
        <v>25</v>
      </c>
      <c r="AV2" s="8">
        <v>25</v>
      </c>
      <c r="AW2" s="8">
        <v>25</v>
      </c>
      <c r="AX2" s="8">
        <v>25</v>
      </c>
      <c r="AY2" s="8">
        <v>25</v>
      </c>
      <c r="AZ2" s="8">
        <v>25</v>
      </c>
      <c r="BA2" s="8">
        <v>25</v>
      </c>
      <c r="BB2" s="8">
        <v>25</v>
      </c>
      <c r="BC2" s="8">
        <v>25</v>
      </c>
      <c r="BD2" s="8">
        <v>25</v>
      </c>
      <c r="BE2" s="8">
        <v>25</v>
      </c>
      <c r="BF2" s="8">
        <v>25</v>
      </c>
      <c r="BG2" s="8">
        <v>25</v>
      </c>
      <c r="BH2" s="8">
        <v>25</v>
      </c>
      <c r="BI2" s="8">
        <v>25</v>
      </c>
      <c r="BJ2" s="8">
        <v>25</v>
      </c>
      <c r="BK2" s="8">
        <v>25</v>
      </c>
      <c r="BL2" s="8">
        <v>25</v>
      </c>
      <c r="BM2" s="8">
        <v>25</v>
      </c>
      <c r="BN2" s="8">
        <v>25</v>
      </c>
      <c r="BO2" s="8">
        <v>25</v>
      </c>
      <c r="BP2" s="8">
        <v>25</v>
      </c>
      <c r="BQ2" s="8">
        <v>25</v>
      </c>
      <c r="BR2" s="8">
        <v>25</v>
      </c>
      <c r="BS2" s="8">
        <v>25</v>
      </c>
      <c r="BT2" s="8">
        <v>25</v>
      </c>
      <c r="BU2" s="8">
        <v>25</v>
      </c>
      <c r="BV2" s="8">
        <v>25</v>
      </c>
      <c r="BW2" s="8">
        <v>25</v>
      </c>
      <c r="BX2" s="8">
        <v>25</v>
      </c>
      <c r="BY2" s="8">
        <v>25</v>
      </c>
      <c r="BZ2" s="8">
        <v>25</v>
      </c>
      <c r="CA2" s="8">
        <v>25</v>
      </c>
      <c r="CB2" s="8">
        <v>25</v>
      </c>
      <c r="CC2" s="8">
        <v>25</v>
      </c>
      <c r="CD2" s="8">
        <v>25</v>
      </c>
      <c r="CE2" s="8">
        <v>25</v>
      </c>
      <c r="CF2" s="8">
        <v>25</v>
      </c>
      <c r="CG2" s="8">
        <v>25</v>
      </c>
      <c r="CH2" s="8">
        <v>25</v>
      </c>
      <c r="CI2" s="8">
        <v>25</v>
      </c>
      <c r="CJ2" s="8">
        <v>25</v>
      </c>
      <c r="CK2" s="8">
        <v>25</v>
      </c>
      <c r="CL2" s="8">
        <v>25</v>
      </c>
      <c r="CM2" s="8">
        <v>25</v>
      </c>
      <c r="CN2" s="8">
        <v>25</v>
      </c>
      <c r="CO2" s="8">
        <v>25</v>
      </c>
      <c r="CP2" s="8">
        <v>25</v>
      </c>
      <c r="CQ2" s="8">
        <v>25</v>
      </c>
      <c r="CR2" s="8">
        <v>25</v>
      </c>
      <c r="CS2" s="8">
        <v>25</v>
      </c>
      <c r="CT2" s="8">
        <v>25</v>
      </c>
      <c r="CU2" s="8">
        <v>25</v>
      </c>
      <c r="CV2" s="8">
        <v>25</v>
      </c>
      <c r="CW2" s="8">
        <v>25</v>
      </c>
      <c r="CX2" s="8">
        <v>25</v>
      </c>
      <c r="CY2" s="8">
        <v>25</v>
      </c>
      <c r="CZ2" s="8">
        <v>25</v>
      </c>
      <c r="DA2" s="8">
        <v>25</v>
      </c>
      <c r="DB2" s="5">
        <v>4</v>
      </c>
      <c r="DC2" s="3">
        <v>6</v>
      </c>
      <c r="DD2" s="6" t="s">
        <v>13</v>
      </c>
      <c r="DE2" s="9">
        <f>B30*DB2</f>
        <v>0.35</v>
      </c>
      <c r="DF2" s="9">
        <f>DE2</f>
        <v>0.35</v>
      </c>
      <c r="DG2" s="9">
        <f t="shared" ref="DG2:EA2" si="0">DF2</f>
        <v>0.35</v>
      </c>
      <c r="DH2" s="9">
        <f t="shared" si="0"/>
        <v>0.35</v>
      </c>
      <c r="DI2" s="9">
        <f t="shared" si="0"/>
        <v>0.35</v>
      </c>
      <c r="DJ2" s="9">
        <f t="shared" si="0"/>
        <v>0.35</v>
      </c>
      <c r="DK2" s="9">
        <f t="shared" si="0"/>
        <v>0.35</v>
      </c>
      <c r="DL2" s="9">
        <f t="shared" si="0"/>
        <v>0.35</v>
      </c>
      <c r="DM2" s="9">
        <f t="shared" si="0"/>
        <v>0.35</v>
      </c>
      <c r="DN2" s="9">
        <f t="shared" si="0"/>
        <v>0.35</v>
      </c>
      <c r="DO2" s="9">
        <f t="shared" si="0"/>
        <v>0.35</v>
      </c>
      <c r="DP2" s="9">
        <f t="shared" si="0"/>
        <v>0.35</v>
      </c>
      <c r="DQ2" s="9">
        <f t="shared" si="0"/>
        <v>0.35</v>
      </c>
      <c r="DR2" s="9">
        <f t="shared" si="0"/>
        <v>0.35</v>
      </c>
      <c r="DS2" s="9">
        <f t="shared" si="0"/>
        <v>0.35</v>
      </c>
      <c r="DT2" s="9">
        <f t="shared" si="0"/>
        <v>0.35</v>
      </c>
      <c r="DU2" s="9">
        <f t="shared" si="0"/>
        <v>0.35</v>
      </c>
      <c r="DV2" s="9">
        <f t="shared" si="0"/>
        <v>0.35</v>
      </c>
      <c r="DW2" s="9">
        <f t="shared" si="0"/>
        <v>0.35</v>
      </c>
      <c r="DX2" s="9">
        <f t="shared" si="0"/>
        <v>0.35</v>
      </c>
      <c r="DY2" s="9">
        <f t="shared" si="0"/>
        <v>0.35</v>
      </c>
      <c r="DZ2" s="9">
        <f t="shared" si="0"/>
        <v>0.35</v>
      </c>
      <c r="EA2" s="9">
        <f t="shared" si="0"/>
        <v>0.35</v>
      </c>
      <c r="EB2" s="9">
        <f>EA2</f>
        <v>0.35</v>
      </c>
      <c r="EC2" s="9">
        <f t="shared" ref="EC2:GN2" si="1">EB2</f>
        <v>0.35</v>
      </c>
      <c r="ED2" s="9">
        <f t="shared" si="1"/>
        <v>0.35</v>
      </c>
      <c r="EE2" s="9">
        <f t="shared" si="1"/>
        <v>0.35</v>
      </c>
      <c r="EF2" s="9">
        <f t="shared" si="1"/>
        <v>0.35</v>
      </c>
      <c r="EG2" s="9">
        <f t="shared" si="1"/>
        <v>0.35</v>
      </c>
      <c r="EH2" s="9">
        <f t="shared" si="1"/>
        <v>0.35</v>
      </c>
      <c r="EI2" s="9">
        <f t="shared" si="1"/>
        <v>0.35</v>
      </c>
      <c r="EJ2" s="9">
        <f t="shared" si="1"/>
        <v>0.35</v>
      </c>
      <c r="EK2" s="9">
        <f t="shared" si="1"/>
        <v>0.35</v>
      </c>
      <c r="EL2" s="9">
        <f t="shared" si="1"/>
        <v>0.35</v>
      </c>
      <c r="EM2" s="9">
        <f t="shared" si="1"/>
        <v>0.35</v>
      </c>
      <c r="EN2" s="9">
        <f t="shared" si="1"/>
        <v>0.35</v>
      </c>
      <c r="EO2" s="9">
        <f t="shared" si="1"/>
        <v>0.35</v>
      </c>
      <c r="EP2" s="9">
        <f t="shared" si="1"/>
        <v>0.35</v>
      </c>
      <c r="EQ2" s="9">
        <f t="shared" si="1"/>
        <v>0.35</v>
      </c>
      <c r="ER2" s="9">
        <f t="shared" si="1"/>
        <v>0.35</v>
      </c>
      <c r="ES2" s="9">
        <f t="shared" si="1"/>
        <v>0.35</v>
      </c>
      <c r="ET2" s="9">
        <f t="shared" si="1"/>
        <v>0.35</v>
      </c>
      <c r="EU2" s="9">
        <f t="shared" si="1"/>
        <v>0.35</v>
      </c>
      <c r="EV2" s="9">
        <f t="shared" si="1"/>
        <v>0.35</v>
      </c>
      <c r="EW2" s="9">
        <f t="shared" si="1"/>
        <v>0.35</v>
      </c>
      <c r="EX2" s="9">
        <f t="shared" si="1"/>
        <v>0.35</v>
      </c>
      <c r="EY2" s="9">
        <f t="shared" si="1"/>
        <v>0.35</v>
      </c>
      <c r="EZ2" s="9">
        <f t="shared" si="1"/>
        <v>0.35</v>
      </c>
      <c r="FA2" s="9">
        <f t="shared" si="1"/>
        <v>0.35</v>
      </c>
      <c r="FB2" s="9">
        <f t="shared" si="1"/>
        <v>0.35</v>
      </c>
      <c r="FC2" s="9">
        <f t="shared" si="1"/>
        <v>0.35</v>
      </c>
      <c r="FD2" s="9">
        <f t="shared" si="1"/>
        <v>0.35</v>
      </c>
      <c r="FE2" s="9">
        <f t="shared" si="1"/>
        <v>0.35</v>
      </c>
      <c r="FF2" s="9">
        <f t="shared" si="1"/>
        <v>0.35</v>
      </c>
      <c r="FG2" s="9">
        <f t="shared" si="1"/>
        <v>0.35</v>
      </c>
      <c r="FH2" s="9">
        <f t="shared" si="1"/>
        <v>0.35</v>
      </c>
      <c r="FI2" s="9">
        <f t="shared" si="1"/>
        <v>0.35</v>
      </c>
      <c r="FJ2" s="9">
        <f t="shared" si="1"/>
        <v>0.35</v>
      </c>
      <c r="FK2" s="9">
        <f t="shared" si="1"/>
        <v>0.35</v>
      </c>
      <c r="FL2" s="9">
        <f t="shared" si="1"/>
        <v>0.35</v>
      </c>
      <c r="FM2" s="9">
        <f t="shared" si="1"/>
        <v>0.35</v>
      </c>
      <c r="FN2" s="9">
        <f t="shared" si="1"/>
        <v>0.35</v>
      </c>
      <c r="FO2" s="9">
        <f t="shared" si="1"/>
        <v>0.35</v>
      </c>
      <c r="FP2" s="9">
        <f t="shared" si="1"/>
        <v>0.35</v>
      </c>
      <c r="FQ2" s="9">
        <f t="shared" si="1"/>
        <v>0.35</v>
      </c>
      <c r="FR2" s="9">
        <f t="shared" si="1"/>
        <v>0.35</v>
      </c>
      <c r="FS2" s="9">
        <f t="shared" si="1"/>
        <v>0.35</v>
      </c>
      <c r="FT2" s="9">
        <f t="shared" si="1"/>
        <v>0.35</v>
      </c>
      <c r="FU2" s="9">
        <f t="shared" si="1"/>
        <v>0.35</v>
      </c>
      <c r="FV2" s="9">
        <f t="shared" si="1"/>
        <v>0.35</v>
      </c>
      <c r="FW2" s="9">
        <f t="shared" si="1"/>
        <v>0.35</v>
      </c>
      <c r="FX2" s="9">
        <f t="shared" si="1"/>
        <v>0.35</v>
      </c>
      <c r="FY2" s="9">
        <f t="shared" si="1"/>
        <v>0.35</v>
      </c>
      <c r="FZ2" s="9">
        <f t="shared" si="1"/>
        <v>0.35</v>
      </c>
      <c r="GA2" s="9">
        <f t="shared" si="1"/>
        <v>0.35</v>
      </c>
      <c r="GB2" s="9">
        <f t="shared" si="1"/>
        <v>0.35</v>
      </c>
      <c r="GC2" s="9">
        <f t="shared" si="1"/>
        <v>0.35</v>
      </c>
      <c r="GD2" s="9">
        <f t="shared" si="1"/>
        <v>0.35</v>
      </c>
      <c r="GE2" s="9">
        <f t="shared" si="1"/>
        <v>0.35</v>
      </c>
      <c r="GF2" s="9">
        <f t="shared" si="1"/>
        <v>0.35</v>
      </c>
      <c r="GG2" s="9">
        <f t="shared" si="1"/>
        <v>0.35</v>
      </c>
      <c r="GH2" s="9">
        <f t="shared" si="1"/>
        <v>0.35</v>
      </c>
      <c r="GI2" s="9">
        <f t="shared" si="1"/>
        <v>0.35</v>
      </c>
      <c r="GJ2" s="9">
        <f t="shared" si="1"/>
        <v>0.35</v>
      </c>
      <c r="GK2" s="9">
        <f t="shared" si="1"/>
        <v>0.35</v>
      </c>
      <c r="GL2" s="9">
        <f t="shared" si="1"/>
        <v>0.35</v>
      </c>
      <c r="GM2" s="9">
        <f t="shared" si="1"/>
        <v>0.35</v>
      </c>
      <c r="GN2" s="9">
        <f t="shared" si="1"/>
        <v>0.35</v>
      </c>
      <c r="GO2" s="9">
        <f t="shared" ref="GO2:GV2" si="2">GN2</f>
        <v>0.35</v>
      </c>
      <c r="GP2" s="9">
        <f t="shared" si="2"/>
        <v>0.35</v>
      </c>
      <c r="GQ2" s="9">
        <f t="shared" si="2"/>
        <v>0.35</v>
      </c>
      <c r="GR2" s="9">
        <f t="shared" si="2"/>
        <v>0.35</v>
      </c>
      <c r="GS2" s="9">
        <f t="shared" si="2"/>
        <v>0.35</v>
      </c>
      <c r="GT2" s="9">
        <f t="shared" si="2"/>
        <v>0.35</v>
      </c>
      <c r="GU2" s="9">
        <f t="shared" si="2"/>
        <v>0.35</v>
      </c>
      <c r="GV2" s="9">
        <f t="shared" si="2"/>
        <v>0.35</v>
      </c>
    </row>
    <row r="3" spans="1:207" x14ac:dyDescent="0.75">
      <c r="A3" t="s">
        <v>14</v>
      </c>
      <c r="B3" s="2"/>
      <c r="C3" s="2"/>
      <c r="D3" s="2"/>
      <c r="E3" s="2"/>
      <c r="F3" s="2"/>
      <c r="G3" s="3"/>
      <c r="H3" s="3"/>
      <c r="I3" s="10" t="s">
        <v>15</v>
      </c>
      <c r="J3" s="10">
        <f t="shared" ref="J3:AO3" si="3">SUM(J4:J12)</f>
        <v>3000</v>
      </c>
      <c r="K3" s="10">
        <f t="shared" si="3"/>
        <v>3000</v>
      </c>
      <c r="L3" s="10">
        <f t="shared" si="3"/>
        <v>3000</v>
      </c>
      <c r="M3" s="10">
        <f t="shared" si="3"/>
        <v>3000</v>
      </c>
      <c r="N3" s="10">
        <f t="shared" si="3"/>
        <v>3000</v>
      </c>
      <c r="O3" s="10">
        <f t="shared" si="3"/>
        <v>3000</v>
      </c>
      <c r="P3" s="10">
        <f t="shared" si="3"/>
        <v>3000</v>
      </c>
      <c r="Q3" s="10">
        <f t="shared" si="3"/>
        <v>3000</v>
      </c>
      <c r="R3" s="10">
        <f t="shared" si="3"/>
        <v>3000</v>
      </c>
      <c r="S3" s="10">
        <f t="shared" si="3"/>
        <v>3000</v>
      </c>
      <c r="T3" s="10">
        <f t="shared" si="3"/>
        <v>3000</v>
      </c>
      <c r="U3" s="10">
        <f t="shared" si="3"/>
        <v>3000</v>
      </c>
      <c r="V3" s="10">
        <f t="shared" si="3"/>
        <v>3000</v>
      </c>
      <c r="W3" s="10">
        <f t="shared" si="3"/>
        <v>3000</v>
      </c>
      <c r="X3" s="10">
        <f t="shared" si="3"/>
        <v>3000</v>
      </c>
      <c r="Y3" s="10">
        <f t="shared" si="3"/>
        <v>3000</v>
      </c>
      <c r="Z3" s="10">
        <f t="shared" si="3"/>
        <v>3000</v>
      </c>
      <c r="AA3" s="10">
        <f t="shared" si="3"/>
        <v>3000</v>
      </c>
      <c r="AB3" s="10">
        <f t="shared" si="3"/>
        <v>3000</v>
      </c>
      <c r="AC3" s="10">
        <f t="shared" si="3"/>
        <v>3000</v>
      </c>
      <c r="AD3" s="10">
        <f t="shared" si="3"/>
        <v>3000</v>
      </c>
      <c r="AE3" s="10">
        <f t="shared" si="3"/>
        <v>3000</v>
      </c>
      <c r="AF3" s="10">
        <f t="shared" si="3"/>
        <v>3000</v>
      </c>
      <c r="AG3" s="10">
        <f t="shared" si="3"/>
        <v>3000</v>
      </c>
      <c r="AH3" s="10">
        <f t="shared" si="3"/>
        <v>3000</v>
      </c>
      <c r="AI3" s="10">
        <f t="shared" si="3"/>
        <v>3000</v>
      </c>
      <c r="AJ3" s="10">
        <f t="shared" si="3"/>
        <v>3000</v>
      </c>
      <c r="AK3" s="10">
        <f t="shared" si="3"/>
        <v>3000</v>
      </c>
      <c r="AL3" s="10">
        <f t="shared" si="3"/>
        <v>3000</v>
      </c>
      <c r="AM3" s="10">
        <f t="shared" si="3"/>
        <v>3000</v>
      </c>
      <c r="AN3" s="10">
        <f t="shared" si="3"/>
        <v>3000</v>
      </c>
      <c r="AO3" s="10">
        <f t="shared" si="3"/>
        <v>3000</v>
      </c>
      <c r="AP3" s="10">
        <f t="shared" ref="AP3:BU3" si="4">SUM(AP4:AP12)</f>
        <v>3000</v>
      </c>
      <c r="AQ3" s="10">
        <f t="shared" si="4"/>
        <v>3000</v>
      </c>
      <c r="AR3" s="10">
        <f t="shared" si="4"/>
        <v>3000</v>
      </c>
      <c r="AS3" s="10">
        <f t="shared" si="4"/>
        <v>3000</v>
      </c>
      <c r="AT3" s="10">
        <f t="shared" si="4"/>
        <v>3000</v>
      </c>
      <c r="AU3" s="10">
        <f t="shared" si="4"/>
        <v>3000</v>
      </c>
      <c r="AV3" s="10">
        <f t="shared" si="4"/>
        <v>3000</v>
      </c>
      <c r="AW3" s="10">
        <f t="shared" si="4"/>
        <v>3000</v>
      </c>
      <c r="AX3" s="10">
        <f t="shared" si="4"/>
        <v>3000</v>
      </c>
      <c r="AY3" s="10">
        <f t="shared" si="4"/>
        <v>3000</v>
      </c>
      <c r="AZ3" s="10">
        <f t="shared" si="4"/>
        <v>3000</v>
      </c>
      <c r="BA3" s="10">
        <f t="shared" si="4"/>
        <v>3000</v>
      </c>
      <c r="BB3" s="10">
        <f t="shared" si="4"/>
        <v>3000</v>
      </c>
      <c r="BC3" s="10">
        <f t="shared" si="4"/>
        <v>3000</v>
      </c>
      <c r="BD3" s="10">
        <f t="shared" si="4"/>
        <v>3000</v>
      </c>
      <c r="BE3" s="10">
        <f t="shared" si="4"/>
        <v>3000</v>
      </c>
      <c r="BF3" s="10">
        <f t="shared" si="4"/>
        <v>3000</v>
      </c>
      <c r="BG3" s="10">
        <f t="shared" si="4"/>
        <v>3000</v>
      </c>
      <c r="BH3" s="10">
        <f t="shared" si="4"/>
        <v>3000</v>
      </c>
      <c r="BI3" s="10">
        <f t="shared" si="4"/>
        <v>3000</v>
      </c>
      <c r="BJ3" s="10">
        <f t="shared" si="4"/>
        <v>3000</v>
      </c>
      <c r="BK3" s="10">
        <f t="shared" si="4"/>
        <v>3000</v>
      </c>
      <c r="BL3" s="10">
        <f t="shared" si="4"/>
        <v>3000</v>
      </c>
      <c r="BM3" s="10">
        <f t="shared" si="4"/>
        <v>3000</v>
      </c>
      <c r="BN3" s="10">
        <f t="shared" si="4"/>
        <v>3000</v>
      </c>
      <c r="BO3" s="10">
        <f t="shared" si="4"/>
        <v>3000</v>
      </c>
      <c r="BP3" s="10">
        <f t="shared" si="4"/>
        <v>3000</v>
      </c>
      <c r="BQ3" s="10">
        <f t="shared" si="4"/>
        <v>3000</v>
      </c>
      <c r="BR3" s="10">
        <f t="shared" si="4"/>
        <v>3000</v>
      </c>
      <c r="BS3" s="10">
        <f t="shared" si="4"/>
        <v>3000</v>
      </c>
      <c r="BT3" s="10">
        <f t="shared" si="4"/>
        <v>3000</v>
      </c>
      <c r="BU3" s="10">
        <f t="shared" si="4"/>
        <v>3000</v>
      </c>
      <c r="BV3" s="10">
        <f t="shared" ref="BV3:DA3" si="5">SUM(BV4:BV12)</f>
        <v>3000</v>
      </c>
      <c r="BW3" s="10">
        <f t="shared" si="5"/>
        <v>3000</v>
      </c>
      <c r="BX3" s="10">
        <f t="shared" si="5"/>
        <v>3000</v>
      </c>
      <c r="BY3" s="10">
        <f t="shared" si="5"/>
        <v>3000</v>
      </c>
      <c r="BZ3" s="10">
        <f t="shared" si="5"/>
        <v>3000</v>
      </c>
      <c r="CA3" s="10">
        <f t="shared" si="5"/>
        <v>3000</v>
      </c>
      <c r="CB3" s="10">
        <f t="shared" si="5"/>
        <v>3000</v>
      </c>
      <c r="CC3" s="10">
        <f t="shared" si="5"/>
        <v>3000</v>
      </c>
      <c r="CD3" s="10">
        <f t="shared" si="5"/>
        <v>3000</v>
      </c>
      <c r="CE3" s="10">
        <f t="shared" si="5"/>
        <v>3000</v>
      </c>
      <c r="CF3" s="10">
        <f t="shared" si="5"/>
        <v>3000</v>
      </c>
      <c r="CG3" s="10">
        <f t="shared" si="5"/>
        <v>3000</v>
      </c>
      <c r="CH3" s="10">
        <f t="shared" si="5"/>
        <v>3000</v>
      </c>
      <c r="CI3" s="10">
        <f t="shared" si="5"/>
        <v>3000</v>
      </c>
      <c r="CJ3" s="10">
        <f t="shared" si="5"/>
        <v>3000</v>
      </c>
      <c r="CK3" s="10">
        <f t="shared" si="5"/>
        <v>3000</v>
      </c>
      <c r="CL3" s="10">
        <f t="shared" si="5"/>
        <v>3000</v>
      </c>
      <c r="CM3" s="10">
        <f t="shared" si="5"/>
        <v>3000</v>
      </c>
      <c r="CN3" s="10">
        <f t="shared" si="5"/>
        <v>3000</v>
      </c>
      <c r="CO3" s="10">
        <f t="shared" si="5"/>
        <v>3000</v>
      </c>
      <c r="CP3" s="10">
        <f t="shared" si="5"/>
        <v>3000</v>
      </c>
      <c r="CQ3" s="10">
        <f t="shared" si="5"/>
        <v>3000</v>
      </c>
      <c r="CR3" s="10">
        <f t="shared" si="5"/>
        <v>3000</v>
      </c>
      <c r="CS3" s="10">
        <f t="shared" si="5"/>
        <v>3000</v>
      </c>
      <c r="CT3" s="10">
        <f t="shared" si="5"/>
        <v>3000</v>
      </c>
      <c r="CU3" s="10">
        <f t="shared" si="5"/>
        <v>3000</v>
      </c>
      <c r="CV3" s="10">
        <f t="shared" si="5"/>
        <v>3000</v>
      </c>
      <c r="CW3" s="10">
        <f t="shared" si="5"/>
        <v>3000</v>
      </c>
      <c r="CX3" s="10">
        <f t="shared" si="5"/>
        <v>3000</v>
      </c>
      <c r="CY3" s="10">
        <f t="shared" si="5"/>
        <v>3000</v>
      </c>
      <c r="CZ3" s="10">
        <f t="shared" si="5"/>
        <v>3000</v>
      </c>
      <c r="DA3" s="10">
        <f t="shared" si="5"/>
        <v>3000</v>
      </c>
      <c r="DB3" s="3"/>
      <c r="DC3" s="3"/>
      <c r="DD3" s="11" t="s">
        <v>16</v>
      </c>
      <c r="DE3" s="12">
        <f t="shared" ref="DE3:EJ3" si="6">SUM(DE4:DE12)/DE2</f>
        <v>244.51846707524291</v>
      </c>
      <c r="DF3" s="12">
        <f t="shared" si="6"/>
        <v>238.31810718445121</v>
      </c>
      <c r="DG3" s="12">
        <f t="shared" si="6"/>
        <v>225.91738740286772</v>
      </c>
      <c r="DH3" s="12">
        <f t="shared" si="6"/>
        <v>201.11594783970062</v>
      </c>
      <c r="DI3" s="12">
        <f t="shared" si="6"/>
        <v>271.26828092483339</v>
      </c>
      <c r="DJ3" s="12">
        <f t="shared" si="6"/>
        <v>265.0679210340416</v>
      </c>
      <c r="DK3" s="12">
        <f t="shared" si="6"/>
        <v>252.66720125245814</v>
      </c>
      <c r="DL3" s="12">
        <f t="shared" si="6"/>
        <v>227.86576168929111</v>
      </c>
      <c r="DM3" s="12">
        <f t="shared" si="6"/>
        <v>208.85204860912228</v>
      </c>
      <c r="DN3" s="12">
        <f t="shared" si="6"/>
        <v>202.65168871833055</v>
      </c>
      <c r="DO3" s="12">
        <f t="shared" si="6"/>
        <v>190.25096893674711</v>
      </c>
      <c r="DP3" s="12">
        <f t="shared" si="6"/>
        <v>165.44952937358005</v>
      </c>
      <c r="DQ3" s="12">
        <f t="shared" si="6"/>
        <v>244.51846707524291</v>
      </c>
      <c r="DR3" s="12">
        <f t="shared" si="6"/>
        <v>244.51846707524291</v>
      </c>
      <c r="DS3" s="12">
        <f t="shared" si="6"/>
        <v>244.51846707524291</v>
      </c>
      <c r="DT3" s="12">
        <f t="shared" si="6"/>
        <v>244.51846707524291</v>
      </c>
      <c r="DU3" s="12">
        <f t="shared" si="6"/>
        <v>244.51846707524291</v>
      </c>
      <c r="DV3" s="12">
        <f t="shared" si="6"/>
        <v>244.51846707524291</v>
      </c>
      <c r="DW3" s="12">
        <f t="shared" si="6"/>
        <v>244.51846707524291</v>
      </c>
      <c r="DX3" s="12">
        <f t="shared" si="6"/>
        <v>244.51846707524291</v>
      </c>
      <c r="DY3" s="12">
        <f t="shared" si="6"/>
        <v>244.51846707524291</v>
      </c>
      <c r="DZ3" s="12">
        <f t="shared" si="6"/>
        <v>244.51846707524291</v>
      </c>
      <c r="EA3" s="12">
        <f t="shared" si="6"/>
        <v>244.51846707524291</v>
      </c>
      <c r="EB3" s="12">
        <f t="shared" si="6"/>
        <v>244.51846707524291</v>
      </c>
      <c r="EC3" s="12">
        <f t="shared" si="6"/>
        <v>244.51846707524291</v>
      </c>
      <c r="ED3" s="12">
        <f t="shared" si="6"/>
        <v>244.51846707524291</v>
      </c>
      <c r="EE3" s="12">
        <f t="shared" si="6"/>
        <v>244.51846707524291</v>
      </c>
      <c r="EF3" s="12">
        <f t="shared" si="6"/>
        <v>244.51846707524291</v>
      </c>
      <c r="EG3" s="12">
        <f t="shared" si="6"/>
        <v>244.51846707524291</v>
      </c>
      <c r="EH3" s="12">
        <f t="shared" si="6"/>
        <v>244.51846707524291</v>
      </c>
      <c r="EI3" s="12">
        <f t="shared" si="6"/>
        <v>244.51846707524291</v>
      </c>
      <c r="EJ3" s="12">
        <f t="shared" si="6"/>
        <v>244.51846707524291</v>
      </c>
      <c r="EK3" s="12">
        <f t="shared" ref="EK3:FP3" si="7">SUM(EK4:EK12)/EK2</f>
        <v>244.51846707524291</v>
      </c>
      <c r="EL3" s="12">
        <f t="shared" si="7"/>
        <v>244.51846707524291</v>
      </c>
      <c r="EM3" s="12">
        <f t="shared" si="7"/>
        <v>244.51846707524291</v>
      </c>
      <c r="EN3" s="12">
        <f t="shared" si="7"/>
        <v>244.51846707524291</v>
      </c>
      <c r="EO3" s="12">
        <f t="shared" si="7"/>
        <v>244.51846707524291</v>
      </c>
      <c r="EP3" s="12">
        <f t="shared" si="7"/>
        <v>244.51846707524291</v>
      </c>
      <c r="EQ3" s="12">
        <f t="shared" si="7"/>
        <v>244.51846707524291</v>
      </c>
      <c r="ER3" s="12">
        <f t="shared" si="7"/>
        <v>244.51846707524291</v>
      </c>
      <c r="ES3" s="12">
        <f t="shared" si="7"/>
        <v>244.51846707524291</v>
      </c>
      <c r="ET3" s="12">
        <f t="shared" si="7"/>
        <v>244.51846707524291</v>
      </c>
      <c r="EU3" s="12">
        <f t="shared" si="7"/>
        <v>244.51846707524291</v>
      </c>
      <c r="EV3" s="12">
        <f t="shared" si="7"/>
        <v>244.51846707524291</v>
      </c>
      <c r="EW3" s="12">
        <f t="shared" si="7"/>
        <v>244.51846707524291</v>
      </c>
      <c r="EX3" s="12">
        <f t="shared" si="7"/>
        <v>244.51846707524291</v>
      </c>
      <c r="EY3" s="12">
        <f t="shared" si="7"/>
        <v>244.51846707524291</v>
      </c>
      <c r="EZ3" s="12">
        <f t="shared" si="7"/>
        <v>244.51846707524291</v>
      </c>
      <c r="FA3" s="12">
        <f t="shared" si="7"/>
        <v>244.51846707524291</v>
      </c>
      <c r="FB3" s="12">
        <f t="shared" si="7"/>
        <v>244.51846707524291</v>
      </c>
      <c r="FC3" s="12">
        <f t="shared" si="7"/>
        <v>244.51846707524291</v>
      </c>
      <c r="FD3" s="12">
        <f t="shared" si="7"/>
        <v>244.51846707524291</v>
      </c>
      <c r="FE3" s="12">
        <f t="shared" si="7"/>
        <v>244.51846707524291</v>
      </c>
      <c r="FF3" s="12">
        <f t="shared" si="7"/>
        <v>244.51846707524291</v>
      </c>
      <c r="FG3" s="12">
        <f t="shared" si="7"/>
        <v>244.51846707524291</v>
      </c>
      <c r="FH3" s="12">
        <f t="shared" si="7"/>
        <v>244.51846707524291</v>
      </c>
      <c r="FI3" s="12">
        <f t="shared" si="7"/>
        <v>244.51846707524291</v>
      </c>
      <c r="FJ3" s="12">
        <f t="shared" si="7"/>
        <v>244.51846707524291</v>
      </c>
      <c r="FK3" s="12">
        <f t="shared" si="7"/>
        <v>244.51846707524291</v>
      </c>
      <c r="FL3" s="12">
        <f t="shared" si="7"/>
        <v>244.51846707524291</v>
      </c>
      <c r="FM3" s="12">
        <f t="shared" si="7"/>
        <v>244.51846707524291</v>
      </c>
      <c r="FN3" s="12">
        <f t="shared" si="7"/>
        <v>244.51846707524291</v>
      </c>
      <c r="FO3" s="12">
        <f t="shared" si="7"/>
        <v>244.51846707524291</v>
      </c>
      <c r="FP3" s="12">
        <f t="shared" si="7"/>
        <v>244.51846707524291</v>
      </c>
      <c r="FQ3" s="12">
        <f t="shared" ref="FQ3:GV3" si="8">SUM(FQ4:FQ12)/FQ2</f>
        <v>244.51846707524291</v>
      </c>
      <c r="FR3" s="12">
        <f t="shared" si="8"/>
        <v>244.51846707524291</v>
      </c>
      <c r="FS3" s="12">
        <f t="shared" si="8"/>
        <v>244.51846707524291</v>
      </c>
      <c r="FT3" s="12">
        <f t="shared" si="8"/>
        <v>244.51846707524291</v>
      </c>
      <c r="FU3" s="12">
        <f t="shared" si="8"/>
        <v>244.51846707524291</v>
      </c>
      <c r="FV3" s="12">
        <f t="shared" si="8"/>
        <v>244.51846707524291</v>
      </c>
      <c r="FW3" s="12">
        <f t="shared" si="8"/>
        <v>244.51846707524291</v>
      </c>
      <c r="FX3" s="12">
        <f t="shared" si="8"/>
        <v>244.51846707524291</v>
      </c>
      <c r="FY3" s="12">
        <f t="shared" si="8"/>
        <v>244.51846707524291</v>
      </c>
      <c r="FZ3" s="12">
        <f t="shared" si="8"/>
        <v>244.51846707524291</v>
      </c>
      <c r="GA3" s="12">
        <f t="shared" si="8"/>
        <v>244.51846707524291</v>
      </c>
      <c r="GB3" s="12">
        <f t="shared" si="8"/>
        <v>244.51846707524291</v>
      </c>
      <c r="GC3" s="12">
        <f t="shared" si="8"/>
        <v>244.51846707524291</v>
      </c>
      <c r="GD3" s="12">
        <f t="shared" si="8"/>
        <v>244.51846707524291</v>
      </c>
      <c r="GE3" s="12">
        <f t="shared" si="8"/>
        <v>244.51846707524291</v>
      </c>
      <c r="GF3" s="12">
        <f t="shared" si="8"/>
        <v>244.51846707524291</v>
      </c>
      <c r="GG3" s="12">
        <f t="shared" si="8"/>
        <v>244.51846707524291</v>
      </c>
      <c r="GH3" s="12">
        <f t="shared" si="8"/>
        <v>244.51846707524291</v>
      </c>
      <c r="GI3" s="12">
        <f t="shared" si="8"/>
        <v>244.51846707524291</v>
      </c>
      <c r="GJ3" s="12">
        <f t="shared" si="8"/>
        <v>244.51846707524291</v>
      </c>
      <c r="GK3" s="12">
        <f t="shared" si="8"/>
        <v>244.51846707524291</v>
      </c>
      <c r="GL3" s="12">
        <f t="shared" si="8"/>
        <v>244.51846707524291</v>
      </c>
      <c r="GM3" s="12">
        <f t="shared" si="8"/>
        <v>244.51846707524291</v>
      </c>
      <c r="GN3" s="12">
        <f t="shared" si="8"/>
        <v>244.51846707524291</v>
      </c>
      <c r="GO3" s="12">
        <f t="shared" si="8"/>
        <v>244.51846707524291</v>
      </c>
      <c r="GP3" s="12">
        <f t="shared" si="8"/>
        <v>244.51846707524291</v>
      </c>
      <c r="GQ3" s="12">
        <f t="shared" si="8"/>
        <v>244.51846707524291</v>
      </c>
      <c r="GR3" s="12">
        <f t="shared" si="8"/>
        <v>244.51846707524291</v>
      </c>
      <c r="GS3" s="12">
        <f t="shared" si="8"/>
        <v>244.51846707524291</v>
      </c>
      <c r="GT3" s="12">
        <f t="shared" si="8"/>
        <v>244.51846707524291</v>
      </c>
      <c r="GU3" s="12">
        <f t="shared" si="8"/>
        <v>244.51846707524291</v>
      </c>
      <c r="GV3" s="12">
        <f t="shared" si="8"/>
        <v>244.51846707524291</v>
      </c>
      <c r="GX3" s="42" t="s">
        <v>137</v>
      </c>
    </row>
    <row r="4" spans="1:207" x14ac:dyDescent="0.75">
      <c r="A4" s="13"/>
      <c r="B4" s="14" t="s">
        <v>17</v>
      </c>
      <c r="C4" s="15">
        <v>387</v>
      </c>
      <c r="D4" s="7">
        <f>C4*1000000/(650*E4)</f>
        <v>107.08356391809629</v>
      </c>
      <c r="E4" s="16">
        <v>5560</v>
      </c>
      <c r="F4" s="17">
        <f>E4*0.65</f>
        <v>3614</v>
      </c>
      <c r="G4" s="13"/>
      <c r="H4" s="13" t="s">
        <v>18</v>
      </c>
      <c r="I4" s="13" t="str">
        <f>B4</f>
        <v>m162_GvpA</v>
      </c>
      <c r="J4" s="18">
        <f>J$2*$F4/1000*8</f>
        <v>722.8</v>
      </c>
      <c r="K4" s="18">
        <f t="shared" ref="K4:BV4" si="9">K$2*$F4/1000*8</f>
        <v>722.8</v>
      </c>
      <c r="L4" s="18">
        <f t="shared" si="9"/>
        <v>722.8</v>
      </c>
      <c r="M4" s="18">
        <f t="shared" si="9"/>
        <v>722.8</v>
      </c>
      <c r="N4" s="18">
        <f>N$2*$F4/1000*2</f>
        <v>180.7</v>
      </c>
      <c r="O4" s="18">
        <f t="shared" ref="O4:T4" si="10">O$2*$F4/1000*2</f>
        <v>180.7</v>
      </c>
      <c r="P4" s="18">
        <f t="shared" si="10"/>
        <v>180.7</v>
      </c>
      <c r="Q4" s="18">
        <f>Q$2*$F4/1000*2</f>
        <v>180.7</v>
      </c>
      <c r="R4" s="18">
        <f>R$2*$F4/1000*16</f>
        <v>1445.6</v>
      </c>
      <c r="S4" s="18">
        <f t="shared" ref="S4:U4" si="11">S$2*$F4/1000*16</f>
        <v>1445.6</v>
      </c>
      <c r="T4" s="18">
        <f t="shared" si="11"/>
        <v>1445.6</v>
      </c>
      <c r="U4" s="18">
        <f t="shared" si="11"/>
        <v>1445.6</v>
      </c>
      <c r="V4" s="18">
        <f t="shared" si="9"/>
        <v>722.8</v>
      </c>
      <c r="W4" s="18">
        <f t="shared" si="9"/>
        <v>722.8</v>
      </c>
      <c r="X4" s="18">
        <f t="shared" si="9"/>
        <v>722.8</v>
      </c>
      <c r="Y4" s="18">
        <f t="shared" si="9"/>
        <v>722.8</v>
      </c>
      <c r="Z4" s="18">
        <f t="shared" si="9"/>
        <v>722.8</v>
      </c>
      <c r="AA4" s="18">
        <f t="shared" si="9"/>
        <v>722.8</v>
      </c>
      <c r="AB4" s="18">
        <f t="shared" si="9"/>
        <v>722.8</v>
      </c>
      <c r="AC4" s="18">
        <f t="shared" si="9"/>
        <v>722.8</v>
      </c>
      <c r="AD4" s="18">
        <f t="shared" si="9"/>
        <v>722.8</v>
      </c>
      <c r="AE4" s="18">
        <f t="shared" si="9"/>
        <v>722.8</v>
      </c>
      <c r="AF4" s="18">
        <f t="shared" si="9"/>
        <v>722.8</v>
      </c>
      <c r="AG4" s="18">
        <f t="shared" si="9"/>
        <v>722.8</v>
      </c>
      <c r="AH4" s="18">
        <f t="shared" si="9"/>
        <v>722.8</v>
      </c>
      <c r="AI4" s="18">
        <f t="shared" si="9"/>
        <v>722.8</v>
      </c>
      <c r="AJ4" s="18">
        <f t="shared" si="9"/>
        <v>722.8</v>
      </c>
      <c r="AK4" s="18">
        <f t="shared" si="9"/>
        <v>722.8</v>
      </c>
      <c r="AL4" s="18">
        <f t="shared" si="9"/>
        <v>722.8</v>
      </c>
      <c r="AM4" s="18">
        <f t="shared" si="9"/>
        <v>722.8</v>
      </c>
      <c r="AN4" s="18">
        <f t="shared" si="9"/>
        <v>722.8</v>
      </c>
      <c r="AO4" s="18">
        <f t="shared" si="9"/>
        <v>722.8</v>
      </c>
      <c r="AP4" s="18">
        <f t="shared" si="9"/>
        <v>722.8</v>
      </c>
      <c r="AQ4" s="18">
        <f t="shared" si="9"/>
        <v>722.8</v>
      </c>
      <c r="AR4" s="18">
        <f t="shared" si="9"/>
        <v>722.8</v>
      </c>
      <c r="AS4" s="18">
        <f t="shared" si="9"/>
        <v>722.8</v>
      </c>
      <c r="AT4" s="18">
        <f t="shared" si="9"/>
        <v>722.8</v>
      </c>
      <c r="AU4" s="18">
        <f t="shared" si="9"/>
        <v>722.8</v>
      </c>
      <c r="AV4" s="18">
        <f t="shared" si="9"/>
        <v>722.8</v>
      </c>
      <c r="AW4" s="18">
        <f t="shared" si="9"/>
        <v>722.8</v>
      </c>
      <c r="AX4" s="18">
        <f t="shared" si="9"/>
        <v>722.8</v>
      </c>
      <c r="AY4" s="18">
        <f t="shared" si="9"/>
        <v>722.8</v>
      </c>
      <c r="AZ4" s="18">
        <f t="shared" si="9"/>
        <v>722.8</v>
      </c>
      <c r="BA4" s="18">
        <f t="shared" si="9"/>
        <v>722.8</v>
      </c>
      <c r="BB4" s="18">
        <f t="shared" si="9"/>
        <v>722.8</v>
      </c>
      <c r="BC4" s="18">
        <f t="shared" si="9"/>
        <v>722.8</v>
      </c>
      <c r="BD4" s="18">
        <f t="shared" si="9"/>
        <v>722.8</v>
      </c>
      <c r="BE4" s="18">
        <f t="shared" si="9"/>
        <v>722.8</v>
      </c>
      <c r="BF4" s="18">
        <f t="shared" si="9"/>
        <v>722.8</v>
      </c>
      <c r="BG4" s="18">
        <f t="shared" si="9"/>
        <v>722.8</v>
      </c>
      <c r="BH4" s="18">
        <f t="shared" si="9"/>
        <v>722.8</v>
      </c>
      <c r="BI4" s="18">
        <f t="shared" si="9"/>
        <v>722.8</v>
      </c>
      <c r="BJ4" s="18">
        <f t="shared" si="9"/>
        <v>722.8</v>
      </c>
      <c r="BK4" s="18">
        <f t="shared" si="9"/>
        <v>722.8</v>
      </c>
      <c r="BL4" s="18">
        <f t="shared" si="9"/>
        <v>722.8</v>
      </c>
      <c r="BM4" s="18">
        <f t="shared" si="9"/>
        <v>722.8</v>
      </c>
      <c r="BN4" s="18">
        <f t="shared" si="9"/>
        <v>722.8</v>
      </c>
      <c r="BO4" s="18">
        <f t="shared" si="9"/>
        <v>722.8</v>
      </c>
      <c r="BP4" s="18">
        <f t="shared" si="9"/>
        <v>722.8</v>
      </c>
      <c r="BQ4" s="18">
        <f t="shared" si="9"/>
        <v>722.8</v>
      </c>
      <c r="BR4" s="18">
        <f t="shared" si="9"/>
        <v>722.8</v>
      </c>
      <c r="BS4" s="18">
        <f t="shared" si="9"/>
        <v>722.8</v>
      </c>
      <c r="BT4" s="18">
        <f t="shared" si="9"/>
        <v>722.8</v>
      </c>
      <c r="BU4" s="18">
        <f t="shared" si="9"/>
        <v>722.8</v>
      </c>
      <c r="BV4" s="18">
        <f t="shared" si="9"/>
        <v>722.8</v>
      </c>
      <c r="BW4" s="18">
        <f t="shared" ref="BW4:DA4" si="12">BW$2*$F4/1000*8</f>
        <v>722.8</v>
      </c>
      <c r="BX4" s="18">
        <f t="shared" si="12"/>
        <v>722.8</v>
      </c>
      <c r="BY4" s="18">
        <f t="shared" si="12"/>
        <v>722.8</v>
      </c>
      <c r="BZ4" s="18">
        <f t="shared" si="12"/>
        <v>722.8</v>
      </c>
      <c r="CA4" s="18">
        <f t="shared" si="12"/>
        <v>722.8</v>
      </c>
      <c r="CB4" s="18">
        <f t="shared" si="12"/>
        <v>722.8</v>
      </c>
      <c r="CC4" s="18">
        <f t="shared" si="12"/>
        <v>722.8</v>
      </c>
      <c r="CD4" s="18">
        <f t="shared" si="12"/>
        <v>722.8</v>
      </c>
      <c r="CE4" s="18">
        <f t="shared" si="12"/>
        <v>722.8</v>
      </c>
      <c r="CF4" s="18">
        <f t="shared" si="12"/>
        <v>722.8</v>
      </c>
      <c r="CG4" s="18">
        <f t="shared" si="12"/>
        <v>722.8</v>
      </c>
      <c r="CH4" s="18">
        <f t="shared" si="12"/>
        <v>722.8</v>
      </c>
      <c r="CI4" s="18">
        <f t="shared" si="12"/>
        <v>722.8</v>
      </c>
      <c r="CJ4" s="18">
        <f t="shared" si="12"/>
        <v>722.8</v>
      </c>
      <c r="CK4" s="18">
        <f t="shared" si="12"/>
        <v>722.8</v>
      </c>
      <c r="CL4" s="18">
        <f t="shared" si="12"/>
        <v>722.8</v>
      </c>
      <c r="CM4" s="18">
        <f t="shared" si="12"/>
        <v>722.8</v>
      </c>
      <c r="CN4" s="18">
        <f t="shared" si="12"/>
        <v>722.8</v>
      </c>
      <c r="CO4" s="18">
        <f t="shared" si="12"/>
        <v>722.8</v>
      </c>
      <c r="CP4" s="18">
        <f t="shared" si="12"/>
        <v>722.8</v>
      </c>
      <c r="CQ4" s="18">
        <f t="shared" si="12"/>
        <v>722.8</v>
      </c>
      <c r="CR4" s="18">
        <f t="shared" si="12"/>
        <v>722.8</v>
      </c>
      <c r="CS4" s="18">
        <f t="shared" si="12"/>
        <v>722.8</v>
      </c>
      <c r="CT4" s="18">
        <f t="shared" si="12"/>
        <v>722.8</v>
      </c>
      <c r="CU4" s="18">
        <f t="shared" si="12"/>
        <v>722.8</v>
      </c>
      <c r="CV4" s="18">
        <f t="shared" si="12"/>
        <v>722.8</v>
      </c>
      <c r="CW4" s="18">
        <f t="shared" si="12"/>
        <v>722.8</v>
      </c>
      <c r="CX4" s="18">
        <f t="shared" si="12"/>
        <v>722.8</v>
      </c>
      <c r="CY4" s="18">
        <f t="shared" si="12"/>
        <v>722.8</v>
      </c>
      <c r="CZ4" s="18">
        <f t="shared" si="12"/>
        <v>722.8</v>
      </c>
      <c r="DA4" s="18">
        <f t="shared" si="12"/>
        <v>722.8</v>
      </c>
      <c r="DB4" s="19"/>
      <c r="DC4" s="19"/>
      <c r="DD4" s="20" t="str">
        <f t="shared" ref="DD4:DD12" si="13">B4</f>
        <v>m162_GvpA</v>
      </c>
      <c r="DE4" s="21">
        <f>J4*DE$2/$DC$2*1000000/(650*$E4)</f>
        <v>11.666666666666666</v>
      </c>
      <c r="DF4" s="21">
        <f t="shared" ref="DF4:DU12" si="14">K4*DF$2/$DC$2*1000000/(650*$E4)</f>
        <v>11.666666666666666</v>
      </c>
      <c r="DG4" s="21">
        <f t="shared" si="14"/>
        <v>11.666666666666666</v>
      </c>
      <c r="DH4" s="21">
        <f t="shared" si="14"/>
        <v>11.666666666666666</v>
      </c>
      <c r="DI4" s="21">
        <f t="shared" si="14"/>
        <v>2.9166666666666665</v>
      </c>
      <c r="DJ4" s="21">
        <f t="shared" si="14"/>
        <v>2.9166666666666665</v>
      </c>
      <c r="DK4" s="21">
        <f t="shared" si="14"/>
        <v>2.9166666666666665</v>
      </c>
      <c r="DL4" s="21">
        <f t="shared" si="14"/>
        <v>2.9166666666666665</v>
      </c>
      <c r="DM4" s="21">
        <f t="shared" si="14"/>
        <v>23.333333333333332</v>
      </c>
      <c r="DN4" s="21">
        <f t="shared" si="14"/>
        <v>23.333333333333332</v>
      </c>
      <c r="DO4" s="21">
        <f t="shared" si="14"/>
        <v>23.333333333333332</v>
      </c>
      <c r="DP4" s="21">
        <f t="shared" si="14"/>
        <v>23.333333333333332</v>
      </c>
      <c r="DQ4" s="21">
        <f t="shared" si="14"/>
        <v>11.666666666666666</v>
      </c>
      <c r="DR4" s="21">
        <f t="shared" si="14"/>
        <v>11.666666666666666</v>
      </c>
      <c r="DS4" s="21">
        <f t="shared" si="14"/>
        <v>11.666666666666666</v>
      </c>
      <c r="DT4" s="21">
        <f t="shared" si="14"/>
        <v>11.666666666666666</v>
      </c>
      <c r="DU4" s="21">
        <f t="shared" si="14"/>
        <v>11.666666666666666</v>
      </c>
      <c r="DV4" s="21">
        <f t="shared" ref="DV4:EK12" si="15">AA4*DV$2/$DC$2*1000000/(650*$E4)</f>
        <v>11.666666666666666</v>
      </c>
      <c r="DW4" s="21">
        <f t="shared" si="15"/>
        <v>11.666666666666666</v>
      </c>
      <c r="DX4" s="21">
        <f t="shared" si="15"/>
        <v>11.666666666666666</v>
      </c>
      <c r="DY4" s="21">
        <f t="shared" si="15"/>
        <v>11.666666666666666</v>
      </c>
      <c r="DZ4" s="21">
        <f t="shared" si="15"/>
        <v>11.666666666666666</v>
      </c>
      <c r="EA4" s="21">
        <f t="shared" si="15"/>
        <v>11.666666666666666</v>
      </c>
      <c r="EB4" s="21">
        <f t="shared" si="15"/>
        <v>11.666666666666666</v>
      </c>
      <c r="EC4" s="21">
        <f t="shared" si="15"/>
        <v>11.666666666666666</v>
      </c>
      <c r="ED4" s="21">
        <f t="shared" si="15"/>
        <v>11.666666666666666</v>
      </c>
      <c r="EE4" s="21">
        <f t="shared" si="15"/>
        <v>11.666666666666666</v>
      </c>
      <c r="EF4" s="21">
        <f t="shared" si="15"/>
        <v>11.666666666666666</v>
      </c>
      <c r="EG4" s="21">
        <f t="shared" si="15"/>
        <v>11.666666666666666</v>
      </c>
      <c r="EH4" s="21">
        <f t="shared" si="15"/>
        <v>11.666666666666666</v>
      </c>
      <c r="EI4" s="21">
        <f t="shared" si="15"/>
        <v>11.666666666666666</v>
      </c>
      <c r="EJ4" s="21">
        <f t="shared" si="15"/>
        <v>11.666666666666666</v>
      </c>
      <c r="EK4" s="21">
        <f t="shared" si="15"/>
        <v>11.666666666666666</v>
      </c>
      <c r="EL4" s="21">
        <f t="shared" ref="EL4:FA12" si="16">AQ4*EL$2/$DC$2*1000000/(650*$E4)</f>
        <v>11.666666666666666</v>
      </c>
      <c r="EM4" s="21">
        <f t="shared" si="16"/>
        <v>11.666666666666666</v>
      </c>
      <c r="EN4" s="21">
        <f t="shared" si="16"/>
        <v>11.666666666666666</v>
      </c>
      <c r="EO4" s="21">
        <f t="shared" si="16"/>
        <v>11.666666666666666</v>
      </c>
      <c r="EP4" s="21">
        <f t="shared" si="16"/>
        <v>11.666666666666666</v>
      </c>
      <c r="EQ4" s="21">
        <f t="shared" si="16"/>
        <v>11.666666666666666</v>
      </c>
      <c r="ER4" s="21">
        <f t="shared" si="16"/>
        <v>11.666666666666666</v>
      </c>
      <c r="ES4" s="21">
        <f t="shared" si="16"/>
        <v>11.666666666666666</v>
      </c>
      <c r="ET4" s="21">
        <f t="shared" si="16"/>
        <v>11.666666666666666</v>
      </c>
      <c r="EU4" s="21">
        <f t="shared" si="16"/>
        <v>11.666666666666666</v>
      </c>
      <c r="EV4" s="21">
        <f t="shared" si="16"/>
        <v>11.666666666666666</v>
      </c>
      <c r="EW4" s="21">
        <f t="shared" si="16"/>
        <v>11.666666666666666</v>
      </c>
      <c r="EX4" s="21">
        <f t="shared" si="16"/>
        <v>11.666666666666666</v>
      </c>
      <c r="EY4" s="21">
        <f t="shared" si="16"/>
        <v>11.666666666666666</v>
      </c>
      <c r="EZ4" s="21">
        <f t="shared" si="16"/>
        <v>11.666666666666666</v>
      </c>
      <c r="FA4" s="21">
        <f t="shared" si="16"/>
        <v>11.666666666666666</v>
      </c>
      <c r="FB4" s="21">
        <f t="shared" ref="FB4:FQ12" si="17">BG4*FB$2/$DC$2*1000000/(650*$E4)</f>
        <v>11.666666666666666</v>
      </c>
      <c r="FC4" s="21">
        <f t="shared" si="17"/>
        <v>11.666666666666666</v>
      </c>
      <c r="FD4" s="21">
        <f t="shared" si="17"/>
        <v>11.666666666666666</v>
      </c>
      <c r="FE4" s="21">
        <f t="shared" si="17"/>
        <v>11.666666666666666</v>
      </c>
      <c r="FF4" s="21">
        <f t="shared" si="17"/>
        <v>11.666666666666666</v>
      </c>
      <c r="FG4" s="21">
        <f t="shared" si="17"/>
        <v>11.666666666666666</v>
      </c>
      <c r="FH4" s="21">
        <f t="shared" si="17"/>
        <v>11.666666666666666</v>
      </c>
      <c r="FI4" s="21">
        <f t="shared" si="17"/>
        <v>11.666666666666666</v>
      </c>
      <c r="FJ4" s="21">
        <f t="shared" si="17"/>
        <v>11.666666666666666</v>
      </c>
      <c r="FK4" s="21">
        <f t="shared" si="17"/>
        <v>11.666666666666666</v>
      </c>
      <c r="FL4" s="21">
        <f t="shared" si="17"/>
        <v>11.666666666666666</v>
      </c>
      <c r="FM4" s="21">
        <f t="shared" si="17"/>
        <v>11.666666666666666</v>
      </c>
      <c r="FN4" s="21">
        <f t="shared" si="17"/>
        <v>11.666666666666666</v>
      </c>
      <c r="FO4" s="21">
        <f t="shared" si="17"/>
        <v>11.666666666666666</v>
      </c>
      <c r="FP4" s="21">
        <f t="shared" si="17"/>
        <v>11.666666666666666</v>
      </c>
      <c r="FQ4" s="21">
        <f t="shared" si="17"/>
        <v>11.666666666666666</v>
      </c>
      <c r="FR4" s="21">
        <f t="shared" ref="FR4:GG12" si="18">BW4*FR$2/$DC$2*1000000/(650*$E4)</f>
        <v>11.666666666666666</v>
      </c>
      <c r="FS4" s="21">
        <f t="shared" si="18"/>
        <v>11.666666666666666</v>
      </c>
      <c r="FT4" s="21">
        <f t="shared" si="18"/>
        <v>11.666666666666666</v>
      </c>
      <c r="FU4" s="21">
        <f t="shared" si="18"/>
        <v>11.666666666666666</v>
      </c>
      <c r="FV4" s="21">
        <f t="shared" si="18"/>
        <v>11.666666666666666</v>
      </c>
      <c r="FW4" s="21">
        <f t="shared" si="18"/>
        <v>11.666666666666666</v>
      </c>
      <c r="FX4" s="21">
        <f t="shared" si="18"/>
        <v>11.666666666666666</v>
      </c>
      <c r="FY4" s="21">
        <f t="shared" si="18"/>
        <v>11.666666666666666</v>
      </c>
      <c r="FZ4" s="21">
        <f t="shared" si="18"/>
        <v>11.666666666666666</v>
      </c>
      <c r="GA4" s="21">
        <f t="shared" si="18"/>
        <v>11.666666666666666</v>
      </c>
      <c r="GB4" s="21">
        <f t="shared" si="18"/>
        <v>11.666666666666666</v>
      </c>
      <c r="GC4" s="21">
        <f t="shared" si="18"/>
        <v>11.666666666666666</v>
      </c>
      <c r="GD4" s="21">
        <f t="shared" si="18"/>
        <v>11.666666666666666</v>
      </c>
      <c r="GE4" s="21">
        <f t="shared" si="18"/>
        <v>11.666666666666666</v>
      </c>
      <c r="GF4" s="21">
        <f t="shared" si="18"/>
        <v>11.666666666666666</v>
      </c>
      <c r="GG4" s="21">
        <f t="shared" si="18"/>
        <v>11.666666666666666</v>
      </c>
      <c r="GH4" s="21">
        <f t="shared" ref="GG4:GV12" si="19">CM4*GH$2/$DC$2*1000000/(650*$E4)</f>
        <v>11.666666666666666</v>
      </c>
      <c r="GI4" s="21">
        <f t="shared" si="19"/>
        <v>11.666666666666666</v>
      </c>
      <c r="GJ4" s="21">
        <f t="shared" si="19"/>
        <v>11.666666666666666</v>
      </c>
      <c r="GK4" s="21">
        <f t="shared" si="19"/>
        <v>11.666666666666666</v>
      </c>
      <c r="GL4" s="21">
        <f t="shared" si="19"/>
        <v>11.666666666666666</v>
      </c>
      <c r="GM4" s="21">
        <f t="shared" si="19"/>
        <v>11.666666666666666</v>
      </c>
      <c r="GN4" s="21">
        <f t="shared" si="19"/>
        <v>11.666666666666666</v>
      </c>
      <c r="GO4" s="21">
        <f t="shared" si="19"/>
        <v>11.666666666666666</v>
      </c>
      <c r="GP4" s="21">
        <f t="shared" si="19"/>
        <v>11.666666666666666</v>
      </c>
      <c r="GQ4" s="21">
        <f t="shared" si="19"/>
        <v>11.666666666666666</v>
      </c>
      <c r="GR4" s="21">
        <f t="shared" si="19"/>
        <v>11.666666666666666</v>
      </c>
      <c r="GS4" s="21">
        <f t="shared" si="19"/>
        <v>11.666666666666666</v>
      </c>
      <c r="GT4" s="21">
        <f t="shared" si="19"/>
        <v>11.666666666666666</v>
      </c>
      <c r="GU4" s="21">
        <f t="shared" si="19"/>
        <v>11.666666666666666</v>
      </c>
      <c r="GV4" s="21">
        <f t="shared" si="19"/>
        <v>11.666666666666666</v>
      </c>
      <c r="GX4" s="3" t="str">
        <f>DD4</f>
        <v>m162_GvpA</v>
      </c>
      <c r="GY4">
        <f>J4/C4*DE2*1000</f>
        <v>653.69509043927644</v>
      </c>
    </row>
    <row r="5" spans="1:207" x14ac:dyDescent="0.75">
      <c r="A5" s="13"/>
      <c r="B5" s="14" t="s">
        <v>131</v>
      </c>
      <c r="C5" s="15">
        <v>442</v>
      </c>
      <c r="D5" s="7">
        <f t="shared" ref="D5:D12" si="20">C5*1000000/(650*E5)</f>
        <v>133.20274240940256</v>
      </c>
      <c r="E5" s="16">
        <v>5105</v>
      </c>
      <c r="F5" s="17">
        <f t="shared" ref="F5:F12" si="21">E5*0.65</f>
        <v>3318.25</v>
      </c>
      <c r="G5" s="13"/>
      <c r="H5" s="13"/>
      <c r="I5" s="13" t="str">
        <f t="shared" ref="I5:I12" si="22">B5</f>
        <v>m163_GvpF</v>
      </c>
      <c r="J5" s="18">
        <f>J$2*$F5/1000*0.25</f>
        <v>20.739062499999999</v>
      </c>
      <c r="K5" s="18">
        <f>K$2*$F5/1000*0.5</f>
        <v>41.478124999999999</v>
      </c>
      <c r="L5" s="18">
        <f>L$2*$F5/1000*1</f>
        <v>82.956249999999997</v>
      </c>
      <c r="M5" s="18">
        <f>M$2*$F5/1000*2</f>
        <v>165.91249999999999</v>
      </c>
      <c r="N5" s="18">
        <f>N$2*$F5/1000*0.25</f>
        <v>20.739062499999999</v>
      </c>
      <c r="O5" s="18">
        <f>O$2*$F5/1000*0.5</f>
        <v>41.478124999999999</v>
      </c>
      <c r="P5" s="18">
        <f>P$2*$F5/1000*1</f>
        <v>82.956249999999997</v>
      </c>
      <c r="Q5" s="18">
        <f>Q$2*$F5/1000*2</f>
        <v>165.91249999999999</v>
      </c>
      <c r="R5" s="18">
        <f>R$2*$F5/1000*0.25</f>
        <v>20.739062499999999</v>
      </c>
      <c r="S5" s="18">
        <f>S$2*$F5/1000*0.5</f>
        <v>41.478124999999999</v>
      </c>
      <c r="T5" s="18">
        <f>T$2*$F5/1000*1</f>
        <v>82.956249999999997</v>
      </c>
      <c r="U5" s="18">
        <f>U$2*$F5/1000*2</f>
        <v>165.91249999999999</v>
      </c>
      <c r="V5" s="18">
        <f t="shared" ref="K5:BV6" si="23">V$2*$F5/1000*0.25</f>
        <v>20.739062499999999</v>
      </c>
      <c r="W5" s="18">
        <f t="shared" si="23"/>
        <v>20.739062499999999</v>
      </c>
      <c r="X5" s="18">
        <f t="shared" si="23"/>
        <v>20.739062499999999</v>
      </c>
      <c r="Y5" s="18">
        <f t="shared" si="23"/>
        <v>20.739062499999999</v>
      </c>
      <c r="Z5" s="18">
        <f t="shared" si="23"/>
        <v>20.739062499999999</v>
      </c>
      <c r="AA5" s="18">
        <f t="shared" si="23"/>
        <v>20.739062499999999</v>
      </c>
      <c r="AB5" s="18">
        <f t="shared" si="23"/>
        <v>20.739062499999999</v>
      </c>
      <c r="AC5" s="18">
        <f t="shared" si="23"/>
        <v>20.739062499999999</v>
      </c>
      <c r="AD5" s="18">
        <f t="shared" si="23"/>
        <v>20.739062499999999</v>
      </c>
      <c r="AE5" s="18">
        <f t="shared" si="23"/>
        <v>20.739062499999999</v>
      </c>
      <c r="AF5" s="18">
        <f t="shared" si="23"/>
        <v>20.739062499999999</v>
      </c>
      <c r="AG5" s="18">
        <f t="shared" si="23"/>
        <v>20.739062499999999</v>
      </c>
      <c r="AH5" s="18">
        <f t="shared" si="23"/>
        <v>20.739062499999999</v>
      </c>
      <c r="AI5" s="18">
        <f t="shared" si="23"/>
        <v>20.739062499999999</v>
      </c>
      <c r="AJ5" s="18">
        <f t="shared" si="23"/>
        <v>20.739062499999999</v>
      </c>
      <c r="AK5" s="18">
        <f t="shared" si="23"/>
        <v>20.739062499999999</v>
      </c>
      <c r="AL5" s="18">
        <f t="shared" si="23"/>
        <v>20.739062499999999</v>
      </c>
      <c r="AM5" s="18">
        <f t="shared" si="23"/>
        <v>20.739062499999999</v>
      </c>
      <c r="AN5" s="18">
        <f t="shared" si="23"/>
        <v>20.739062499999999</v>
      </c>
      <c r="AO5" s="18">
        <f t="shared" si="23"/>
        <v>20.739062499999999</v>
      </c>
      <c r="AP5" s="18">
        <f t="shared" si="23"/>
        <v>20.739062499999999</v>
      </c>
      <c r="AQ5" s="18">
        <f t="shared" si="23"/>
        <v>20.739062499999999</v>
      </c>
      <c r="AR5" s="18">
        <f t="shared" si="23"/>
        <v>20.739062499999999</v>
      </c>
      <c r="AS5" s="18">
        <f t="shared" si="23"/>
        <v>20.739062499999999</v>
      </c>
      <c r="AT5" s="18">
        <f t="shared" si="23"/>
        <v>20.739062499999999</v>
      </c>
      <c r="AU5" s="18">
        <f t="shared" si="23"/>
        <v>20.739062499999999</v>
      </c>
      <c r="AV5" s="18">
        <f t="shared" si="23"/>
        <v>20.739062499999999</v>
      </c>
      <c r="AW5" s="18">
        <f t="shared" si="23"/>
        <v>20.739062499999999</v>
      </c>
      <c r="AX5" s="18">
        <f t="shared" si="23"/>
        <v>20.739062499999999</v>
      </c>
      <c r="AY5" s="18">
        <f t="shared" si="23"/>
        <v>20.739062499999999</v>
      </c>
      <c r="AZ5" s="18">
        <f t="shared" si="23"/>
        <v>20.739062499999999</v>
      </c>
      <c r="BA5" s="18">
        <f t="shared" si="23"/>
        <v>20.739062499999999</v>
      </c>
      <c r="BB5" s="18">
        <f t="shared" si="23"/>
        <v>20.739062499999999</v>
      </c>
      <c r="BC5" s="18">
        <f t="shared" si="23"/>
        <v>20.739062499999999</v>
      </c>
      <c r="BD5" s="18">
        <f t="shared" si="23"/>
        <v>20.739062499999999</v>
      </c>
      <c r="BE5" s="18">
        <f t="shared" si="23"/>
        <v>20.739062499999999</v>
      </c>
      <c r="BF5" s="18">
        <f t="shared" si="23"/>
        <v>20.739062499999999</v>
      </c>
      <c r="BG5" s="18">
        <f t="shared" si="23"/>
        <v>20.739062499999999</v>
      </c>
      <c r="BH5" s="18">
        <f t="shared" si="23"/>
        <v>20.739062499999999</v>
      </c>
      <c r="BI5" s="18">
        <f t="shared" si="23"/>
        <v>20.739062499999999</v>
      </c>
      <c r="BJ5" s="18">
        <f t="shared" si="23"/>
        <v>20.739062499999999</v>
      </c>
      <c r="BK5" s="18">
        <f t="shared" si="23"/>
        <v>20.739062499999999</v>
      </c>
      <c r="BL5" s="18">
        <f t="shared" si="23"/>
        <v>20.739062499999999</v>
      </c>
      <c r="BM5" s="18">
        <f t="shared" si="23"/>
        <v>20.739062499999999</v>
      </c>
      <c r="BN5" s="18">
        <f t="shared" si="23"/>
        <v>20.739062499999999</v>
      </c>
      <c r="BO5" s="18">
        <f t="shared" si="23"/>
        <v>20.739062499999999</v>
      </c>
      <c r="BP5" s="18">
        <f t="shared" si="23"/>
        <v>20.739062499999999</v>
      </c>
      <c r="BQ5" s="18">
        <f t="shared" si="23"/>
        <v>20.739062499999999</v>
      </c>
      <c r="BR5" s="18">
        <f t="shared" si="23"/>
        <v>20.739062499999999</v>
      </c>
      <c r="BS5" s="18">
        <f t="shared" si="23"/>
        <v>20.739062499999999</v>
      </c>
      <c r="BT5" s="18">
        <f t="shared" si="23"/>
        <v>20.739062499999999</v>
      </c>
      <c r="BU5" s="18">
        <f t="shared" si="23"/>
        <v>20.739062499999999</v>
      </c>
      <c r="BV5" s="18">
        <f t="shared" si="23"/>
        <v>20.739062499999999</v>
      </c>
      <c r="BW5" s="18">
        <f t="shared" ref="BW5:DA9" si="24">BW$2*$F5/1000*0.25</f>
        <v>20.739062499999999</v>
      </c>
      <c r="BX5" s="18">
        <f t="shared" si="24"/>
        <v>20.739062499999999</v>
      </c>
      <c r="BY5" s="18">
        <f t="shared" si="24"/>
        <v>20.739062499999999</v>
      </c>
      <c r="BZ5" s="18">
        <f t="shared" si="24"/>
        <v>20.739062499999999</v>
      </c>
      <c r="CA5" s="18">
        <f t="shared" si="24"/>
        <v>20.739062499999999</v>
      </c>
      <c r="CB5" s="18">
        <f t="shared" si="24"/>
        <v>20.739062499999999</v>
      </c>
      <c r="CC5" s="18">
        <f t="shared" si="24"/>
        <v>20.739062499999999</v>
      </c>
      <c r="CD5" s="18">
        <f t="shared" si="24"/>
        <v>20.739062499999999</v>
      </c>
      <c r="CE5" s="18">
        <f t="shared" si="24"/>
        <v>20.739062499999999</v>
      </c>
      <c r="CF5" s="18">
        <f t="shared" si="24"/>
        <v>20.739062499999999</v>
      </c>
      <c r="CG5" s="18">
        <f t="shared" si="24"/>
        <v>20.739062499999999</v>
      </c>
      <c r="CH5" s="18">
        <f t="shared" si="24"/>
        <v>20.739062499999999</v>
      </c>
      <c r="CI5" s="18">
        <f t="shared" si="24"/>
        <v>20.739062499999999</v>
      </c>
      <c r="CJ5" s="18">
        <f t="shared" si="24"/>
        <v>20.739062499999999</v>
      </c>
      <c r="CK5" s="18">
        <f t="shared" si="24"/>
        <v>20.739062499999999</v>
      </c>
      <c r="CL5" s="18">
        <f t="shared" si="24"/>
        <v>20.739062499999999</v>
      </c>
      <c r="CM5" s="18">
        <f t="shared" si="24"/>
        <v>20.739062499999999</v>
      </c>
      <c r="CN5" s="18">
        <f t="shared" si="24"/>
        <v>20.739062499999999</v>
      </c>
      <c r="CO5" s="18">
        <f t="shared" si="24"/>
        <v>20.739062499999999</v>
      </c>
      <c r="CP5" s="18">
        <f t="shared" si="24"/>
        <v>20.739062499999999</v>
      </c>
      <c r="CQ5" s="18">
        <f t="shared" si="24"/>
        <v>20.739062499999999</v>
      </c>
      <c r="CR5" s="18">
        <f t="shared" si="24"/>
        <v>20.739062499999999</v>
      </c>
      <c r="CS5" s="18">
        <f t="shared" si="24"/>
        <v>20.739062499999999</v>
      </c>
      <c r="CT5" s="18">
        <f t="shared" si="24"/>
        <v>20.739062499999999</v>
      </c>
      <c r="CU5" s="18">
        <f t="shared" si="24"/>
        <v>20.739062499999999</v>
      </c>
      <c r="CV5" s="18">
        <f t="shared" si="24"/>
        <v>20.739062499999999</v>
      </c>
      <c r="CW5" s="18">
        <f t="shared" si="24"/>
        <v>20.739062499999999</v>
      </c>
      <c r="CX5" s="18">
        <f t="shared" si="24"/>
        <v>20.739062499999999</v>
      </c>
      <c r="CY5" s="18">
        <f t="shared" si="24"/>
        <v>20.739062499999999</v>
      </c>
      <c r="CZ5" s="18">
        <f t="shared" si="24"/>
        <v>20.739062499999999</v>
      </c>
      <c r="DA5" s="18">
        <f t="shared" si="24"/>
        <v>20.739062499999999</v>
      </c>
      <c r="DB5" s="13"/>
      <c r="DC5" s="13"/>
      <c r="DD5" s="20" t="str">
        <f t="shared" si="13"/>
        <v>m163_GvpF</v>
      </c>
      <c r="DE5" s="22">
        <f>J5*DE$2/$DC$2*1000000/(650*$E5)</f>
        <v>0.36458333333333331</v>
      </c>
      <c r="DF5" s="22">
        <f t="shared" ref="DE5:DT12" si="25">K5*DF$2/$DC$2*1000000/(650*$E5)</f>
        <v>0.72916666666666663</v>
      </c>
      <c r="DG5" s="22">
        <f t="shared" si="25"/>
        <v>1.4583333333333333</v>
      </c>
      <c r="DH5" s="22">
        <f t="shared" si="25"/>
        <v>2.9166666666666665</v>
      </c>
      <c r="DI5" s="22">
        <f t="shared" si="25"/>
        <v>0.36458333333333331</v>
      </c>
      <c r="DJ5" s="22">
        <f t="shared" si="25"/>
        <v>0.72916666666666663</v>
      </c>
      <c r="DK5" s="22">
        <f t="shared" si="25"/>
        <v>1.4583333333333333</v>
      </c>
      <c r="DL5" s="22">
        <f t="shared" si="25"/>
        <v>2.9166666666666665</v>
      </c>
      <c r="DM5" s="22">
        <f t="shared" si="25"/>
        <v>0.36458333333333331</v>
      </c>
      <c r="DN5" s="22">
        <f t="shared" si="25"/>
        <v>0.72916666666666663</v>
      </c>
      <c r="DO5" s="22">
        <f t="shared" si="25"/>
        <v>1.4583333333333333</v>
      </c>
      <c r="DP5" s="22">
        <f t="shared" si="25"/>
        <v>2.9166666666666665</v>
      </c>
      <c r="DQ5" s="22">
        <f t="shared" si="25"/>
        <v>0.36458333333333331</v>
      </c>
      <c r="DR5" s="22">
        <f t="shared" si="25"/>
        <v>0.36458333333333331</v>
      </c>
      <c r="DS5" s="22">
        <f t="shared" si="25"/>
        <v>0.36458333333333331</v>
      </c>
      <c r="DT5" s="22">
        <f t="shared" si="25"/>
        <v>0.36458333333333331</v>
      </c>
      <c r="DU5" s="22">
        <f t="shared" si="14"/>
        <v>0.36458333333333331</v>
      </c>
      <c r="DV5" s="22">
        <f t="shared" si="15"/>
        <v>0.36458333333333331</v>
      </c>
      <c r="DW5" s="22">
        <f t="shared" si="15"/>
        <v>0.36458333333333331</v>
      </c>
      <c r="DX5" s="22">
        <f t="shared" si="15"/>
        <v>0.36458333333333331</v>
      </c>
      <c r="DY5" s="22">
        <f t="shared" si="15"/>
        <v>0.36458333333333331</v>
      </c>
      <c r="DZ5" s="22">
        <f t="shared" si="15"/>
        <v>0.36458333333333331</v>
      </c>
      <c r="EA5" s="22">
        <f t="shared" si="15"/>
        <v>0.36458333333333331</v>
      </c>
      <c r="EB5" s="22">
        <f t="shared" si="15"/>
        <v>0.36458333333333331</v>
      </c>
      <c r="EC5" s="22">
        <f t="shared" si="15"/>
        <v>0.36458333333333331</v>
      </c>
      <c r="ED5" s="22">
        <f t="shared" si="15"/>
        <v>0.36458333333333331</v>
      </c>
      <c r="EE5" s="22">
        <f t="shared" si="15"/>
        <v>0.36458333333333331</v>
      </c>
      <c r="EF5" s="22">
        <f t="shared" si="15"/>
        <v>0.36458333333333331</v>
      </c>
      <c r="EG5" s="22">
        <f t="shared" si="15"/>
        <v>0.36458333333333331</v>
      </c>
      <c r="EH5" s="22">
        <f t="shared" si="15"/>
        <v>0.36458333333333331</v>
      </c>
      <c r="EI5" s="22">
        <f t="shared" si="15"/>
        <v>0.36458333333333331</v>
      </c>
      <c r="EJ5" s="22">
        <f t="shared" si="15"/>
        <v>0.36458333333333331</v>
      </c>
      <c r="EK5" s="22">
        <f t="shared" si="15"/>
        <v>0.36458333333333331</v>
      </c>
      <c r="EL5" s="22">
        <f t="shared" si="16"/>
        <v>0.36458333333333331</v>
      </c>
      <c r="EM5" s="22">
        <f t="shared" si="16"/>
        <v>0.36458333333333331</v>
      </c>
      <c r="EN5" s="22">
        <f t="shared" si="16"/>
        <v>0.36458333333333331</v>
      </c>
      <c r="EO5" s="22">
        <f t="shared" si="16"/>
        <v>0.36458333333333331</v>
      </c>
      <c r="EP5" s="22">
        <f t="shared" si="16"/>
        <v>0.36458333333333331</v>
      </c>
      <c r="EQ5" s="22">
        <f t="shared" si="16"/>
        <v>0.36458333333333331</v>
      </c>
      <c r="ER5" s="22">
        <f t="shared" si="16"/>
        <v>0.36458333333333331</v>
      </c>
      <c r="ES5" s="22">
        <f t="shared" si="16"/>
        <v>0.36458333333333331</v>
      </c>
      <c r="ET5" s="22">
        <f t="shared" si="16"/>
        <v>0.36458333333333331</v>
      </c>
      <c r="EU5" s="22">
        <f t="shared" si="16"/>
        <v>0.36458333333333331</v>
      </c>
      <c r="EV5" s="22">
        <f t="shared" si="16"/>
        <v>0.36458333333333331</v>
      </c>
      <c r="EW5" s="22">
        <f t="shared" si="16"/>
        <v>0.36458333333333331</v>
      </c>
      <c r="EX5" s="22">
        <f t="shared" si="16"/>
        <v>0.36458333333333331</v>
      </c>
      <c r="EY5" s="22">
        <f t="shared" si="16"/>
        <v>0.36458333333333331</v>
      </c>
      <c r="EZ5" s="22">
        <f t="shared" si="16"/>
        <v>0.36458333333333331</v>
      </c>
      <c r="FA5" s="22">
        <f t="shared" si="16"/>
        <v>0.36458333333333331</v>
      </c>
      <c r="FB5" s="22">
        <f t="shared" si="17"/>
        <v>0.36458333333333331</v>
      </c>
      <c r="FC5" s="22">
        <f t="shared" si="17"/>
        <v>0.36458333333333331</v>
      </c>
      <c r="FD5" s="22">
        <f t="shared" si="17"/>
        <v>0.36458333333333331</v>
      </c>
      <c r="FE5" s="22">
        <f t="shared" si="17"/>
        <v>0.36458333333333331</v>
      </c>
      <c r="FF5" s="22">
        <f t="shared" si="17"/>
        <v>0.36458333333333331</v>
      </c>
      <c r="FG5" s="22">
        <f t="shared" si="17"/>
        <v>0.36458333333333331</v>
      </c>
      <c r="FH5" s="22">
        <f t="shared" si="17"/>
        <v>0.36458333333333331</v>
      </c>
      <c r="FI5" s="22">
        <f t="shared" si="17"/>
        <v>0.36458333333333331</v>
      </c>
      <c r="FJ5" s="22">
        <f t="shared" si="17"/>
        <v>0.36458333333333331</v>
      </c>
      <c r="FK5" s="22">
        <f t="shared" si="17"/>
        <v>0.36458333333333331</v>
      </c>
      <c r="FL5" s="22">
        <f t="shared" si="17"/>
        <v>0.36458333333333331</v>
      </c>
      <c r="FM5" s="22">
        <f t="shared" si="17"/>
        <v>0.36458333333333331</v>
      </c>
      <c r="FN5" s="22">
        <f t="shared" si="17"/>
        <v>0.36458333333333331</v>
      </c>
      <c r="FO5" s="22">
        <f t="shared" si="17"/>
        <v>0.36458333333333331</v>
      </c>
      <c r="FP5" s="22">
        <f t="shared" si="17"/>
        <v>0.36458333333333331</v>
      </c>
      <c r="FQ5" s="22">
        <f t="shared" si="17"/>
        <v>0.36458333333333331</v>
      </c>
      <c r="FR5" s="22">
        <f t="shared" si="18"/>
        <v>0.36458333333333331</v>
      </c>
      <c r="FS5" s="22">
        <f t="shared" si="18"/>
        <v>0.36458333333333331</v>
      </c>
      <c r="FT5" s="22">
        <f t="shared" si="18"/>
        <v>0.36458333333333331</v>
      </c>
      <c r="FU5" s="22">
        <f t="shared" si="18"/>
        <v>0.36458333333333331</v>
      </c>
      <c r="FV5" s="22">
        <f t="shared" si="18"/>
        <v>0.36458333333333331</v>
      </c>
      <c r="FW5" s="22">
        <f t="shared" si="18"/>
        <v>0.36458333333333331</v>
      </c>
      <c r="FX5" s="22">
        <f t="shared" si="18"/>
        <v>0.36458333333333331</v>
      </c>
      <c r="FY5" s="22">
        <f t="shared" si="18"/>
        <v>0.36458333333333331</v>
      </c>
      <c r="FZ5" s="22">
        <f t="shared" si="18"/>
        <v>0.36458333333333331</v>
      </c>
      <c r="GA5" s="22">
        <f t="shared" si="18"/>
        <v>0.36458333333333331</v>
      </c>
      <c r="GB5" s="22">
        <f t="shared" si="18"/>
        <v>0.36458333333333331</v>
      </c>
      <c r="GC5" s="22">
        <f t="shared" si="18"/>
        <v>0.36458333333333331</v>
      </c>
      <c r="GD5" s="22">
        <f t="shared" si="18"/>
        <v>0.36458333333333331</v>
      </c>
      <c r="GE5" s="22">
        <f t="shared" si="18"/>
        <v>0.36458333333333331</v>
      </c>
      <c r="GF5" s="22">
        <f t="shared" si="18"/>
        <v>0.36458333333333331</v>
      </c>
      <c r="GG5" s="22">
        <f t="shared" si="19"/>
        <v>0.36458333333333331</v>
      </c>
      <c r="GH5" s="22">
        <f t="shared" si="19"/>
        <v>0.36458333333333331</v>
      </c>
      <c r="GI5" s="22">
        <f t="shared" si="19"/>
        <v>0.36458333333333331</v>
      </c>
      <c r="GJ5" s="22">
        <f t="shared" si="19"/>
        <v>0.36458333333333331</v>
      </c>
      <c r="GK5" s="22">
        <f t="shared" si="19"/>
        <v>0.36458333333333331</v>
      </c>
      <c r="GL5" s="22">
        <f t="shared" si="19"/>
        <v>0.36458333333333331</v>
      </c>
      <c r="GM5" s="22">
        <f t="shared" si="19"/>
        <v>0.36458333333333331</v>
      </c>
      <c r="GN5" s="22">
        <f t="shared" si="19"/>
        <v>0.36458333333333331</v>
      </c>
      <c r="GO5" s="22">
        <f t="shared" si="19"/>
        <v>0.36458333333333331</v>
      </c>
      <c r="GP5" s="22">
        <f t="shared" si="19"/>
        <v>0.36458333333333331</v>
      </c>
      <c r="GQ5" s="22">
        <f t="shared" si="19"/>
        <v>0.36458333333333331</v>
      </c>
      <c r="GR5" s="22">
        <f t="shared" si="19"/>
        <v>0.36458333333333331</v>
      </c>
      <c r="GS5" s="22">
        <f t="shared" si="19"/>
        <v>0.36458333333333331</v>
      </c>
      <c r="GT5" s="22">
        <f t="shared" si="19"/>
        <v>0.36458333333333331</v>
      </c>
      <c r="GU5" s="22">
        <f t="shared" si="19"/>
        <v>0.36458333333333331</v>
      </c>
      <c r="GV5" s="22">
        <f t="shared" si="19"/>
        <v>0.36458333333333331</v>
      </c>
      <c r="GX5" s="3" t="str">
        <f t="shared" ref="GX5:GX12" si="26">DD5</f>
        <v>m163_GvpF</v>
      </c>
      <c r="GY5">
        <f>J5/C5*DE2*1000</f>
        <v>16.422334558823529</v>
      </c>
    </row>
    <row r="6" spans="1:207" x14ac:dyDescent="0.75">
      <c r="A6" s="18"/>
      <c r="B6" s="14" t="s">
        <v>132</v>
      </c>
      <c r="C6" s="15">
        <v>419</v>
      </c>
      <c r="D6" s="7">
        <f t="shared" si="20"/>
        <v>135.82287918571103</v>
      </c>
      <c r="E6" s="16">
        <v>4746</v>
      </c>
      <c r="F6" s="17">
        <f t="shared" si="21"/>
        <v>3084.9</v>
      </c>
      <c r="G6" s="18"/>
      <c r="H6" s="18"/>
      <c r="I6" s="18" t="str">
        <f t="shared" si="22"/>
        <v xml:space="preserve">m164_GvpG </v>
      </c>
      <c r="J6" s="18">
        <f t="shared" ref="J6:Y11" si="27">J$2*$F6/1000*0.25</f>
        <v>19.280625000000001</v>
      </c>
      <c r="K6" s="18">
        <f>K$2*$F6/1000*0.5</f>
        <v>38.561250000000001</v>
      </c>
      <c r="L6" s="18">
        <f>L$2*$F6/1000*1</f>
        <v>77.122500000000002</v>
      </c>
      <c r="M6" s="18">
        <f t="shared" ref="M6:M11" si="28">M$2*$F6/1000*2</f>
        <v>154.245</v>
      </c>
      <c r="N6" s="18">
        <f t="shared" si="27"/>
        <v>19.280625000000001</v>
      </c>
      <c r="O6" s="18">
        <f t="shared" ref="O6:O11" si="29">O$2*$F6/1000*0.5</f>
        <v>38.561250000000001</v>
      </c>
      <c r="P6" s="18">
        <f t="shared" ref="P6:P11" si="30">P$2*$F6/1000*1</f>
        <v>77.122500000000002</v>
      </c>
      <c r="Q6" s="18">
        <f t="shared" ref="Q6:Q11" si="31">Q$2*$F6/1000*2</f>
        <v>154.245</v>
      </c>
      <c r="R6" s="18">
        <f t="shared" si="27"/>
        <v>19.280625000000001</v>
      </c>
      <c r="S6" s="18">
        <f t="shared" ref="S6:S11" si="32">S$2*$F6/1000*0.5</f>
        <v>38.561250000000001</v>
      </c>
      <c r="T6" s="18">
        <f t="shared" ref="T6:T11" si="33">T$2*$F6/1000*1</f>
        <v>77.122500000000002</v>
      </c>
      <c r="U6" s="18">
        <f t="shared" ref="U6:U11" si="34">U$2*$F6/1000*2</f>
        <v>154.245</v>
      </c>
      <c r="V6" s="18">
        <f t="shared" si="27"/>
        <v>19.280625000000001</v>
      </c>
      <c r="W6" s="18">
        <f t="shared" si="27"/>
        <v>19.280625000000001</v>
      </c>
      <c r="X6" s="18">
        <f t="shared" si="27"/>
        <v>19.280625000000001</v>
      </c>
      <c r="Y6" s="18">
        <f t="shared" si="27"/>
        <v>19.280625000000001</v>
      </c>
      <c r="Z6" s="18">
        <f t="shared" si="23"/>
        <v>19.280625000000001</v>
      </c>
      <c r="AA6" s="18">
        <f t="shared" si="23"/>
        <v>19.280625000000001</v>
      </c>
      <c r="AB6" s="18">
        <f t="shared" si="23"/>
        <v>19.280625000000001</v>
      </c>
      <c r="AC6" s="18">
        <f t="shared" si="23"/>
        <v>19.280625000000001</v>
      </c>
      <c r="AD6" s="18">
        <f t="shared" si="23"/>
        <v>19.280625000000001</v>
      </c>
      <c r="AE6" s="18">
        <f t="shared" si="23"/>
        <v>19.280625000000001</v>
      </c>
      <c r="AF6" s="18">
        <f t="shared" si="23"/>
        <v>19.280625000000001</v>
      </c>
      <c r="AG6" s="18">
        <f t="shared" si="23"/>
        <v>19.280625000000001</v>
      </c>
      <c r="AH6" s="18">
        <f t="shared" si="23"/>
        <v>19.280625000000001</v>
      </c>
      <c r="AI6" s="18">
        <f t="shared" si="23"/>
        <v>19.280625000000001</v>
      </c>
      <c r="AJ6" s="18">
        <f t="shared" si="23"/>
        <v>19.280625000000001</v>
      </c>
      <c r="AK6" s="18">
        <f t="shared" si="23"/>
        <v>19.280625000000001</v>
      </c>
      <c r="AL6" s="18">
        <f t="shared" si="23"/>
        <v>19.280625000000001</v>
      </c>
      <c r="AM6" s="18">
        <f t="shared" si="23"/>
        <v>19.280625000000001</v>
      </c>
      <c r="AN6" s="18">
        <f t="shared" si="23"/>
        <v>19.280625000000001</v>
      </c>
      <c r="AO6" s="18">
        <f t="shared" si="23"/>
        <v>19.280625000000001</v>
      </c>
      <c r="AP6" s="18">
        <f t="shared" si="23"/>
        <v>19.280625000000001</v>
      </c>
      <c r="AQ6" s="18">
        <f t="shared" si="23"/>
        <v>19.280625000000001</v>
      </c>
      <c r="AR6" s="18">
        <f t="shared" si="23"/>
        <v>19.280625000000001</v>
      </c>
      <c r="AS6" s="18">
        <f t="shared" si="23"/>
        <v>19.280625000000001</v>
      </c>
      <c r="AT6" s="18">
        <f t="shared" si="23"/>
        <v>19.280625000000001</v>
      </c>
      <c r="AU6" s="18">
        <f t="shared" si="23"/>
        <v>19.280625000000001</v>
      </c>
      <c r="AV6" s="18">
        <f t="shared" si="23"/>
        <v>19.280625000000001</v>
      </c>
      <c r="AW6" s="18">
        <f t="shared" si="23"/>
        <v>19.280625000000001</v>
      </c>
      <c r="AX6" s="18">
        <f t="shared" si="23"/>
        <v>19.280625000000001</v>
      </c>
      <c r="AY6" s="18">
        <f t="shared" si="23"/>
        <v>19.280625000000001</v>
      </c>
      <c r="AZ6" s="18">
        <f t="shared" si="23"/>
        <v>19.280625000000001</v>
      </c>
      <c r="BA6" s="18">
        <f t="shared" si="23"/>
        <v>19.280625000000001</v>
      </c>
      <c r="BB6" s="18">
        <f t="shared" si="23"/>
        <v>19.280625000000001</v>
      </c>
      <c r="BC6" s="18">
        <f t="shared" si="23"/>
        <v>19.280625000000001</v>
      </c>
      <c r="BD6" s="18">
        <f t="shared" si="23"/>
        <v>19.280625000000001</v>
      </c>
      <c r="BE6" s="18">
        <f t="shared" si="23"/>
        <v>19.280625000000001</v>
      </c>
      <c r="BF6" s="18">
        <f t="shared" si="23"/>
        <v>19.280625000000001</v>
      </c>
      <c r="BG6" s="18">
        <f t="shared" si="23"/>
        <v>19.280625000000001</v>
      </c>
      <c r="BH6" s="18">
        <f t="shared" si="23"/>
        <v>19.280625000000001</v>
      </c>
      <c r="BI6" s="18">
        <f t="shared" si="23"/>
        <v>19.280625000000001</v>
      </c>
      <c r="BJ6" s="18">
        <f t="shared" si="23"/>
        <v>19.280625000000001</v>
      </c>
      <c r="BK6" s="18">
        <f t="shared" si="23"/>
        <v>19.280625000000001</v>
      </c>
      <c r="BL6" s="18">
        <f t="shared" si="23"/>
        <v>19.280625000000001</v>
      </c>
      <c r="BM6" s="18">
        <f t="shared" si="23"/>
        <v>19.280625000000001</v>
      </c>
      <c r="BN6" s="18">
        <f t="shared" si="23"/>
        <v>19.280625000000001</v>
      </c>
      <c r="BO6" s="18">
        <f t="shared" si="23"/>
        <v>19.280625000000001</v>
      </c>
      <c r="BP6" s="18">
        <f t="shared" si="23"/>
        <v>19.280625000000001</v>
      </c>
      <c r="BQ6" s="18">
        <f t="shared" si="23"/>
        <v>19.280625000000001</v>
      </c>
      <c r="BR6" s="18">
        <f t="shared" si="23"/>
        <v>19.280625000000001</v>
      </c>
      <c r="BS6" s="18">
        <f t="shared" si="23"/>
        <v>19.280625000000001</v>
      </c>
      <c r="BT6" s="18">
        <f t="shared" si="23"/>
        <v>19.280625000000001</v>
      </c>
      <c r="BU6" s="18">
        <f t="shared" si="23"/>
        <v>19.280625000000001</v>
      </c>
      <c r="BV6" s="18">
        <f t="shared" si="23"/>
        <v>19.280625000000001</v>
      </c>
      <c r="BW6" s="18">
        <f t="shared" si="24"/>
        <v>19.280625000000001</v>
      </c>
      <c r="BX6" s="18">
        <f t="shared" si="24"/>
        <v>19.280625000000001</v>
      </c>
      <c r="BY6" s="18">
        <f t="shared" si="24"/>
        <v>19.280625000000001</v>
      </c>
      <c r="BZ6" s="18">
        <f t="shared" si="24"/>
        <v>19.280625000000001</v>
      </c>
      <c r="CA6" s="18">
        <f t="shared" si="24"/>
        <v>19.280625000000001</v>
      </c>
      <c r="CB6" s="18">
        <f t="shared" si="24"/>
        <v>19.280625000000001</v>
      </c>
      <c r="CC6" s="18">
        <f t="shared" si="24"/>
        <v>19.280625000000001</v>
      </c>
      <c r="CD6" s="18">
        <f t="shared" si="24"/>
        <v>19.280625000000001</v>
      </c>
      <c r="CE6" s="18">
        <f t="shared" si="24"/>
        <v>19.280625000000001</v>
      </c>
      <c r="CF6" s="18">
        <f t="shared" si="24"/>
        <v>19.280625000000001</v>
      </c>
      <c r="CG6" s="18">
        <f t="shared" si="24"/>
        <v>19.280625000000001</v>
      </c>
      <c r="CH6" s="18">
        <f t="shared" si="24"/>
        <v>19.280625000000001</v>
      </c>
      <c r="CI6" s="18">
        <f t="shared" si="24"/>
        <v>19.280625000000001</v>
      </c>
      <c r="CJ6" s="18">
        <f t="shared" si="24"/>
        <v>19.280625000000001</v>
      </c>
      <c r="CK6" s="18">
        <f t="shared" si="24"/>
        <v>19.280625000000001</v>
      </c>
      <c r="CL6" s="18">
        <f t="shared" si="24"/>
        <v>19.280625000000001</v>
      </c>
      <c r="CM6" s="18">
        <f t="shared" si="24"/>
        <v>19.280625000000001</v>
      </c>
      <c r="CN6" s="18">
        <f t="shared" si="24"/>
        <v>19.280625000000001</v>
      </c>
      <c r="CO6" s="18">
        <f t="shared" si="24"/>
        <v>19.280625000000001</v>
      </c>
      <c r="CP6" s="18">
        <f t="shared" si="24"/>
        <v>19.280625000000001</v>
      </c>
      <c r="CQ6" s="18">
        <f t="shared" si="24"/>
        <v>19.280625000000001</v>
      </c>
      <c r="CR6" s="18">
        <f t="shared" si="24"/>
        <v>19.280625000000001</v>
      </c>
      <c r="CS6" s="18">
        <f t="shared" si="24"/>
        <v>19.280625000000001</v>
      </c>
      <c r="CT6" s="18">
        <f t="shared" si="24"/>
        <v>19.280625000000001</v>
      </c>
      <c r="CU6" s="18">
        <f t="shared" si="24"/>
        <v>19.280625000000001</v>
      </c>
      <c r="CV6" s="18">
        <f t="shared" si="24"/>
        <v>19.280625000000001</v>
      </c>
      <c r="CW6" s="18">
        <f t="shared" si="24"/>
        <v>19.280625000000001</v>
      </c>
      <c r="CX6" s="18">
        <f t="shared" si="24"/>
        <v>19.280625000000001</v>
      </c>
      <c r="CY6" s="18">
        <f t="shared" si="24"/>
        <v>19.280625000000001</v>
      </c>
      <c r="CZ6" s="18">
        <f t="shared" si="24"/>
        <v>19.280625000000001</v>
      </c>
      <c r="DA6" s="18">
        <f t="shared" si="24"/>
        <v>19.280625000000001</v>
      </c>
      <c r="DB6" s="18"/>
      <c r="DC6" s="18"/>
      <c r="DD6" s="23" t="str">
        <f t="shared" si="13"/>
        <v xml:space="preserve">m164_GvpG </v>
      </c>
      <c r="DE6" s="22">
        <f>J6*DE$2/$DC$2*1000000/(650*$E6)</f>
        <v>0.36458333333333331</v>
      </c>
      <c r="DF6" s="22">
        <f t="shared" si="25"/>
        <v>0.72916666666666663</v>
      </c>
      <c r="DG6" s="22">
        <f t="shared" si="25"/>
        <v>1.4583333333333333</v>
      </c>
      <c r="DH6" s="22">
        <f t="shared" si="25"/>
        <v>2.9166666666666665</v>
      </c>
      <c r="DI6" s="22">
        <f t="shared" si="25"/>
        <v>0.36458333333333331</v>
      </c>
      <c r="DJ6" s="22">
        <f t="shared" si="25"/>
        <v>0.72916666666666663</v>
      </c>
      <c r="DK6" s="22">
        <f t="shared" si="25"/>
        <v>1.4583333333333333</v>
      </c>
      <c r="DL6" s="22">
        <f t="shared" si="25"/>
        <v>2.9166666666666665</v>
      </c>
      <c r="DM6" s="22">
        <f t="shared" si="25"/>
        <v>0.36458333333333331</v>
      </c>
      <c r="DN6" s="22">
        <f t="shared" si="25"/>
        <v>0.72916666666666663</v>
      </c>
      <c r="DO6" s="22">
        <f t="shared" si="25"/>
        <v>1.4583333333333333</v>
      </c>
      <c r="DP6" s="22">
        <f t="shared" si="25"/>
        <v>2.9166666666666665</v>
      </c>
      <c r="DQ6" s="22">
        <f t="shared" si="25"/>
        <v>0.36458333333333331</v>
      </c>
      <c r="DR6" s="22">
        <f t="shared" si="25"/>
        <v>0.36458333333333331</v>
      </c>
      <c r="DS6" s="22">
        <f t="shared" si="25"/>
        <v>0.36458333333333331</v>
      </c>
      <c r="DT6" s="22">
        <f t="shared" si="25"/>
        <v>0.36458333333333331</v>
      </c>
      <c r="DU6" s="22">
        <f t="shared" si="14"/>
        <v>0.36458333333333331</v>
      </c>
      <c r="DV6" s="22">
        <f t="shared" si="15"/>
        <v>0.36458333333333331</v>
      </c>
      <c r="DW6" s="22">
        <f t="shared" si="15"/>
        <v>0.36458333333333331</v>
      </c>
      <c r="DX6" s="22">
        <f t="shared" si="15"/>
        <v>0.36458333333333331</v>
      </c>
      <c r="DY6" s="22">
        <f t="shared" si="15"/>
        <v>0.36458333333333331</v>
      </c>
      <c r="DZ6" s="22">
        <f t="shared" si="15"/>
        <v>0.36458333333333331</v>
      </c>
      <c r="EA6" s="22">
        <f t="shared" si="15"/>
        <v>0.36458333333333331</v>
      </c>
      <c r="EB6" s="22">
        <f t="shared" si="15"/>
        <v>0.36458333333333331</v>
      </c>
      <c r="EC6" s="22">
        <f t="shared" si="15"/>
        <v>0.36458333333333331</v>
      </c>
      <c r="ED6" s="22">
        <f t="shared" si="15"/>
        <v>0.36458333333333331</v>
      </c>
      <c r="EE6" s="22">
        <f t="shared" si="15"/>
        <v>0.36458333333333331</v>
      </c>
      <c r="EF6" s="22">
        <f t="shared" si="15"/>
        <v>0.36458333333333331</v>
      </c>
      <c r="EG6" s="22">
        <f t="shared" si="15"/>
        <v>0.36458333333333331</v>
      </c>
      <c r="EH6" s="22">
        <f t="shared" si="15"/>
        <v>0.36458333333333331</v>
      </c>
      <c r="EI6" s="22">
        <f t="shared" si="15"/>
        <v>0.36458333333333331</v>
      </c>
      <c r="EJ6" s="22">
        <f t="shared" si="15"/>
        <v>0.36458333333333331</v>
      </c>
      <c r="EK6" s="22">
        <f t="shared" si="15"/>
        <v>0.36458333333333331</v>
      </c>
      <c r="EL6" s="22">
        <f t="shared" si="16"/>
        <v>0.36458333333333331</v>
      </c>
      <c r="EM6" s="22">
        <f t="shared" si="16"/>
        <v>0.36458333333333331</v>
      </c>
      <c r="EN6" s="22">
        <f t="shared" si="16"/>
        <v>0.36458333333333331</v>
      </c>
      <c r="EO6" s="22">
        <f t="shared" si="16"/>
        <v>0.36458333333333331</v>
      </c>
      <c r="EP6" s="22">
        <f t="shared" si="16"/>
        <v>0.36458333333333331</v>
      </c>
      <c r="EQ6" s="22">
        <f t="shared" si="16"/>
        <v>0.36458333333333331</v>
      </c>
      <c r="ER6" s="22">
        <f t="shared" si="16"/>
        <v>0.36458333333333331</v>
      </c>
      <c r="ES6" s="22">
        <f t="shared" si="16"/>
        <v>0.36458333333333331</v>
      </c>
      <c r="ET6" s="22">
        <f t="shared" si="16"/>
        <v>0.36458333333333331</v>
      </c>
      <c r="EU6" s="22">
        <f t="shared" si="16"/>
        <v>0.36458333333333331</v>
      </c>
      <c r="EV6" s="22">
        <f t="shared" si="16"/>
        <v>0.36458333333333331</v>
      </c>
      <c r="EW6" s="22">
        <f t="shared" si="16"/>
        <v>0.36458333333333331</v>
      </c>
      <c r="EX6" s="22">
        <f t="shared" si="16"/>
        <v>0.36458333333333331</v>
      </c>
      <c r="EY6" s="22">
        <f t="shared" si="16"/>
        <v>0.36458333333333331</v>
      </c>
      <c r="EZ6" s="22">
        <f t="shared" si="16"/>
        <v>0.36458333333333331</v>
      </c>
      <c r="FA6" s="22">
        <f t="shared" si="16"/>
        <v>0.36458333333333331</v>
      </c>
      <c r="FB6" s="22">
        <f t="shared" si="17"/>
        <v>0.36458333333333331</v>
      </c>
      <c r="FC6" s="22">
        <f t="shared" si="17"/>
        <v>0.36458333333333331</v>
      </c>
      <c r="FD6" s="22">
        <f t="shared" si="17"/>
        <v>0.36458333333333331</v>
      </c>
      <c r="FE6" s="22">
        <f t="shared" si="17"/>
        <v>0.36458333333333331</v>
      </c>
      <c r="FF6" s="22">
        <f t="shared" si="17"/>
        <v>0.36458333333333331</v>
      </c>
      <c r="FG6" s="22">
        <f t="shared" si="17"/>
        <v>0.36458333333333331</v>
      </c>
      <c r="FH6" s="22">
        <f t="shared" si="17"/>
        <v>0.36458333333333331</v>
      </c>
      <c r="FI6" s="22">
        <f t="shared" si="17"/>
        <v>0.36458333333333331</v>
      </c>
      <c r="FJ6" s="22">
        <f t="shared" si="17"/>
        <v>0.36458333333333331</v>
      </c>
      <c r="FK6" s="22">
        <f t="shared" si="17"/>
        <v>0.36458333333333331</v>
      </c>
      <c r="FL6" s="22">
        <f t="shared" si="17"/>
        <v>0.36458333333333331</v>
      </c>
      <c r="FM6" s="22">
        <f t="shared" si="17"/>
        <v>0.36458333333333331</v>
      </c>
      <c r="FN6" s="22">
        <f t="shared" si="17"/>
        <v>0.36458333333333331</v>
      </c>
      <c r="FO6" s="22">
        <f t="shared" si="17"/>
        <v>0.36458333333333331</v>
      </c>
      <c r="FP6" s="22">
        <f t="shared" si="17"/>
        <v>0.36458333333333331</v>
      </c>
      <c r="FQ6" s="22">
        <f t="shared" si="17"/>
        <v>0.36458333333333331</v>
      </c>
      <c r="FR6" s="22">
        <f t="shared" si="18"/>
        <v>0.36458333333333331</v>
      </c>
      <c r="FS6" s="22">
        <f t="shared" si="18"/>
        <v>0.36458333333333331</v>
      </c>
      <c r="FT6" s="22">
        <f t="shared" si="18"/>
        <v>0.36458333333333331</v>
      </c>
      <c r="FU6" s="22">
        <f t="shared" si="18"/>
        <v>0.36458333333333331</v>
      </c>
      <c r="FV6" s="22">
        <f t="shared" si="18"/>
        <v>0.36458333333333331</v>
      </c>
      <c r="FW6" s="22">
        <f t="shared" si="18"/>
        <v>0.36458333333333331</v>
      </c>
      <c r="FX6" s="22">
        <f t="shared" si="18"/>
        <v>0.36458333333333331</v>
      </c>
      <c r="FY6" s="22">
        <f t="shared" si="18"/>
        <v>0.36458333333333331</v>
      </c>
      <c r="FZ6" s="22">
        <f t="shared" si="18"/>
        <v>0.36458333333333331</v>
      </c>
      <c r="GA6" s="22">
        <f t="shared" si="18"/>
        <v>0.36458333333333331</v>
      </c>
      <c r="GB6" s="22">
        <f t="shared" si="18"/>
        <v>0.36458333333333331</v>
      </c>
      <c r="GC6" s="22">
        <f t="shared" si="18"/>
        <v>0.36458333333333331</v>
      </c>
      <c r="GD6" s="22">
        <f t="shared" si="18"/>
        <v>0.36458333333333331</v>
      </c>
      <c r="GE6" s="22">
        <f t="shared" si="18"/>
        <v>0.36458333333333331</v>
      </c>
      <c r="GF6" s="22">
        <f t="shared" si="18"/>
        <v>0.36458333333333331</v>
      </c>
      <c r="GG6" s="22">
        <f t="shared" si="19"/>
        <v>0.36458333333333331</v>
      </c>
      <c r="GH6" s="22">
        <f t="shared" si="19"/>
        <v>0.36458333333333331</v>
      </c>
      <c r="GI6" s="22">
        <f t="shared" si="19"/>
        <v>0.36458333333333331</v>
      </c>
      <c r="GJ6" s="22">
        <f t="shared" si="19"/>
        <v>0.36458333333333331</v>
      </c>
      <c r="GK6" s="22">
        <f t="shared" si="19"/>
        <v>0.36458333333333331</v>
      </c>
      <c r="GL6" s="22">
        <f t="shared" si="19"/>
        <v>0.36458333333333331</v>
      </c>
      <c r="GM6" s="22">
        <f t="shared" si="19"/>
        <v>0.36458333333333331</v>
      </c>
      <c r="GN6" s="22">
        <f t="shared" si="19"/>
        <v>0.36458333333333331</v>
      </c>
      <c r="GO6" s="22">
        <f t="shared" si="19"/>
        <v>0.36458333333333331</v>
      </c>
      <c r="GP6" s="22">
        <f t="shared" si="19"/>
        <v>0.36458333333333331</v>
      </c>
      <c r="GQ6" s="22">
        <f t="shared" si="19"/>
        <v>0.36458333333333331</v>
      </c>
      <c r="GR6" s="22">
        <f t="shared" si="19"/>
        <v>0.36458333333333331</v>
      </c>
      <c r="GS6" s="22">
        <f t="shared" si="19"/>
        <v>0.36458333333333331</v>
      </c>
      <c r="GT6" s="22">
        <f t="shared" si="19"/>
        <v>0.36458333333333331</v>
      </c>
      <c r="GU6" s="22">
        <f t="shared" si="19"/>
        <v>0.36458333333333331</v>
      </c>
      <c r="GV6" s="22">
        <f t="shared" si="19"/>
        <v>0.36458333333333331</v>
      </c>
      <c r="GX6" s="3" t="str">
        <f t="shared" si="26"/>
        <v xml:space="preserve">m164_GvpG </v>
      </c>
      <c r="GY6">
        <f>J6/C6*DE2*1000</f>
        <v>16.105534009546538</v>
      </c>
    </row>
    <row r="7" spans="1:207" x14ac:dyDescent="0.75">
      <c r="A7" s="24"/>
      <c r="B7" s="14" t="s">
        <v>19</v>
      </c>
      <c r="C7" s="15">
        <v>254</v>
      </c>
      <c r="D7" s="7">
        <f t="shared" si="20"/>
        <v>76.411660299028313</v>
      </c>
      <c r="E7" s="16">
        <v>5114</v>
      </c>
      <c r="F7" s="17">
        <f t="shared" si="21"/>
        <v>3324.1</v>
      </c>
      <c r="G7" s="24"/>
      <c r="H7" s="24"/>
      <c r="I7" s="24" t="str">
        <f t="shared" si="22"/>
        <v>m165_GvpJ</v>
      </c>
      <c r="J7" s="18">
        <f t="shared" si="27"/>
        <v>20.775625000000002</v>
      </c>
      <c r="K7" s="18">
        <f t="shared" ref="K6:K11" si="35">K$2*$F7/1000*0.5</f>
        <v>41.551250000000003</v>
      </c>
      <c r="L7" s="18">
        <f t="shared" ref="L6:L11" si="36">L$2*$F7/1000*1</f>
        <v>83.102500000000006</v>
      </c>
      <c r="M7" s="18">
        <f t="shared" si="28"/>
        <v>166.20500000000001</v>
      </c>
      <c r="N7" s="18">
        <f t="shared" si="27"/>
        <v>20.775625000000002</v>
      </c>
      <c r="O7" s="18">
        <f t="shared" si="29"/>
        <v>41.551250000000003</v>
      </c>
      <c r="P7" s="18">
        <f t="shared" si="30"/>
        <v>83.102500000000006</v>
      </c>
      <c r="Q7" s="18">
        <f t="shared" si="31"/>
        <v>166.20500000000001</v>
      </c>
      <c r="R7" s="18">
        <f t="shared" si="27"/>
        <v>20.775625000000002</v>
      </c>
      <c r="S7" s="18">
        <f t="shared" si="32"/>
        <v>41.551250000000003</v>
      </c>
      <c r="T7" s="18">
        <f t="shared" si="33"/>
        <v>83.102500000000006</v>
      </c>
      <c r="U7" s="18">
        <f t="shared" si="34"/>
        <v>166.20500000000001</v>
      </c>
      <c r="V7" s="18">
        <f t="shared" ref="K7:BV10" si="37">V$2*$F7/1000*0.25</f>
        <v>20.775625000000002</v>
      </c>
      <c r="W7" s="18">
        <f t="shared" si="37"/>
        <v>20.775625000000002</v>
      </c>
      <c r="X7" s="18">
        <f t="shared" si="37"/>
        <v>20.775625000000002</v>
      </c>
      <c r="Y7" s="18">
        <f t="shared" si="37"/>
        <v>20.775625000000002</v>
      </c>
      <c r="Z7" s="18">
        <f t="shared" si="37"/>
        <v>20.775625000000002</v>
      </c>
      <c r="AA7" s="18">
        <f t="shared" si="37"/>
        <v>20.775625000000002</v>
      </c>
      <c r="AB7" s="18">
        <f t="shared" si="37"/>
        <v>20.775625000000002</v>
      </c>
      <c r="AC7" s="18">
        <f t="shared" si="37"/>
        <v>20.775625000000002</v>
      </c>
      <c r="AD7" s="18">
        <f t="shared" si="37"/>
        <v>20.775625000000002</v>
      </c>
      <c r="AE7" s="18">
        <f t="shared" si="37"/>
        <v>20.775625000000002</v>
      </c>
      <c r="AF7" s="18">
        <f t="shared" si="37"/>
        <v>20.775625000000002</v>
      </c>
      <c r="AG7" s="18">
        <f t="shared" si="37"/>
        <v>20.775625000000002</v>
      </c>
      <c r="AH7" s="18">
        <f t="shared" si="37"/>
        <v>20.775625000000002</v>
      </c>
      <c r="AI7" s="18">
        <f t="shared" si="37"/>
        <v>20.775625000000002</v>
      </c>
      <c r="AJ7" s="18">
        <f t="shared" si="37"/>
        <v>20.775625000000002</v>
      </c>
      <c r="AK7" s="18">
        <f t="shared" si="37"/>
        <v>20.775625000000002</v>
      </c>
      <c r="AL7" s="18">
        <f t="shared" si="37"/>
        <v>20.775625000000002</v>
      </c>
      <c r="AM7" s="18">
        <f t="shared" si="37"/>
        <v>20.775625000000002</v>
      </c>
      <c r="AN7" s="18">
        <f t="shared" si="37"/>
        <v>20.775625000000002</v>
      </c>
      <c r="AO7" s="18">
        <f t="shared" si="37"/>
        <v>20.775625000000002</v>
      </c>
      <c r="AP7" s="18">
        <f t="shared" si="37"/>
        <v>20.775625000000002</v>
      </c>
      <c r="AQ7" s="18">
        <f t="shared" si="37"/>
        <v>20.775625000000002</v>
      </c>
      <c r="AR7" s="18">
        <f t="shared" si="37"/>
        <v>20.775625000000002</v>
      </c>
      <c r="AS7" s="18">
        <f t="shared" si="37"/>
        <v>20.775625000000002</v>
      </c>
      <c r="AT7" s="18">
        <f t="shared" si="37"/>
        <v>20.775625000000002</v>
      </c>
      <c r="AU7" s="18">
        <f t="shared" si="37"/>
        <v>20.775625000000002</v>
      </c>
      <c r="AV7" s="18">
        <f t="shared" si="37"/>
        <v>20.775625000000002</v>
      </c>
      <c r="AW7" s="18">
        <f t="shared" si="37"/>
        <v>20.775625000000002</v>
      </c>
      <c r="AX7" s="18">
        <f t="shared" si="37"/>
        <v>20.775625000000002</v>
      </c>
      <c r="AY7" s="18">
        <f t="shared" si="37"/>
        <v>20.775625000000002</v>
      </c>
      <c r="AZ7" s="18">
        <f t="shared" si="37"/>
        <v>20.775625000000002</v>
      </c>
      <c r="BA7" s="18">
        <f t="shared" si="37"/>
        <v>20.775625000000002</v>
      </c>
      <c r="BB7" s="18">
        <f t="shared" si="37"/>
        <v>20.775625000000002</v>
      </c>
      <c r="BC7" s="18">
        <f t="shared" si="37"/>
        <v>20.775625000000002</v>
      </c>
      <c r="BD7" s="18">
        <f t="shared" si="37"/>
        <v>20.775625000000002</v>
      </c>
      <c r="BE7" s="18">
        <f t="shared" si="37"/>
        <v>20.775625000000002</v>
      </c>
      <c r="BF7" s="18">
        <f t="shared" si="37"/>
        <v>20.775625000000002</v>
      </c>
      <c r="BG7" s="18">
        <f t="shared" si="37"/>
        <v>20.775625000000002</v>
      </c>
      <c r="BH7" s="18">
        <f t="shared" si="37"/>
        <v>20.775625000000002</v>
      </c>
      <c r="BI7" s="18">
        <f t="shared" si="37"/>
        <v>20.775625000000002</v>
      </c>
      <c r="BJ7" s="18">
        <f t="shared" si="37"/>
        <v>20.775625000000002</v>
      </c>
      <c r="BK7" s="18">
        <f t="shared" si="37"/>
        <v>20.775625000000002</v>
      </c>
      <c r="BL7" s="18">
        <f t="shared" si="37"/>
        <v>20.775625000000002</v>
      </c>
      <c r="BM7" s="18">
        <f t="shared" si="37"/>
        <v>20.775625000000002</v>
      </c>
      <c r="BN7" s="18">
        <f t="shared" si="37"/>
        <v>20.775625000000002</v>
      </c>
      <c r="BO7" s="18">
        <f t="shared" si="37"/>
        <v>20.775625000000002</v>
      </c>
      <c r="BP7" s="18">
        <f t="shared" si="37"/>
        <v>20.775625000000002</v>
      </c>
      <c r="BQ7" s="18">
        <f t="shared" si="37"/>
        <v>20.775625000000002</v>
      </c>
      <c r="BR7" s="18">
        <f t="shared" si="37"/>
        <v>20.775625000000002</v>
      </c>
      <c r="BS7" s="18">
        <f t="shared" si="37"/>
        <v>20.775625000000002</v>
      </c>
      <c r="BT7" s="18">
        <f t="shared" si="37"/>
        <v>20.775625000000002</v>
      </c>
      <c r="BU7" s="18">
        <f t="shared" si="37"/>
        <v>20.775625000000002</v>
      </c>
      <c r="BV7" s="18">
        <f t="shared" si="37"/>
        <v>20.775625000000002</v>
      </c>
      <c r="BW7" s="18">
        <f t="shared" si="24"/>
        <v>20.775625000000002</v>
      </c>
      <c r="BX7" s="18">
        <f t="shared" si="24"/>
        <v>20.775625000000002</v>
      </c>
      <c r="BY7" s="18">
        <f t="shared" si="24"/>
        <v>20.775625000000002</v>
      </c>
      <c r="BZ7" s="18">
        <f t="shared" si="24"/>
        <v>20.775625000000002</v>
      </c>
      <c r="CA7" s="18">
        <f t="shared" si="24"/>
        <v>20.775625000000002</v>
      </c>
      <c r="CB7" s="18">
        <f t="shared" si="24"/>
        <v>20.775625000000002</v>
      </c>
      <c r="CC7" s="18">
        <f t="shared" si="24"/>
        <v>20.775625000000002</v>
      </c>
      <c r="CD7" s="18">
        <f t="shared" si="24"/>
        <v>20.775625000000002</v>
      </c>
      <c r="CE7" s="18">
        <f t="shared" si="24"/>
        <v>20.775625000000002</v>
      </c>
      <c r="CF7" s="18">
        <f t="shared" si="24"/>
        <v>20.775625000000002</v>
      </c>
      <c r="CG7" s="18">
        <f t="shared" si="24"/>
        <v>20.775625000000002</v>
      </c>
      <c r="CH7" s="18">
        <f t="shared" si="24"/>
        <v>20.775625000000002</v>
      </c>
      <c r="CI7" s="18">
        <f t="shared" si="24"/>
        <v>20.775625000000002</v>
      </c>
      <c r="CJ7" s="18">
        <f t="shared" si="24"/>
        <v>20.775625000000002</v>
      </c>
      <c r="CK7" s="18">
        <f t="shared" si="24"/>
        <v>20.775625000000002</v>
      </c>
      <c r="CL7" s="18">
        <f t="shared" si="24"/>
        <v>20.775625000000002</v>
      </c>
      <c r="CM7" s="18">
        <f t="shared" si="24"/>
        <v>20.775625000000002</v>
      </c>
      <c r="CN7" s="18">
        <f t="shared" si="24"/>
        <v>20.775625000000002</v>
      </c>
      <c r="CO7" s="18">
        <f t="shared" si="24"/>
        <v>20.775625000000002</v>
      </c>
      <c r="CP7" s="18">
        <f t="shared" si="24"/>
        <v>20.775625000000002</v>
      </c>
      <c r="CQ7" s="18">
        <f t="shared" si="24"/>
        <v>20.775625000000002</v>
      </c>
      <c r="CR7" s="18">
        <f t="shared" si="24"/>
        <v>20.775625000000002</v>
      </c>
      <c r="CS7" s="18">
        <f t="shared" si="24"/>
        <v>20.775625000000002</v>
      </c>
      <c r="CT7" s="18">
        <f t="shared" si="24"/>
        <v>20.775625000000002</v>
      </c>
      <c r="CU7" s="18">
        <f t="shared" si="24"/>
        <v>20.775625000000002</v>
      </c>
      <c r="CV7" s="18">
        <f t="shared" si="24"/>
        <v>20.775625000000002</v>
      </c>
      <c r="CW7" s="18">
        <f t="shared" si="24"/>
        <v>20.775625000000002</v>
      </c>
      <c r="CX7" s="18">
        <f t="shared" si="24"/>
        <v>20.775625000000002</v>
      </c>
      <c r="CY7" s="18">
        <f t="shared" si="24"/>
        <v>20.775625000000002</v>
      </c>
      <c r="CZ7" s="18">
        <f t="shared" si="24"/>
        <v>20.775625000000002</v>
      </c>
      <c r="DA7" s="18">
        <f t="shared" si="24"/>
        <v>20.775625000000002</v>
      </c>
      <c r="DB7" s="24" t="s">
        <v>135</v>
      </c>
      <c r="DC7" s="24"/>
      <c r="DD7" s="25" t="str">
        <f t="shared" si="13"/>
        <v>m165_GvpJ</v>
      </c>
      <c r="DE7" s="22">
        <f t="shared" si="25"/>
        <v>0.36458333333333337</v>
      </c>
      <c r="DF7" s="22">
        <f t="shared" si="25"/>
        <v>0.72916666666666674</v>
      </c>
      <c r="DG7" s="22">
        <f t="shared" si="25"/>
        <v>1.4583333333333335</v>
      </c>
      <c r="DH7" s="22">
        <f t="shared" si="25"/>
        <v>2.916666666666667</v>
      </c>
      <c r="DI7" s="22">
        <f t="shared" si="25"/>
        <v>0.36458333333333337</v>
      </c>
      <c r="DJ7" s="22">
        <f t="shared" si="25"/>
        <v>0.72916666666666674</v>
      </c>
      <c r="DK7" s="22">
        <f t="shared" si="25"/>
        <v>1.4583333333333335</v>
      </c>
      <c r="DL7" s="22">
        <f t="shared" si="25"/>
        <v>2.916666666666667</v>
      </c>
      <c r="DM7" s="22">
        <f t="shared" si="25"/>
        <v>0.36458333333333337</v>
      </c>
      <c r="DN7" s="22">
        <f t="shared" si="25"/>
        <v>0.72916666666666674</v>
      </c>
      <c r="DO7" s="22">
        <f t="shared" si="25"/>
        <v>1.4583333333333335</v>
      </c>
      <c r="DP7" s="22">
        <f t="shared" si="25"/>
        <v>2.916666666666667</v>
      </c>
      <c r="DQ7" s="22">
        <f t="shared" si="25"/>
        <v>0.36458333333333337</v>
      </c>
      <c r="DR7" s="22">
        <f t="shared" si="25"/>
        <v>0.36458333333333337</v>
      </c>
      <c r="DS7" s="22">
        <f t="shared" si="25"/>
        <v>0.36458333333333337</v>
      </c>
      <c r="DT7" s="22">
        <f t="shared" si="25"/>
        <v>0.36458333333333337</v>
      </c>
      <c r="DU7" s="22">
        <f t="shared" si="14"/>
        <v>0.36458333333333337</v>
      </c>
      <c r="DV7" s="22">
        <f t="shared" si="15"/>
        <v>0.36458333333333337</v>
      </c>
      <c r="DW7" s="22">
        <f t="shared" si="15"/>
        <v>0.36458333333333337</v>
      </c>
      <c r="DX7" s="22">
        <f t="shared" si="15"/>
        <v>0.36458333333333337</v>
      </c>
      <c r="DY7" s="22">
        <f t="shared" si="15"/>
        <v>0.36458333333333337</v>
      </c>
      <c r="DZ7" s="22">
        <f t="shared" si="15"/>
        <v>0.36458333333333337</v>
      </c>
      <c r="EA7" s="22">
        <f t="shared" si="15"/>
        <v>0.36458333333333337</v>
      </c>
      <c r="EB7" s="22">
        <f t="shared" si="15"/>
        <v>0.36458333333333337</v>
      </c>
      <c r="EC7" s="22">
        <f t="shared" si="15"/>
        <v>0.36458333333333337</v>
      </c>
      <c r="ED7" s="22">
        <f t="shared" si="15"/>
        <v>0.36458333333333337</v>
      </c>
      <c r="EE7" s="22">
        <f t="shared" si="15"/>
        <v>0.36458333333333337</v>
      </c>
      <c r="EF7" s="22">
        <f t="shared" si="15"/>
        <v>0.36458333333333337</v>
      </c>
      <c r="EG7" s="22">
        <f t="shared" si="15"/>
        <v>0.36458333333333337</v>
      </c>
      <c r="EH7" s="22">
        <f t="shared" si="15"/>
        <v>0.36458333333333337</v>
      </c>
      <c r="EI7" s="22">
        <f t="shared" si="15"/>
        <v>0.36458333333333337</v>
      </c>
      <c r="EJ7" s="22">
        <f t="shared" si="15"/>
        <v>0.36458333333333337</v>
      </c>
      <c r="EK7" s="22">
        <f t="shared" si="15"/>
        <v>0.36458333333333337</v>
      </c>
      <c r="EL7" s="22">
        <f t="shared" si="16"/>
        <v>0.36458333333333337</v>
      </c>
      <c r="EM7" s="22">
        <f t="shared" si="16"/>
        <v>0.36458333333333337</v>
      </c>
      <c r="EN7" s="22">
        <f t="shared" si="16"/>
        <v>0.36458333333333337</v>
      </c>
      <c r="EO7" s="22">
        <f t="shared" si="16"/>
        <v>0.36458333333333337</v>
      </c>
      <c r="EP7" s="22">
        <f t="shared" si="16"/>
        <v>0.36458333333333337</v>
      </c>
      <c r="EQ7" s="22">
        <f t="shared" si="16"/>
        <v>0.36458333333333337</v>
      </c>
      <c r="ER7" s="22">
        <f t="shared" si="16"/>
        <v>0.36458333333333337</v>
      </c>
      <c r="ES7" s="22">
        <f t="shared" si="16"/>
        <v>0.36458333333333337</v>
      </c>
      <c r="ET7" s="22">
        <f t="shared" si="16"/>
        <v>0.36458333333333337</v>
      </c>
      <c r="EU7" s="22">
        <f t="shared" si="16"/>
        <v>0.36458333333333337</v>
      </c>
      <c r="EV7" s="22">
        <f t="shared" si="16"/>
        <v>0.36458333333333337</v>
      </c>
      <c r="EW7" s="22">
        <f t="shared" si="16"/>
        <v>0.36458333333333337</v>
      </c>
      <c r="EX7" s="22">
        <f t="shared" si="16"/>
        <v>0.36458333333333337</v>
      </c>
      <c r="EY7" s="22">
        <f t="shared" si="16"/>
        <v>0.36458333333333337</v>
      </c>
      <c r="EZ7" s="22">
        <f t="shared" si="16"/>
        <v>0.36458333333333337</v>
      </c>
      <c r="FA7" s="22">
        <f t="shared" si="16"/>
        <v>0.36458333333333337</v>
      </c>
      <c r="FB7" s="22">
        <f t="shared" si="17"/>
        <v>0.36458333333333337</v>
      </c>
      <c r="FC7" s="22">
        <f t="shared" si="17"/>
        <v>0.36458333333333337</v>
      </c>
      <c r="FD7" s="22">
        <f t="shared" si="17"/>
        <v>0.36458333333333337</v>
      </c>
      <c r="FE7" s="22">
        <f t="shared" si="17"/>
        <v>0.36458333333333337</v>
      </c>
      <c r="FF7" s="22">
        <f t="shared" si="17"/>
        <v>0.36458333333333337</v>
      </c>
      <c r="FG7" s="22">
        <f t="shared" si="17"/>
        <v>0.36458333333333337</v>
      </c>
      <c r="FH7" s="22">
        <f t="shared" si="17"/>
        <v>0.36458333333333337</v>
      </c>
      <c r="FI7" s="22">
        <f t="shared" si="17"/>
        <v>0.36458333333333337</v>
      </c>
      <c r="FJ7" s="22">
        <f t="shared" si="17"/>
        <v>0.36458333333333337</v>
      </c>
      <c r="FK7" s="22">
        <f t="shared" si="17"/>
        <v>0.36458333333333337</v>
      </c>
      <c r="FL7" s="22">
        <f t="shared" si="17"/>
        <v>0.36458333333333337</v>
      </c>
      <c r="FM7" s="22">
        <f t="shared" si="17"/>
        <v>0.36458333333333337</v>
      </c>
      <c r="FN7" s="22">
        <f t="shared" si="17"/>
        <v>0.36458333333333337</v>
      </c>
      <c r="FO7" s="22">
        <f t="shared" si="17"/>
        <v>0.36458333333333337</v>
      </c>
      <c r="FP7" s="22">
        <f t="shared" si="17"/>
        <v>0.36458333333333337</v>
      </c>
      <c r="FQ7" s="22">
        <f t="shared" si="17"/>
        <v>0.36458333333333337</v>
      </c>
      <c r="FR7" s="22">
        <f t="shared" si="18"/>
        <v>0.36458333333333337</v>
      </c>
      <c r="FS7" s="22">
        <f t="shared" si="18"/>
        <v>0.36458333333333337</v>
      </c>
      <c r="FT7" s="22">
        <f t="shared" si="18"/>
        <v>0.36458333333333337</v>
      </c>
      <c r="FU7" s="22">
        <f t="shared" si="18"/>
        <v>0.36458333333333337</v>
      </c>
      <c r="FV7" s="22">
        <f t="shared" si="18"/>
        <v>0.36458333333333337</v>
      </c>
      <c r="FW7" s="22">
        <f t="shared" si="18"/>
        <v>0.36458333333333337</v>
      </c>
      <c r="FX7" s="22">
        <f t="shared" si="18"/>
        <v>0.36458333333333337</v>
      </c>
      <c r="FY7" s="22">
        <f t="shared" si="18"/>
        <v>0.36458333333333337</v>
      </c>
      <c r="FZ7" s="22">
        <f t="shared" si="18"/>
        <v>0.36458333333333337</v>
      </c>
      <c r="GA7" s="22">
        <f t="shared" si="18"/>
        <v>0.36458333333333337</v>
      </c>
      <c r="GB7" s="22">
        <f t="shared" si="18"/>
        <v>0.36458333333333337</v>
      </c>
      <c r="GC7" s="22">
        <f t="shared" si="18"/>
        <v>0.36458333333333337</v>
      </c>
      <c r="GD7" s="22">
        <f t="shared" si="18"/>
        <v>0.36458333333333337</v>
      </c>
      <c r="GE7" s="22">
        <f t="shared" si="18"/>
        <v>0.36458333333333337</v>
      </c>
      <c r="GF7" s="22">
        <f t="shared" si="18"/>
        <v>0.36458333333333337</v>
      </c>
      <c r="GG7" s="22">
        <f t="shared" si="19"/>
        <v>0.36458333333333337</v>
      </c>
      <c r="GH7" s="22">
        <f t="shared" si="19"/>
        <v>0.36458333333333337</v>
      </c>
      <c r="GI7" s="22">
        <f t="shared" si="19"/>
        <v>0.36458333333333337</v>
      </c>
      <c r="GJ7" s="22">
        <f t="shared" si="19"/>
        <v>0.36458333333333337</v>
      </c>
      <c r="GK7" s="22">
        <f t="shared" si="19"/>
        <v>0.36458333333333337</v>
      </c>
      <c r="GL7" s="22">
        <f t="shared" si="19"/>
        <v>0.36458333333333337</v>
      </c>
      <c r="GM7" s="22">
        <f t="shared" si="19"/>
        <v>0.36458333333333337</v>
      </c>
      <c r="GN7" s="22">
        <f t="shared" si="19"/>
        <v>0.36458333333333337</v>
      </c>
      <c r="GO7" s="22">
        <f t="shared" si="19"/>
        <v>0.36458333333333337</v>
      </c>
      <c r="GP7" s="22">
        <f t="shared" si="19"/>
        <v>0.36458333333333337</v>
      </c>
      <c r="GQ7" s="22">
        <f t="shared" si="19"/>
        <v>0.36458333333333337</v>
      </c>
      <c r="GR7" s="22">
        <f t="shared" si="19"/>
        <v>0.36458333333333337</v>
      </c>
      <c r="GS7" s="22">
        <f t="shared" si="19"/>
        <v>0.36458333333333337</v>
      </c>
      <c r="GT7" s="22">
        <f t="shared" si="19"/>
        <v>0.36458333333333337</v>
      </c>
      <c r="GU7" s="22">
        <f t="shared" si="19"/>
        <v>0.36458333333333337</v>
      </c>
      <c r="GV7" s="22">
        <f t="shared" si="19"/>
        <v>0.36458333333333337</v>
      </c>
      <c r="GX7" s="3" t="str">
        <f t="shared" si="26"/>
        <v>m165_GvpJ</v>
      </c>
      <c r="GY7">
        <f>J7/C7*DE2*1000</f>
        <v>28.627829724409445</v>
      </c>
    </row>
    <row r="8" spans="1:207" x14ac:dyDescent="0.75">
      <c r="A8" s="13"/>
      <c r="B8" s="14" t="s">
        <v>20</v>
      </c>
      <c r="C8" s="15">
        <v>279</v>
      </c>
      <c r="D8" s="7">
        <f t="shared" si="20"/>
        <v>88.775753718876786</v>
      </c>
      <c r="E8" s="16">
        <v>4835</v>
      </c>
      <c r="F8" s="26">
        <f t="shared" si="21"/>
        <v>3142.75</v>
      </c>
      <c r="G8" s="13"/>
      <c r="H8" s="13"/>
      <c r="I8" s="13" t="str">
        <f t="shared" si="22"/>
        <v>m166_GvpK</v>
      </c>
      <c r="J8" s="18">
        <f>J$2*$F8/1000*0.25</f>
        <v>19.642187499999999</v>
      </c>
      <c r="K8" s="18">
        <f t="shared" si="35"/>
        <v>39.284374999999997</v>
      </c>
      <c r="L8" s="18">
        <f t="shared" si="36"/>
        <v>78.568749999999994</v>
      </c>
      <c r="M8" s="18">
        <f t="shared" si="28"/>
        <v>157.13749999999999</v>
      </c>
      <c r="N8" s="18">
        <f t="shared" si="27"/>
        <v>19.642187499999999</v>
      </c>
      <c r="O8" s="18">
        <f t="shared" si="29"/>
        <v>39.284374999999997</v>
      </c>
      <c r="P8" s="18">
        <f t="shared" si="30"/>
        <v>78.568749999999994</v>
      </c>
      <c r="Q8" s="18">
        <f t="shared" si="31"/>
        <v>157.13749999999999</v>
      </c>
      <c r="R8" s="18">
        <f t="shared" si="27"/>
        <v>19.642187499999999</v>
      </c>
      <c r="S8" s="18">
        <f t="shared" si="32"/>
        <v>39.284374999999997</v>
      </c>
      <c r="T8" s="18">
        <f t="shared" si="33"/>
        <v>78.568749999999994</v>
      </c>
      <c r="U8" s="18">
        <f t="shared" si="34"/>
        <v>157.13749999999999</v>
      </c>
      <c r="V8" s="18">
        <f t="shared" si="37"/>
        <v>19.642187499999999</v>
      </c>
      <c r="W8" s="18">
        <f t="shared" si="37"/>
        <v>19.642187499999999</v>
      </c>
      <c r="X8" s="18">
        <f t="shared" si="37"/>
        <v>19.642187499999999</v>
      </c>
      <c r="Y8" s="18">
        <f t="shared" si="37"/>
        <v>19.642187499999999</v>
      </c>
      <c r="Z8" s="18">
        <f t="shared" si="37"/>
        <v>19.642187499999999</v>
      </c>
      <c r="AA8" s="18">
        <f t="shared" si="37"/>
        <v>19.642187499999999</v>
      </c>
      <c r="AB8" s="18">
        <f t="shared" si="37"/>
        <v>19.642187499999999</v>
      </c>
      <c r="AC8" s="18">
        <f t="shared" si="37"/>
        <v>19.642187499999999</v>
      </c>
      <c r="AD8" s="18">
        <f t="shared" si="37"/>
        <v>19.642187499999999</v>
      </c>
      <c r="AE8" s="18">
        <f t="shared" si="37"/>
        <v>19.642187499999999</v>
      </c>
      <c r="AF8" s="18">
        <f t="shared" si="37"/>
        <v>19.642187499999999</v>
      </c>
      <c r="AG8" s="18">
        <f t="shared" si="37"/>
        <v>19.642187499999999</v>
      </c>
      <c r="AH8" s="18">
        <f t="shared" si="37"/>
        <v>19.642187499999999</v>
      </c>
      <c r="AI8" s="18">
        <f t="shared" si="37"/>
        <v>19.642187499999999</v>
      </c>
      <c r="AJ8" s="18">
        <f t="shared" si="37"/>
        <v>19.642187499999999</v>
      </c>
      <c r="AK8" s="18">
        <f t="shared" si="37"/>
        <v>19.642187499999999</v>
      </c>
      <c r="AL8" s="18">
        <f t="shared" si="37"/>
        <v>19.642187499999999</v>
      </c>
      <c r="AM8" s="18">
        <f t="shared" si="37"/>
        <v>19.642187499999999</v>
      </c>
      <c r="AN8" s="18">
        <f t="shared" si="37"/>
        <v>19.642187499999999</v>
      </c>
      <c r="AO8" s="18">
        <f t="shared" si="37"/>
        <v>19.642187499999999</v>
      </c>
      <c r="AP8" s="18">
        <f t="shared" si="37"/>
        <v>19.642187499999999</v>
      </c>
      <c r="AQ8" s="18">
        <f t="shared" si="37"/>
        <v>19.642187499999999</v>
      </c>
      <c r="AR8" s="18">
        <f t="shared" si="37"/>
        <v>19.642187499999999</v>
      </c>
      <c r="AS8" s="18">
        <f t="shared" si="37"/>
        <v>19.642187499999999</v>
      </c>
      <c r="AT8" s="18">
        <f t="shared" si="37"/>
        <v>19.642187499999999</v>
      </c>
      <c r="AU8" s="18">
        <f t="shared" si="37"/>
        <v>19.642187499999999</v>
      </c>
      <c r="AV8" s="18">
        <f t="shared" si="37"/>
        <v>19.642187499999999</v>
      </c>
      <c r="AW8" s="18">
        <f t="shared" si="37"/>
        <v>19.642187499999999</v>
      </c>
      <c r="AX8" s="18">
        <f t="shared" si="37"/>
        <v>19.642187499999999</v>
      </c>
      <c r="AY8" s="18">
        <f t="shared" si="37"/>
        <v>19.642187499999999</v>
      </c>
      <c r="AZ8" s="18">
        <f t="shared" si="37"/>
        <v>19.642187499999999</v>
      </c>
      <c r="BA8" s="18">
        <f t="shared" si="37"/>
        <v>19.642187499999999</v>
      </c>
      <c r="BB8" s="18">
        <f t="shared" si="37"/>
        <v>19.642187499999999</v>
      </c>
      <c r="BC8" s="18">
        <f t="shared" si="37"/>
        <v>19.642187499999999</v>
      </c>
      <c r="BD8" s="18">
        <f t="shared" si="37"/>
        <v>19.642187499999999</v>
      </c>
      <c r="BE8" s="18">
        <f t="shared" si="37"/>
        <v>19.642187499999999</v>
      </c>
      <c r="BF8" s="18">
        <f t="shared" si="37"/>
        <v>19.642187499999999</v>
      </c>
      <c r="BG8" s="18">
        <f t="shared" si="37"/>
        <v>19.642187499999999</v>
      </c>
      <c r="BH8" s="18">
        <f t="shared" si="37"/>
        <v>19.642187499999999</v>
      </c>
      <c r="BI8" s="18">
        <f t="shared" si="37"/>
        <v>19.642187499999999</v>
      </c>
      <c r="BJ8" s="18">
        <f t="shared" si="37"/>
        <v>19.642187499999999</v>
      </c>
      <c r="BK8" s="18">
        <f t="shared" si="37"/>
        <v>19.642187499999999</v>
      </c>
      <c r="BL8" s="18">
        <f t="shared" si="37"/>
        <v>19.642187499999999</v>
      </c>
      <c r="BM8" s="18">
        <f t="shared" si="37"/>
        <v>19.642187499999999</v>
      </c>
      <c r="BN8" s="18">
        <f t="shared" si="37"/>
        <v>19.642187499999999</v>
      </c>
      <c r="BO8" s="18">
        <f t="shared" si="37"/>
        <v>19.642187499999999</v>
      </c>
      <c r="BP8" s="18">
        <f t="shared" si="37"/>
        <v>19.642187499999999</v>
      </c>
      <c r="BQ8" s="18">
        <f t="shared" si="37"/>
        <v>19.642187499999999</v>
      </c>
      <c r="BR8" s="18">
        <f t="shared" si="37"/>
        <v>19.642187499999999</v>
      </c>
      <c r="BS8" s="18">
        <f t="shared" si="37"/>
        <v>19.642187499999999</v>
      </c>
      <c r="BT8" s="18">
        <f t="shared" si="37"/>
        <v>19.642187499999999</v>
      </c>
      <c r="BU8" s="18">
        <f t="shared" si="37"/>
        <v>19.642187499999999</v>
      </c>
      <c r="BV8" s="18">
        <f t="shared" si="37"/>
        <v>19.642187499999999</v>
      </c>
      <c r="BW8" s="18">
        <f t="shared" si="24"/>
        <v>19.642187499999999</v>
      </c>
      <c r="BX8" s="18">
        <f t="shared" si="24"/>
        <v>19.642187499999999</v>
      </c>
      <c r="BY8" s="18">
        <f t="shared" si="24"/>
        <v>19.642187499999999</v>
      </c>
      <c r="BZ8" s="18">
        <f t="shared" si="24"/>
        <v>19.642187499999999</v>
      </c>
      <c r="CA8" s="18">
        <f t="shared" si="24"/>
        <v>19.642187499999999</v>
      </c>
      <c r="CB8" s="18">
        <f t="shared" si="24"/>
        <v>19.642187499999999</v>
      </c>
      <c r="CC8" s="18">
        <f t="shared" si="24"/>
        <v>19.642187499999999</v>
      </c>
      <c r="CD8" s="18">
        <f t="shared" si="24"/>
        <v>19.642187499999999</v>
      </c>
      <c r="CE8" s="18">
        <f t="shared" si="24"/>
        <v>19.642187499999999</v>
      </c>
      <c r="CF8" s="18">
        <f t="shared" si="24"/>
        <v>19.642187499999999</v>
      </c>
      <c r="CG8" s="18">
        <f t="shared" si="24"/>
        <v>19.642187499999999</v>
      </c>
      <c r="CH8" s="18">
        <f t="shared" si="24"/>
        <v>19.642187499999999</v>
      </c>
      <c r="CI8" s="18">
        <f t="shared" si="24"/>
        <v>19.642187499999999</v>
      </c>
      <c r="CJ8" s="18">
        <f t="shared" si="24"/>
        <v>19.642187499999999</v>
      </c>
      <c r="CK8" s="18">
        <f t="shared" si="24"/>
        <v>19.642187499999999</v>
      </c>
      <c r="CL8" s="18">
        <f t="shared" si="24"/>
        <v>19.642187499999999</v>
      </c>
      <c r="CM8" s="18">
        <f t="shared" si="24"/>
        <v>19.642187499999999</v>
      </c>
      <c r="CN8" s="18">
        <f t="shared" si="24"/>
        <v>19.642187499999999</v>
      </c>
      <c r="CO8" s="18">
        <f t="shared" si="24"/>
        <v>19.642187499999999</v>
      </c>
      <c r="CP8" s="18">
        <f t="shared" si="24"/>
        <v>19.642187499999999</v>
      </c>
      <c r="CQ8" s="18">
        <f t="shared" si="24"/>
        <v>19.642187499999999</v>
      </c>
      <c r="CR8" s="18">
        <f t="shared" si="24"/>
        <v>19.642187499999999</v>
      </c>
      <c r="CS8" s="18">
        <f t="shared" si="24"/>
        <v>19.642187499999999</v>
      </c>
      <c r="CT8" s="18">
        <f t="shared" si="24"/>
        <v>19.642187499999999</v>
      </c>
      <c r="CU8" s="18">
        <f t="shared" si="24"/>
        <v>19.642187499999999</v>
      </c>
      <c r="CV8" s="18">
        <f t="shared" si="24"/>
        <v>19.642187499999999</v>
      </c>
      <c r="CW8" s="18">
        <f t="shared" si="24"/>
        <v>19.642187499999999</v>
      </c>
      <c r="CX8" s="18">
        <f t="shared" si="24"/>
        <v>19.642187499999999</v>
      </c>
      <c r="CY8" s="18">
        <f t="shared" si="24"/>
        <v>19.642187499999999</v>
      </c>
      <c r="CZ8" s="18">
        <f t="shared" si="24"/>
        <v>19.642187499999999</v>
      </c>
      <c r="DA8" s="18">
        <f t="shared" si="24"/>
        <v>19.642187499999999</v>
      </c>
      <c r="DB8" s="13"/>
      <c r="DC8" s="13"/>
      <c r="DD8" s="20" t="str">
        <f t="shared" si="13"/>
        <v>m166_GvpK</v>
      </c>
      <c r="DE8" s="22">
        <f t="shared" si="25"/>
        <v>0.36458333333333331</v>
      </c>
      <c r="DF8" s="22">
        <f t="shared" si="25"/>
        <v>0.72916666666666663</v>
      </c>
      <c r="DG8" s="22">
        <f t="shared" si="25"/>
        <v>1.4583333333333333</v>
      </c>
      <c r="DH8" s="22">
        <f t="shared" si="25"/>
        <v>2.9166666666666665</v>
      </c>
      <c r="DI8" s="22">
        <f t="shared" si="25"/>
        <v>0.36458333333333331</v>
      </c>
      <c r="DJ8" s="22">
        <f t="shared" si="25"/>
        <v>0.72916666666666663</v>
      </c>
      <c r="DK8" s="22">
        <f t="shared" si="25"/>
        <v>1.4583333333333333</v>
      </c>
      <c r="DL8" s="22">
        <f t="shared" si="25"/>
        <v>2.9166666666666665</v>
      </c>
      <c r="DM8" s="22">
        <f t="shared" si="25"/>
        <v>0.36458333333333331</v>
      </c>
      <c r="DN8" s="22">
        <f t="shared" si="25"/>
        <v>0.72916666666666663</v>
      </c>
      <c r="DO8" s="22">
        <f t="shared" si="25"/>
        <v>1.4583333333333333</v>
      </c>
      <c r="DP8" s="22">
        <f t="shared" si="25"/>
        <v>2.9166666666666665</v>
      </c>
      <c r="DQ8" s="22">
        <f t="shared" si="25"/>
        <v>0.36458333333333331</v>
      </c>
      <c r="DR8" s="22">
        <f t="shared" si="25"/>
        <v>0.36458333333333331</v>
      </c>
      <c r="DS8" s="22">
        <f t="shared" si="25"/>
        <v>0.36458333333333331</v>
      </c>
      <c r="DT8" s="22">
        <f t="shared" si="25"/>
        <v>0.36458333333333331</v>
      </c>
      <c r="DU8" s="22">
        <f t="shared" si="14"/>
        <v>0.36458333333333331</v>
      </c>
      <c r="DV8" s="22">
        <f t="shared" si="15"/>
        <v>0.36458333333333331</v>
      </c>
      <c r="DW8" s="22">
        <f t="shared" si="15"/>
        <v>0.36458333333333331</v>
      </c>
      <c r="DX8" s="22">
        <f t="shared" si="15"/>
        <v>0.36458333333333331</v>
      </c>
      <c r="DY8" s="22">
        <f t="shared" si="15"/>
        <v>0.36458333333333331</v>
      </c>
      <c r="DZ8" s="22">
        <f t="shared" si="15"/>
        <v>0.36458333333333331</v>
      </c>
      <c r="EA8" s="22">
        <f t="shared" si="15"/>
        <v>0.36458333333333331</v>
      </c>
      <c r="EB8" s="22">
        <f t="shared" si="15"/>
        <v>0.36458333333333331</v>
      </c>
      <c r="EC8" s="22">
        <f t="shared" si="15"/>
        <v>0.36458333333333331</v>
      </c>
      <c r="ED8" s="22">
        <f t="shared" si="15"/>
        <v>0.36458333333333331</v>
      </c>
      <c r="EE8" s="22">
        <f t="shared" si="15"/>
        <v>0.36458333333333331</v>
      </c>
      <c r="EF8" s="22">
        <f t="shared" si="15"/>
        <v>0.36458333333333331</v>
      </c>
      <c r="EG8" s="22">
        <f t="shared" si="15"/>
        <v>0.36458333333333331</v>
      </c>
      <c r="EH8" s="22">
        <f t="shared" si="15"/>
        <v>0.36458333333333331</v>
      </c>
      <c r="EI8" s="22">
        <f t="shared" si="15"/>
        <v>0.36458333333333331</v>
      </c>
      <c r="EJ8" s="22">
        <f t="shared" si="15"/>
        <v>0.36458333333333331</v>
      </c>
      <c r="EK8" s="22">
        <f t="shared" si="15"/>
        <v>0.36458333333333331</v>
      </c>
      <c r="EL8" s="22">
        <f t="shared" si="16"/>
        <v>0.36458333333333331</v>
      </c>
      <c r="EM8" s="22">
        <f t="shared" si="16"/>
        <v>0.36458333333333331</v>
      </c>
      <c r="EN8" s="22">
        <f t="shared" si="16"/>
        <v>0.36458333333333331</v>
      </c>
      <c r="EO8" s="22">
        <f t="shared" si="16"/>
        <v>0.36458333333333331</v>
      </c>
      <c r="EP8" s="22">
        <f t="shared" si="16"/>
        <v>0.36458333333333331</v>
      </c>
      <c r="EQ8" s="22">
        <f t="shared" si="16"/>
        <v>0.36458333333333331</v>
      </c>
      <c r="ER8" s="22">
        <f t="shared" si="16"/>
        <v>0.36458333333333331</v>
      </c>
      <c r="ES8" s="22">
        <f t="shared" si="16"/>
        <v>0.36458333333333331</v>
      </c>
      <c r="ET8" s="22">
        <f t="shared" si="16"/>
        <v>0.36458333333333331</v>
      </c>
      <c r="EU8" s="22">
        <f t="shared" si="16"/>
        <v>0.36458333333333331</v>
      </c>
      <c r="EV8" s="22">
        <f t="shared" si="16"/>
        <v>0.36458333333333331</v>
      </c>
      <c r="EW8" s="22">
        <f t="shared" si="16"/>
        <v>0.36458333333333331</v>
      </c>
      <c r="EX8" s="22">
        <f t="shared" si="16"/>
        <v>0.36458333333333331</v>
      </c>
      <c r="EY8" s="22">
        <f t="shared" si="16"/>
        <v>0.36458333333333331</v>
      </c>
      <c r="EZ8" s="22">
        <f t="shared" si="16"/>
        <v>0.36458333333333331</v>
      </c>
      <c r="FA8" s="22">
        <f t="shared" si="16"/>
        <v>0.36458333333333331</v>
      </c>
      <c r="FB8" s="22">
        <f t="shared" si="17"/>
        <v>0.36458333333333331</v>
      </c>
      <c r="FC8" s="22">
        <f t="shared" si="17"/>
        <v>0.36458333333333331</v>
      </c>
      <c r="FD8" s="22">
        <f t="shared" si="17"/>
        <v>0.36458333333333331</v>
      </c>
      <c r="FE8" s="22">
        <f t="shared" si="17"/>
        <v>0.36458333333333331</v>
      </c>
      <c r="FF8" s="22">
        <f t="shared" si="17"/>
        <v>0.36458333333333331</v>
      </c>
      <c r="FG8" s="22">
        <f t="shared" si="17"/>
        <v>0.36458333333333331</v>
      </c>
      <c r="FH8" s="22">
        <f t="shared" si="17"/>
        <v>0.36458333333333331</v>
      </c>
      <c r="FI8" s="22">
        <f t="shared" si="17"/>
        <v>0.36458333333333331</v>
      </c>
      <c r="FJ8" s="22">
        <f t="shared" si="17"/>
        <v>0.36458333333333331</v>
      </c>
      <c r="FK8" s="22">
        <f t="shared" si="17"/>
        <v>0.36458333333333331</v>
      </c>
      <c r="FL8" s="22">
        <f t="shared" si="17"/>
        <v>0.36458333333333331</v>
      </c>
      <c r="FM8" s="22">
        <f t="shared" si="17"/>
        <v>0.36458333333333331</v>
      </c>
      <c r="FN8" s="22">
        <f t="shared" si="17"/>
        <v>0.36458333333333331</v>
      </c>
      <c r="FO8" s="22">
        <f t="shared" si="17"/>
        <v>0.36458333333333331</v>
      </c>
      <c r="FP8" s="22">
        <f t="shared" si="17"/>
        <v>0.36458333333333331</v>
      </c>
      <c r="FQ8" s="22">
        <f t="shared" si="17"/>
        <v>0.36458333333333331</v>
      </c>
      <c r="FR8" s="22">
        <f t="shared" si="18"/>
        <v>0.36458333333333331</v>
      </c>
      <c r="FS8" s="22">
        <f t="shared" si="18"/>
        <v>0.36458333333333331</v>
      </c>
      <c r="FT8" s="22">
        <f t="shared" si="18"/>
        <v>0.36458333333333331</v>
      </c>
      <c r="FU8" s="22">
        <f t="shared" si="18"/>
        <v>0.36458333333333331</v>
      </c>
      <c r="FV8" s="22">
        <f t="shared" si="18"/>
        <v>0.36458333333333331</v>
      </c>
      <c r="FW8" s="22">
        <f t="shared" si="18"/>
        <v>0.36458333333333331</v>
      </c>
      <c r="FX8" s="22">
        <f t="shared" si="18"/>
        <v>0.36458333333333331</v>
      </c>
      <c r="FY8" s="22">
        <f t="shared" si="18"/>
        <v>0.36458333333333331</v>
      </c>
      <c r="FZ8" s="22">
        <f t="shared" si="18"/>
        <v>0.36458333333333331</v>
      </c>
      <c r="GA8" s="22">
        <f t="shared" si="18"/>
        <v>0.36458333333333331</v>
      </c>
      <c r="GB8" s="22">
        <f t="shared" si="18"/>
        <v>0.36458333333333331</v>
      </c>
      <c r="GC8" s="22">
        <f t="shared" si="18"/>
        <v>0.36458333333333331</v>
      </c>
      <c r="GD8" s="22">
        <f t="shared" si="18"/>
        <v>0.36458333333333331</v>
      </c>
      <c r="GE8" s="22">
        <f t="shared" si="18"/>
        <v>0.36458333333333331</v>
      </c>
      <c r="GF8" s="22">
        <f t="shared" si="18"/>
        <v>0.36458333333333331</v>
      </c>
      <c r="GG8" s="22">
        <f t="shared" si="19"/>
        <v>0.36458333333333331</v>
      </c>
      <c r="GH8" s="22">
        <f t="shared" si="19"/>
        <v>0.36458333333333331</v>
      </c>
      <c r="GI8" s="22">
        <f t="shared" si="19"/>
        <v>0.36458333333333331</v>
      </c>
      <c r="GJ8" s="22">
        <f t="shared" si="19"/>
        <v>0.36458333333333331</v>
      </c>
      <c r="GK8" s="22">
        <f t="shared" si="19"/>
        <v>0.36458333333333331</v>
      </c>
      <c r="GL8" s="22">
        <f t="shared" si="19"/>
        <v>0.36458333333333331</v>
      </c>
      <c r="GM8" s="22">
        <f t="shared" si="19"/>
        <v>0.36458333333333331</v>
      </c>
      <c r="GN8" s="22">
        <f t="shared" si="19"/>
        <v>0.36458333333333331</v>
      </c>
      <c r="GO8" s="22">
        <f t="shared" si="19"/>
        <v>0.36458333333333331</v>
      </c>
      <c r="GP8" s="22">
        <f t="shared" si="19"/>
        <v>0.36458333333333331</v>
      </c>
      <c r="GQ8" s="22">
        <f t="shared" si="19"/>
        <v>0.36458333333333331</v>
      </c>
      <c r="GR8" s="22">
        <f t="shared" si="19"/>
        <v>0.36458333333333331</v>
      </c>
      <c r="GS8" s="22">
        <f t="shared" si="19"/>
        <v>0.36458333333333331</v>
      </c>
      <c r="GT8" s="22">
        <f t="shared" si="19"/>
        <v>0.36458333333333331</v>
      </c>
      <c r="GU8" s="22">
        <f t="shared" si="19"/>
        <v>0.36458333333333331</v>
      </c>
      <c r="GV8" s="22">
        <f t="shared" si="19"/>
        <v>0.36458333333333331</v>
      </c>
      <c r="GX8" s="3" t="str">
        <f t="shared" si="26"/>
        <v>m166_GvpK</v>
      </c>
      <c r="GY8">
        <f>J8/C8*DE2*1000</f>
        <v>24.640737007168457</v>
      </c>
    </row>
    <row r="9" spans="1:207" x14ac:dyDescent="0.75">
      <c r="A9" s="13"/>
      <c r="B9" s="14" t="s">
        <v>21</v>
      </c>
      <c r="C9" s="15">
        <v>322</v>
      </c>
      <c r="D9" s="7">
        <f t="shared" si="20"/>
        <v>94.919451117956584</v>
      </c>
      <c r="E9" s="16">
        <v>5219</v>
      </c>
      <c r="F9" s="26">
        <f t="shared" si="21"/>
        <v>3392.35</v>
      </c>
      <c r="G9" s="13"/>
      <c r="H9" s="13"/>
      <c r="I9" s="13" t="str">
        <f t="shared" si="22"/>
        <v xml:space="preserve">m167_GvpN </v>
      </c>
      <c r="J9" s="18">
        <f t="shared" si="27"/>
        <v>21.202187500000001</v>
      </c>
      <c r="K9" s="18">
        <f t="shared" si="35"/>
        <v>42.404375000000002</v>
      </c>
      <c r="L9" s="18">
        <f t="shared" si="36"/>
        <v>84.808750000000003</v>
      </c>
      <c r="M9" s="18">
        <f t="shared" si="28"/>
        <v>169.61750000000001</v>
      </c>
      <c r="N9" s="18">
        <f t="shared" si="27"/>
        <v>21.202187500000001</v>
      </c>
      <c r="O9" s="18">
        <f t="shared" si="29"/>
        <v>42.404375000000002</v>
      </c>
      <c r="P9" s="18">
        <f t="shared" si="30"/>
        <v>84.808750000000003</v>
      </c>
      <c r="Q9" s="18">
        <f t="shared" si="31"/>
        <v>169.61750000000001</v>
      </c>
      <c r="R9" s="18">
        <f t="shared" si="27"/>
        <v>21.202187500000001</v>
      </c>
      <c r="S9" s="18">
        <f t="shared" si="32"/>
        <v>42.404375000000002</v>
      </c>
      <c r="T9" s="18">
        <f t="shared" si="33"/>
        <v>84.808750000000003</v>
      </c>
      <c r="U9" s="18">
        <f t="shared" si="34"/>
        <v>169.61750000000001</v>
      </c>
      <c r="V9" s="18">
        <f t="shared" si="37"/>
        <v>21.202187500000001</v>
      </c>
      <c r="W9" s="18">
        <f t="shared" si="37"/>
        <v>21.202187500000001</v>
      </c>
      <c r="X9" s="18">
        <f t="shared" si="37"/>
        <v>21.202187500000001</v>
      </c>
      <c r="Y9" s="18">
        <f t="shared" si="37"/>
        <v>21.202187500000001</v>
      </c>
      <c r="Z9" s="18">
        <f t="shared" si="37"/>
        <v>21.202187500000001</v>
      </c>
      <c r="AA9" s="18">
        <f t="shared" si="37"/>
        <v>21.202187500000001</v>
      </c>
      <c r="AB9" s="18">
        <f t="shared" si="37"/>
        <v>21.202187500000001</v>
      </c>
      <c r="AC9" s="18">
        <f t="shared" si="37"/>
        <v>21.202187500000001</v>
      </c>
      <c r="AD9" s="18">
        <f t="shared" si="37"/>
        <v>21.202187500000001</v>
      </c>
      <c r="AE9" s="18">
        <f t="shared" si="37"/>
        <v>21.202187500000001</v>
      </c>
      <c r="AF9" s="18">
        <f t="shared" si="37"/>
        <v>21.202187500000001</v>
      </c>
      <c r="AG9" s="18">
        <f t="shared" si="37"/>
        <v>21.202187500000001</v>
      </c>
      <c r="AH9" s="18">
        <f t="shared" si="37"/>
        <v>21.202187500000001</v>
      </c>
      <c r="AI9" s="18">
        <f t="shared" si="37"/>
        <v>21.202187500000001</v>
      </c>
      <c r="AJ9" s="18">
        <f t="shared" si="37"/>
        <v>21.202187500000001</v>
      </c>
      <c r="AK9" s="18">
        <f t="shared" si="37"/>
        <v>21.202187500000001</v>
      </c>
      <c r="AL9" s="18">
        <f t="shared" si="37"/>
        <v>21.202187500000001</v>
      </c>
      <c r="AM9" s="18">
        <f t="shared" si="37"/>
        <v>21.202187500000001</v>
      </c>
      <c r="AN9" s="18">
        <f t="shared" si="37"/>
        <v>21.202187500000001</v>
      </c>
      <c r="AO9" s="18">
        <f t="shared" si="37"/>
        <v>21.202187500000001</v>
      </c>
      <c r="AP9" s="18">
        <f t="shared" si="37"/>
        <v>21.202187500000001</v>
      </c>
      <c r="AQ9" s="18">
        <f t="shared" si="37"/>
        <v>21.202187500000001</v>
      </c>
      <c r="AR9" s="18">
        <f t="shared" si="37"/>
        <v>21.202187500000001</v>
      </c>
      <c r="AS9" s="18">
        <f t="shared" si="37"/>
        <v>21.202187500000001</v>
      </c>
      <c r="AT9" s="18">
        <f t="shared" si="37"/>
        <v>21.202187500000001</v>
      </c>
      <c r="AU9" s="18">
        <f t="shared" si="37"/>
        <v>21.202187500000001</v>
      </c>
      <c r="AV9" s="18">
        <f t="shared" si="37"/>
        <v>21.202187500000001</v>
      </c>
      <c r="AW9" s="18">
        <f t="shared" si="37"/>
        <v>21.202187500000001</v>
      </c>
      <c r="AX9" s="18">
        <f t="shared" si="37"/>
        <v>21.202187500000001</v>
      </c>
      <c r="AY9" s="18">
        <f t="shared" si="37"/>
        <v>21.202187500000001</v>
      </c>
      <c r="AZ9" s="18">
        <f t="shared" si="37"/>
        <v>21.202187500000001</v>
      </c>
      <c r="BA9" s="18">
        <f t="shared" si="37"/>
        <v>21.202187500000001</v>
      </c>
      <c r="BB9" s="18">
        <f t="shared" si="37"/>
        <v>21.202187500000001</v>
      </c>
      <c r="BC9" s="18">
        <f t="shared" si="37"/>
        <v>21.202187500000001</v>
      </c>
      <c r="BD9" s="18">
        <f t="shared" si="37"/>
        <v>21.202187500000001</v>
      </c>
      <c r="BE9" s="18">
        <f t="shared" si="37"/>
        <v>21.202187500000001</v>
      </c>
      <c r="BF9" s="18">
        <f t="shared" si="37"/>
        <v>21.202187500000001</v>
      </c>
      <c r="BG9" s="18">
        <f t="shared" si="37"/>
        <v>21.202187500000001</v>
      </c>
      <c r="BH9" s="18">
        <f t="shared" si="37"/>
        <v>21.202187500000001</v>
      </c>
      <c r="BI9" s="18">
        <f t="shared" si="37"/>
        <v>21.202187500000001</v>
      </c>
      <c r="BJ9" s="18">
        <f t="shared" si="37"/>
        <v>21.202187500000001</v>
      </c>
      <c r="BK9" s="18">
        <f t="shared" si="37"/>
        <v>21.202187500000001</v>
      </c>
      <c r="BL9" s="18">
        <f t="shared" si="37"/>
        <v>21.202187500000001</v>
      </c>
      <c r="BM9" s="18">
        <f t="shared" si="37"/>
        <v>21.202187500000001</v>
      </c>
      <c r="BN9" s="18">
        <f t="shared" si="37"/>
        <v>21.202187500000001</v>
      </c>
      <c r="BO9" s="18">
        <f t="shared" si="37"/>
        <v>21.202187500000001</v>
      </c>
      <c r="BP9" s="18">
        <f t="shared" si="37"/>
        <v>21.202187500000001</v>
      </c>
      <c r="BQ9" s="18">
        <f t="shared" si="37"/>
        <v>21.202187500000001</v>
      </c>
      <c r="BR9" s="18">
        <f t="shared" si="37"/>
        <v>21.202187500000001</v>
      </c>
      <c r="BS9" s="18">
        <f t="shared" si="37"/>
        <v>21.202187500000001</v>
      </c>
      <c r="BT9" s="18">
        <f t="shared" si="37"/>
        <v>21.202187500000001</v>
      </c>
      <c r="BU9" s="18">
        <f t="shared" si="37"/>
        <v>21.202187500000001</v>
      </c>
      <c r="BV9" s="18">
        <f t="shared" si="37"/>
        <v>21.202187500000001</v>
      </c>
      <c r="BW9" s="18">
        <f t="shared" si="24"/>
        <v>21.202187500000001</v>
      </c>
      <c r="BX9" s="18">
        <f t="shared" si="24"/>
        <v>21.202187500000001</v>
      </c>
      <c r="BY9" s="18">
        <f t="shared" si="24"/>
        <v>21.202187500000001</v>
      </c>
      <c r="BZ9" s="18">
        <f t="shared" si="24"/>
        <v>21.202187500000001</v>
      </c>
      <c r="CA9" s="18">
        <f t="shared" si="24"/>
        <v>21.202187500000001</v>
      </c>
      <c r="CB9" s="18">
        <f t="shared" si="24"/>
        <v>21.202187500000001</v>
      </c>
      <c r="CC9" s="18">
        <f t="shared" si="24"/>
        <v>21.202187500000001</v>
      </c>
      <c r="CD9" s="18">
        <f t="shared" si="24"/>
        <v>21.202187500000001</v>
      </c>
      <c r="CE9" s="18">
        <f t="shared" si="24"/>
        <v>21.202187500000001</v>
      </c>
      <c r="CF9" s="18">
        <f t="shared" si="24"/>
        <v>21.202187500000001</v>
      </c>
      <c r="CG9" s="18">
        <f t="shared" si="24"/>
        <v>21.202187500000001</v>
      </c>
      <c r="CH9" s="18">
        <f t="shared" si="24"/>
        <v>21.202187500000001</v>
      </c>
      <c r="CI9" s="18">
        <f t="shared" si="24"/>
        <v>21.202187500000001</v>
      </c>
      <c r="CJ9" s="18">
        <f t="shared" si="24"/>
        <v>21.202187500000001</v>
      </c>
      <c r="CK9" s="18">
        <f t="shared" si="24"/>
        <v>21.202187500000001</v>
      </c>
      <c r="CL9" s="18">
        <f t="shared" si="24"/>
        <v>21.202187500000001</v>
      </c>
      <c r="CM9" s="18">
        <f t="shared" si="24"/>
        <v>21.202187500000001</v>
      </c>
      <c r="CN9" s="18">
        <f t="shared" si="24"/>
        <v>21.202187500000001</v>
      </c>
      <c r="CO9" s="18">
        <f t="shared" si="24"/>
        <v>21.202187500000001</v>
      </c>
      <c r="CP9" s="18">
        <f t="shared" si="24"/>
        <v>21.202187500000001</v>
      </c>
      <c r="CQ9" s="18">
        <f t="shared" si="24"/>
        <v>21.202187500000001</v>
      </c>
      <c r="CR9" s="18">
        <f t="shared" si="24"/>
        <v>21.202187500000001</v>
      </c>
      <c r="CS9" s="18">
        <f t="shared" si="24"/>
        <v>21.202187500000001</v>
      </c>
      <c r="CT9" s="18">
        <f t="shared" si="24"/>
        <v>21.202187500000001</v>
      </c>
      <c r="CU9" s="18">
        <f t="shared" si="24"/>
        <v>21.202187500000001</v>
      </c>
      <c r="CV9" s="18">
        <f t="shared" si="24"/>
        <v>21.202187500000001</v>
      </c>
      <c r="CW9" s="18">
        <f t="shared" si="24"/>
        <v>21.202187500000001</v>
      </c>
      <c r="CX9" s="18">
        <f t="shared" si="24"/>
        <v>21.202187500000001</v>
      </c>
      <c r="CY9" s="18">
        <f t="shared" si="24"/>
        <v>21.202187500000001</v>
      </c>
      <c r="CZ9" s="18">
        <f t="shared" si="24"/>
        <v>21.202187500000001</v>
      </c>
      <c r="DA9" s="18">
        <f t="shared" si="24"/>
        <v>21.202187500000001</v>
      </c>
      <c r="DB9" s="13"/>
      <c r="DC9" s="13"/>
      <c r="DD9" s="20" t="str">
        <f t="shared" si="13"/>
        <v xml:space="preserve">m167_GvpN </v>
      </c>
      <c r="DE9" s="22">
        <f t="shared" si="25"/>
        <v>0.36458333333333331</v>
      </c>
      <c r="DF9" s="22">
        <f t="shared" si="25"/>
        <v>0.72916666666666663</v>
      </c>
      <c r="DG9" s="22">
        <f t="shared" si="25"/>
        <v>1.4583333333333333</v>
      </c>
      <c r="DH9" s="22">
        <f t="shared" si="25"/>
        <v>2.9166666666666665</v>
      </c>
      <c r="DI9" s="22">
        <f t="shared" si="25"/>
        <v>0.36458333333333331</v>
      </c>
      <c r="DJ9" s="22">
        <f t="shared" si="25"/>
        <v>0.72916666666666663</v>
      </c>
      <c r="DK9" s="22">
        <f t="shared" si="25"/>
        <v>1.4583333333333333</v>
      </c>
      <c r="DL9" s="22">
        <f t="shared" si="25"/>
        <v>2.9166666666666665</v>
      </c>
      <c r="DM9" s="22">
        <f t="shared" si="25"/>
        <v>0.36458333333333331</v>
      </c>
      <c r="DN9" s="22">
        <f t="shared" si="25"/>
        <v>0.72916666666666663</v>
      </c>
      <c r="DO9" s="22">
        <f t="shared" si="25"/>
        <v>1.4583333333333333</v>
      </c>
      <c r="DP9" s="22">
        <f t="shared" si="25"/>
        <v>2.9166666666666665</v>
      </c>
      <c r="DQ9" s="22">
        <f t="shared" si="25"/>
        <v>0.36458333333333331</v>
      </c>
      <c r="DR9" s="22">
        <f t="shared" si="25"/>
        <v>0.36458333333333331</v>
      </c>
      <c r="DS9" s="22">
        <f t="shared" si="25"/>
        <v>0.36458333333333331</v>
      </c>
      <c r="DT9" s="22">
        <f t="shared" si="25"/>
        <v>0.36458333333333331</v>
      </c>
      <c r="DU9" s="22">
        <f t="shared" si="14"/>
        <v>0.36458333333333331</v>
      </c>
      <c r="DV9" s="22">
        <f t="shared" si="15"/>
        <v>0.36458333333333331</v>
      </c>
      <c r="DW9" s="22">
        <f t="shared" si="15"/>
        <v>0.36458333333333331</v>
      </c>
      <c r="DX9" s="22">
        <f t="shared" si="15"/>
        <v>0.36458333333333331</v>
      </c>
      <c r="DY9" s="22">
        <f t="shared" si="15"/>
        <v>0.36458333333333331</v>
      </c>
      <c r="DZ9" s="22">
        <f t="shared" si="15"/>
        <v>0.36458333333333331</v>
      </c>
      <c r="EA9" s="22">
        <f t="shared" si="15"/>
        <v>0.36458333333333331</v>
      </c>
      <c r="EB9" s="22">
        <f t="shared" si="15"/>
        <v>0.36458333333333331</v>
      </c>
      <c r="EC9" s="22">
        <f t="shared" si="15"/>
        <v>0.36458333333333331</v>
      </c>
      <c r="ED9" s="22">
        <f t="shared" si="15"/>
        <v>0.36458333333333331</v>
      </c>
      <c r="EE9" s="22">
        <f t="shared" si="15"/>
        <v>0.36458333333333331</v>
      </c>
      <c r="EF9" s="22">
        <f t="shared" si="15"/>
        <v>0.36458333333333331</v>
      </c>
      <c r="EG9" s="22">
        <f t="shared" si="15"/>
        <v>0.36458333333333331</v>
      </c>
      <c r="EH9" s="22">
        <f t="shared" si="15"/>
        <v>0.36458333333333331</v>
      </c>
      <c r="EI9" s="22">
        <f t="shared" si="15"/>
        <v>0.36458333333333331</v>
      </c>
      <c r="EJ9" s="22">
        <f t="shared" si="15"/>
        <v>0.36458333333333331</v>
      </c>
      <c r="EK9" s="22">
        <f t="shared" si="15"/>
        <v>0.36458333333333331</v>
      </c>
      <c r="EL9" s="22">
        <f t="shared" si="16"/>
        <v>0.36458333333333331</v>
      </c>
      <c r="EM9" s="22">
        <f t="shared" si="16"/>
        <v>0.36458333333333331</v>
      </c>
      <c r="EN9" s="22">
        <f t="shared" si="16"/>
        <v>0.36458333333333331</v>
      </c>
      <c r="EO9" s="22">
        <f t="shared" si="16"/>
        <v>0.36458333333333331</v>
      </c>
      <c r="EP9" s="22">
        <f t="shared" si="16"/>
        <v>0.36458333333333331</v>
      </c>
      <c r="EQ9" s="22">
        <f t="shared" si="16"/>
        <v>0.36458333333333331</v>
      </c>
      <c r="ER9" s="22">
        <f t="shared" si="16"/>
        <v>0.36458333333333331</v>
      </c>
      <c r="ES9" s="22">
        <f t="shared" si="16"/>
        <v>0.36458333333333331</v>
      </c>
      <c r="ET9" s="22">
        <f t="shared" si="16"/>
        <v>0.36458333333333331</v>
      </c>
      <c r="EU9" s="22">
        <f t="shared" si="16"/>
        <v>0.36458333333333331</v>
      </c>
      <c r="EV9" s="22">
        <f t="shared" si="16"/>
        <v>0.36458333333333331</v>
      </c>
      <c r="EW9" s="22">
        <f t="shared" si="16"/>
        <v>0.36458333333333331</v>
      </c>
      <c r="EX9" s="22">
        <f t="shared" si="16"/>
        <v>0.36458333333333331</v>
      </c>
      <c r="EY9" s="22">
        <f t="shared" si="16"/>
        <v>0.36458333333333331</v>
      </c>
      <c r="EZ9" s="22">
        <f t="shared" si="16"/>
        <v>0.36458333333333331</v>
      </c>
      <c r="FA9" s="22">
        <f t="shared" si="16"/>
        <v>0.36458333333333331</v>
      </c>
      <c r="FB9" s="22">
        <f t="shared" si="17"/>
        <v>0.36458333333333331</v>
      </c>
      <c r="FC9" s="22">
        <f t="shared" si="17"/>
        <v>0.36458333333333331</v>
      </c>
      <c r="FD9" s="22">
        <f t="shared" si="17"/>
        <v>0.36458333333333331</v>
      </c>
      <c r="FE9" s="22">
        <f t="shared" si="17"/>
        <v>0.36458333333333331</v>
      </c>
      <c r="FF9" s="22">
        <f t="shared" si="17"/>
        <v>0.36458333333333331</v>
      </c>
      <c r="FG9" s="22">
        <f t="shared" si="17"/>
        <v>0.36458333333333331</v>
      </c>
      <c r="FH9" s="22">
        <f t="shared" si="17"/>
        <v>0.36458333333333331</v>
      </c>
      <c r="FI9" s="22">
        <f t="shared" si="17"/>
        <v>0.36458333333333331</v>
      </c>
      <c r="FJ9" s="22">
        <f t="shared" si="17"/>
        <v>0.36458333333333331</v>
      </c>
      <c r="FK9" s="22">
        <f t="shared" si="17"/>
        <v>0.36458333333333331</v>
      </c>
      <c r="FL9" s="22">
        <f t="shared" si="17"/>
        <v>0.36458333333333331</v>
      </c>
      <c r="FM9" s="22">
        <f t="shared" si="17"/>
        <v>0.36458333333333331</v>
      </c>
      <c r="FN9" s="22">
        <f t="shared" si="17"/>
        <v>0.36458333333333331</v>
      </c>
      <c r="FO9" s="22">
        <f t="shared" si="17"/>
        <v>0.36458333333333331</v>
      </c>
      <c r="FP9" s="22">
        <f t="shared" si="17"/>
        <v>0.36458333333333331</v>
      </c>
      <c r="FQ9" s="22">
        <f t="shared" si="17"/>
        <v>0.36458333333333331</v>
      </c>
      <c r="FR9" s="22">
        <f t="shared" si="18"/>
        <v>0.36458333333333331</v>
      </c>
      <c r="FS9" s="22">
        <f t="shared" si="18"/>
        <v>0.36458333333333331</v>
      </c>
      <c r="FT9" s="22">
        <f t="shared" si="18"/>
        <v>0.36458333333333331</v>
      </c>
      <c r="FU9" s="22">
        <f t="shared" si="18"/>
        <v>0.36458333333333331</v>
      </c>
      <c r="FV9" s="22">
        <f t="shared" si="18"/>
        <v>0.36458333333333331</v>
      </c>
      <c r="FW9" s="22">
        <f t="shared" si="18"/>
        <v>0.36458333333333331</v>
      </c>
      <c r="FX9" s="22">
        <f t="shared" si="18"/>
        <v>0.36458333333333331</v>
      </c>
      <c r="FY9" s="22">
        <f t="shared" si="18"/>
        <v>0.36458333333333331</v>
      </c>
      <c r="FZ9" s="22">
        <f t="shared" si="18"/>
        <v>0.36458333333333331</v>
      </c>
      <c r="GA9" s="22">
        <f t="shared" si="18"/>
        <v>0.36458333333333331</v>
      </c>
      <c r="GB9" s="22">
        <f t="shared" si="18"/>
        <v>0.36458333333333331</v>
      </c>
      <c r="GC9" s="22">
        <f t="shared" si="18"/>
        <v>0.36458333333333331</v>
      </c>
      <c r="GD9" s="22">
        <f t="shared" si="18"/>
        <v>0.36458333333333331</v>
      </c>
      <c r="GE9" s="22">
        <f t="shared" si="18"/>
        <v>0.36458333333333331</v>
      </c>
      <c r="GF9" s="22">
        <f t="shared" si="18"/>
        <v>0.36458333333333331</v>
      </c>
      <c r="GG9" s="22">
        <f t="shared" si="19"/>
        <v>0.36458333333333331</v>
      </c>
      <c r="GH9" s="22">
        <f t="shared" si="19"/>
        <v>0.36458333333333331</v>
      </c>
      <c r="GI9" s="22">
        <f t="shared" si="19"/>
        <v>0.36458333333333331</v>
      </c>
      <c r="GJ9" s="22">
        <f t="shared" si="19"/>
        <v>0.36458333333333331</v>
      </c>
      <c r="GK9" s="22">
        <f t="shared" si="19"/>
        <v>0.36458333333333331</v>
      </c>
      <c r="GL9" s="22">
        <f t="shared" si="19"/>
        <v>0.36458333333333331</v>
      </c>
      <c r="GM9" s="22">
        <f t="shared" si="19"/>
        <v>0.36458333333333331</v>
      </c>
      <c r="GN9" s="22">
        <f t="shared" si="19"/>
        <v>0.36458333333333331</v>
      </c>
      <c r="GO9" s="22">
        <f t="shared" si="19"/>
        <v>0.36458333333333331</v>
      </c>
      <c r="GP9" s="22">
        <f t="shared" si="19"/>
        <v>0.36458333333333331</v>
      </c>
      <c r="GQ9" s="22">
        <f t="shared" si="19"/>
        <v>0.36458333333333331</v>
      </c>
      <c r="GR9" s="22">
        <f t="shared" si="19"/>
        <v>0.36458333333333331</v>
      </c>
      <c r="GS9" s="22">
        <f t="shared" si="19"/>
        <v>0.36458333333333331</v>
      </c>
      <c r="GT9" s="22">
        <f t="shared" si="19"/>
        <v>0.36458333333333331</v>
      </c>
      <c r="GU9" s="22">
        <f t="shared" si="19"/>
        <v>0.36458333333333331</v>
      </c>
      <c r="GV9" s="22">
        <f t="shared" si="19"/>
        <v>0.36458333333333331</v>
      </c>
      <c r="GX9" s="3" t="str">
        <f t="shared" si="26"/>
        <v xml:space="preserve">m167_GvpN </v>
      </c>
      <c r="GY9">
        <f>J9/C9*DE2*1000</f>
        <v>23.045855978260871</v>
      </c>
    </row>
    <row r="10" spans="1:207" x14ac:dyDescent="0.75">
      <c r="A10" s="13"/>
      <c r="B10" s="14" t="s">
        <v>134</v>
      </c>
      <c r="C10" s="15">
        <v>344</v>
      </c>
      <c r="D10" s="7">
        <f t="shared" si="20"/>
        <v>112.0539422466164</v>
      </c>
      <c r="E10" s="16">
        <v>4723</v>
      </c>
      <c r="F10" s="26">
        <f t="shared" si="21"/>
        <v>3069.9500000000003</v>
      </c>
      <c r="G10" s="13"/>
      <c r="H10" s="13"/>
      <c r="I10" s="13" t="str">
        <f t="shared" si="22"/>
        <v>m168_GvpV</v>
      </c>
      <c r="J10" s="18">
        <f t="shared" si="27"/>
        <v>19.1871875</v>
      </c>
      <c r="K10" s="18">
        <f t="shared" si="35"/>
        <v>38.374375000000001</v>
      </c>
      <c r="L10" s="18">
        <f t="shared" si="36"/>
        <v>76.748750000000001</v>
      </c>
      <c r="M10" s="18">
        <f t="shared" si="28"/>
        <v>153.4975</v>
      </c>
      <c r="N10" s="18">
        <f t="shared" si="27"/>
        <v>19.1871875</v>
      </c>
      <c r="O10" s="18">
        <f t="shared" si="29"/>
        <v>38.374375000000001</v>
      </c>
      <c r="P10" s="18">
        <f t="shared" si="30"/>
        <v>76.748750000000001</v>
      </c>
      <c r="Q10" s="18">
        <f t="shared" si="31"/>
        <v>153.4975</v>
      </c>
      <c r="R10" s="18">
        <f t="shared" si="27"/>
        <v>19.1871875</v>
      </c>
      <c r="S10" s="18">
        <f t="shared" si="32"/>
        <v>38.374375000000001</v>
      </c>
      <c r="T10" s="18">
        <f t="shared" si="33"/>
        <v>76.748750000000001</v>
      </c>
      <c r="U10" s="18">
        <f t="shared" si="34"/>
        <v>153.4975</v>
      </c>
      <c r="V10" s="18">
        <f t="shared" si="37"/>
        <v>19.1871875</v>
      </c>
      <c r="W10" s="18">
        <f t="shared" si="37"/>
        <v>19.1871875</v>
      </c>
      <c r="X10" s="18">
        <f t="shared" si="37"/>
        <v>19.1871875</v>
      </c>
      <c r="Y10" s="18">
        <f t="shared" si="37"/>
        <v>19.1871875</v>
      </c>
      <c r="Z10" s="18">
        <f t="shared" si="37"/>
        <v>19.1871875</v>
      </c>
      <c r="AA10" s="18">
        <f t="shared" si="37"/>
        <v>19.1871875</v>
      </c>
      <c r="AB10" s="18">
        <f t="shared" si="37"/>
        <v>19.1871875</v>
      </c>
      <c r="AC10" s="18">
        <f t="shared" si="37"/>
        <v>19.1871875</v>
      </c>
      <c r="AD10" s="18">
        <f t="shared" si="37"/>
        <v>19.1871875</v>
      </c>
      <c r="AE10" s="18">
        <f t="shared" si="37"/>
        <v>19.1871875</v>
      </c>
      <c r="AF10" s="18">
        <f t="shared" si="37"/>
        <v>19.1871875</v>
      </c>
      <c r="AG10" s="18">
        <f t="shared" si="37"/>
        <v>19.1871875</v>
      </c>
      <c r="AH10" s="18">
        <f t="shared" si="37"/>
        <v>19.1871875</v>
      </c>
      <c r="AI10" s="18">
        <f t="shared" si="37"/>
        <v>19.1871875</v>
      </c>
      <c r="AJ10" s="18">
        <f t="shared" si="37"/>
        <v>19.1871875</v>
      </c>
      <c r="AK10" s="18">
        <f t="shared" si="37"/>
        <v>19.1871875</v>
      </c>
      <c r="AL10" s="18">
        <f t="shared" si="37"/>
        <v>19.1871875</v>
      </c>
      <c r="AM10" s="18">
        <f t="shared" si="37"/>
        <v>19.1871875</v>
      </c>
      <c r="AN10" s="18">
        <f t="shared" si="37"/>
        <v>19.1871875</v>
      </c>
      <c r="AO10" s="18">
        <f t="shared" si="37"/>
        <v>19.1871875</v>
      </c>
      <c r="AP10" s="18">
        <f t="shared" si="37"/>
        <v>19.1871875</v>
      </c>
      <c r="AQ10" s="18">
        <f t="shared" si="37"/>
        <v>19.1871875</v>
      </c>
      <c r="AR10" s="18">
        <f t="shared" si="37"/>
        <v>19.1871875</v>
      </c>
      <c r="AS10" s="18">
        <f t="shared" si="37"/>
        <v>19.1871875</v>
      </c>
      <c r="AT10" s="18">
        <f t="shared" si="37"/>
        <v>19.1871875</v>
      </c>
      <c r="AU10" s="18">
        <f t="shared" si="37"/>
        <v>19.1871875</v>
      </c>
      <c r="AV10" s="18">
        <f t="shared" si="37"/>
        <v>19.1871875</v>
      </c>
      <c r="AW10" s="18">
        <f t="shared" si="37"/>
        <v>19.1871875</v>
      </c>
      <c r="AX10" s="18">
        <f t="shared" si="37"/>
        <v>19.1871875</v>
      </c>
      <c r="AY10" s="18">
        <f t="shared" si="37"/>
        <v>19.1871875</v>
      </c>
      <c r="AZ10" s="18">
        <f t="shared" si="37"/>
        <v>19.1871875</v>
      </c>
      <c r="BA10" s="18">
        <f t="shared" si="37"/>
        <v>19.1871875</v>
      </c>
      <c r="BB10" s="18">
        <f t="shared" si="37"/>
        <v>19.1871875</v>
      </c>
      <c r="BC10" s="18">
        <f t="shared" si="37"/>
        <v>19.1871875</v>
      </c>
      <c r="BD10" s="18">
        <f t="shared" si="37"/>
        <v>19.1871875</v>
      </c>
      <c r="BE10" s="18">
        <f t="shared" si="37"/>
        <v>19.1871875</v>
      </c>
      <c r="BF10" s="18">
        <f t="shared" si="37"/>
        <v>19.1871875</v>
      </c>
      <c r="BG10" s="18">
        <f t="shared" si="37"/>
        <v>19.1871875</v>
      </c>
      <c r="BH10" s="18">
        <f t="shared" si="37"/>
        <v>19.1871875</v>
      </c>
      <c r="BI10" s="18">
        <f t="shared" si="37"/>
        <v>19.1871875</v>
      </c>
      <c r="BJ10" s="18">
        <f t="shared" si="37"/>
        <v>19.1871875</v>
      </c>
      <c r="BK10" s="18">
        <f t="shared" si="37"/>
        <v>19.1871875</v>
      </c>
      <c r="BL10" s="18">
        <f t="shared" si="37"/>
        <v>19.1871875</v>
      </c>
      <c r="BM10" s="18">
        <f t="shared" si="37"/>
        <v>19.1871875</v>
      </c>
      <c r="BN10" s="18">
        <f t="shared" si="37"/>
        <v>19.1871875</v>
      </c>
      <c r="BO10" s="18">
        <f t="shared" si="37"/>
        <v>19.1871875</v>
      </c>
      <c r="BP10" s="18">
        <f t="shared" si="37"/>
        <v>19.1871875</v>
      </c>
      <c r="BQ10" s="18">
        <f t="shared" si="37"/>
        <v>19.1871875</v>
      </c>
      <c r="BR10" s="18">
        <f t="shared" si="37"/>
        <v>19.1871875</v>
      </c>
      <c r="BS10" s="18">
        <f t="shared" si="37"/>
        <v>19.1871875</v>
      </c>
      <c r="BT10" s="18">
        <f t="shared" si="37"/>
        <v>19.1871875</v>
      </c>
      <c r="BU10" s="18">
        <f t="shared" si="37"/>
        <v>19.1871875</v>
      </c>
      <c r="BV10" s="18">
        <f t="shared" ref="BV10:DA11" si="38">BV$2*$F10/1000*0.25</f>
        <v>19.1871875</v>
      </c>
      <c r="BW10" s="18">
        <f t="shared" si="38"/>
        <v>19.1871875</v>
      </c>
      <c r="BX10" s="18">
        <f t="shared" si="38"/>
        <v>19.1871875</v>
      </c>
      <c r="BY10" s="18">
        <f t="shared" si="38"/>
        <v>19.1871875</v>
      </c>
      <c r="BZ10" s="18">
        <f t="shared" si="38"/>
        <v>19.1871875</v>
      </c>
      <c r="CA10" s="18">
        <f t="shared" si="38"/>
        <v>19.1871875</v>
      </c>
      <c r="CB10" s="18">
        <f t="shared" si="38"/>
        <v>19.1871875</v>
      </c>
      <c r="CC10" s="18">
        <f t="shared" si="38"/>
        <v>19.1871875</v>
      </c>
      <c r="CD10" s="18">
        <f t="shared" si="38"/>
        <v>19.1871875</v>
      </c>
      <c r="CE10" s="18">
        <f t="shared" si="38"/>
        <v>19.1871875</v>
      </c>
      <c r="CF10" s="18">
        <f t="shared" si="38"/>
        <v>19.1871875</v>
      </c>
      <c r="CG10" s="18">
        <f t="shared" si="38"/>
        <v>19.1871875</v>
      </c>
      <c r="CH10" s="18">
        <f t="shared" si="38"/>
        <v>19.1871875</v>
      </c>
      <c r="CI10" s="18">
        <f t="shared" si="38"/>
        <v>19.1871875</v>
      </c>
      <c r="CJ10" s="18">
        <f t="shared" si="38"/>
        <v>19.1871875</v>
      </c>
      <c r="CK10" s="18">
        <f t="shared" si="38"/>
        <v>19.1871875</v>
      </c>
      <c r="CL10" s="18">
        <f t="shared" si="38"/>
        <v>19.1871875</v>
      </c>
      <c r="CM10" s="18">
        <f t="shared" si="38"/>
        <v>19.1871875</v>
      </c>
      <c r="CN10" s="18">
        <f t="shared" si="38"/>
        <v>19.1871875</v>
      </c>
      <c r="CO10" s="18">
        <f t="shared" si="38"/>
        <v>19.1871875</v>
      </c>
      <c r="CP10" s="18">
        <f t="shared" si="38"/>
        <v>19.1871875</v>
      </c>
      <c r="CQ10" s="18">
        <f t="shared" si="38"/>
        <v>19.1871875</v>
      </c>
      <c r="CR10" s="18">
        <f t="shared" si="38"/>
        <v>19.1871875</v>
      </c>
      <c r="CS10" s="18">
        <f t="shared" si="38"/>
        <v>19.1871875</v>
      </c>
      <c r="CT10" s="18">
        <f t="shared" si="38"/>
        <v>19.1871875</v>
      </c>
      <c r="CU10" s="18">
        <f t="shared" si="38"/>
        <v>19.1871875</v>
      </c>
      <c r="CV10" s="18">
        <f t="shared" si="38"/>
        <v>19.1871875</v>
      </c>
      <c r="CW10" s="18">
        <f t="shared" si="38"/>
        <v>19.1871875</v>
      </c>
      <c r="CX10" s="18">
        <f t="shared" si="38"/>
        <v>19.1871875</v>
      </c>
      <c r="CY10" s="18">
        <f t="shared" si="38"/>
        <v>19.1871875</v>
      </c>
      <c r="CZ10" s="18">
        <f t="shared" si="38"/>
        <v>19.1871875</v>
      </c>
      <c r="DA10" s="18">
        <f t="shared" si="38"/>
        <v>19.1871875</v>
      </c>
      <c r="DB10" s="13"/>
      <c r="DC10" s="13"/>
      <c r="DD10" s="20" t="str">
        <f t="shared" si="13"/>
        <v>m168_GvpV</v>
      </c>
      <c r="DE10" s="22">
        <f t="shared" si="25"/>
        <v>0.36458333333333326</v>
      </c>
      <c r="DF10" s="22">
        <f t="shared" si="25"/>
        <v>0.72916666666666652</v>
      </c>
      <c r="DG10" s="22">
        <f t="shared" si="25"/>
        <v>1.458333333333333</v>
      </c>
      <c r="DH10" s="22">
        <f t="shared" si="25"/>
        <v>2.9166666666666661</v>
      </c>
      <c r="DI10" s="22">
        <f t="shared" si="25"/>
        <v>0.36458333333333326</v>
      </c>
      <c r="DJ10" s="22">
        <f t="shared" si="25"/>
        <v>0.72916666666666652</v>
      </c>
      <c r="DK10" s="22">
        <f t="shared" si="25"/>
        <v>1.458333333333333</v>
      </c>
      <c r="DL10" s="22">
        <f t="shared" si="25"/>
        <v>2.9166666666666661</v>
      </c>
      <c r="DM10" s="22">
        <f t="shared" si="25"/>
        <v>0.36458333333333326</v>
      </c>
      <c r="DN10" s="22">
        <f t="shared" si="25"/>
        <v>0.72916666666666652</v>
      </c>
      <c r="DO10" s="22">
        <f t="shared" si="25"/>
        <v>1.458333333333333</v>
      </c>
      <c r="DP10" s="22">
        <f t="shared" si="25"/>
        <v>2.9166666666666661</v>
      </c>
      <c r="DQ10" s="22">
        <f t="shared" si="25"/>
        <v>0.36458333333333326</v>
      </c>
      <c r="DR10" s="22">
        <f t="shared" si="25"/>
        <v>0.36458333333333326</v>
      </c>
      <c r="DS10" s="22">
        <f t="shared" si="25"/>
        <v>0.36458333333333326</v>
      </c>
      <c r="DT10" s="22">
        <f t="shared" si="25"/>
        <v>0.36458333333333326</v>
      </c>
      <c r="DU10" s="22">
        <f t="shared" si="14"/>
        <v>0.36458333333333326</v>
      </c>
      <c r="DV10" s="22">
        <f t="shared" si="15"/>
        <v>0.36458333333333326</v>
      </c>
      <c r="DW10" s="22">
        <f t="shared" si="15"/>
        <v>0.36458333333333326</v>
      </c>
      <c r="DX10" s="22">
        <f t="shared" si="15"/>
        <v>0.36458333333333326</v>
      </c>
      <c r="DY10" s="22">
        <f t="shared" si="15"/>
        <v>0.36458333333333326</v>
      </c>
      <c r="DZ10" s="22">
        <f t="shared" si="15"/>
        <v>0.36458333333333326</v>
      </c>
      <c r="EA10" s="22">
        <f t="shared" si="15"/>
        <v>0.36458333333333326</v>
      </c>
      <c r="EB10" s="22">
        <f t="shared" si="15"/>
        <v>0.36458333333333326</v>
      </c>
      <c r="EC10" s="22">
        <f t="shared" si="15"/>
        <v>0.36458333333333326</v>
      </c>
      <c r="ED10" s="22">
        <f t="shared" si="15"/>
        <v>0.36458333333333326</v>
      </c>
      <c r="EE10" s="22">
        <f t="shared" si="15"/>
        <v>0.36458333333333326</v>
      </c>
      <c r="EF10" s="22">
        <f t="shared" si="15"/>
        <v>0.36458333333333326</v>
      </c>
      <c r="EG10" s="22">
        <f t="shared" si="15"/>
        <v>0.36458333333333326</v>
      </c>
      <c r="EH10" s="22">
        <f t="shared" si="15"/>
        <v>0.36458333333333326</v>
      </c>
      <c r="EI10" s="22">
        <f t="shared" si="15"/>
        <v>0.36458333333333326</v>
      </c>
      <c r="EJ10" s="22">
        <f t="shared" si="15"/>
        <v>0.36458333333333326</v>
      </c>
      <c r="EK10" s="22">
        <f t="shared" si="15"/>
        <v>0.36458333333333326</v>
      </c>
      <c r="EL10" s="22">
        <f t="shared" si="16"/>
        <v>0.36458333333333326</v>
      </c>
      <c r="EM10" s="22">
        <f t="shared" si="16"/>
        <v>0.36458333333333326</v>
      </c>
      <c r="EN10" s="22">
        <f t="shared" si="16"/>
        <v>0.36458333333333326</v>
      </c>
      <c r="EO10" s="22">
        <f t="shared" si="16"/>
        <v>0.36458333333333326</v>
      </c>
      <c r="EP10" s="22">
        <f t="shared" si="16"/>
        <v>0.36458333333333326</v>
      </c>
      <c r="EQ10" s="22">
        <f t="shared" si="16"/>
        <v>0.36458333333333326</v>
      </c>
      <c r="ER10" s="22">
        <f t="shared" si="16"/>
        <v>0.36458333333333326</v>
      </c>
      <c r="ES10" s="22">
        <f t="shared" si="16"/>
        <v>0.36458333333333326</v>
      </c>
      <c r="ET10" s="22">
        <f t="shared" si="16"/>
        <v>0.36458333333333326</v>
      </c>
      <c r="EU10" s="22">
        <f t="shared" si="16"/>
        <v>0.36458333333333326</v>
      </c>
      <c r="EV10" s="22">
        <f t="shared" si="16"/>
        <v>0.36458333333333326</v>
      </c>
      <c r="EW10" s="22">
        <f t="shared" si="16"/>
        <v>0.36458333333333326</v>
      </c>
      <c r="EX10" s="22">
        <f t="shared" si="16"/>
        <v>0.36458333333333326</v>
      </c>
      <c r="EY10" s="22">
        <f t="shared" si="16"/>
        <v>0.36458333333333326</v>
      </c>
      <c r="EZ10" s="22">
        <f t="shared" si="16"/>
        <v>0.36458333333333326</v>
      </c>
      <c r="FA10" s="22">
        <f t="shared" si="16"/>
        <v>0.36458333333333326</v>
      </c>
      <c r="FB10" s="22">
        <f t="shared" si="17"/>
        <v>0.36458333333333326</v>
      </c>
      <c r="FC10" s="22">
        <f t="shared" si="17"/>
        <v>0.36458333333333326</v>
      </c>
      <c r="FD10" s="22">
        <f t="shared" si="17"/>
        <v>0.36458333333333326</v>
      </c>
      <c r="FE10" s="22">
        <f t="shared" si="17"/>
        <v>0.36458333333333326</v>
      </c>
      <c r="FF10" s="22">
        <f t="shared" si="17"/>
        <v>0.36458333333333326</v>
      </c>
      <c r="FG10" s="22">
        <f t="shared" si="17"/>
        <v>0.36458333333333326</v>
      </c>
      <c r="FH10" s="22">
        <f t="shared" si="17"/>
        <v>0.36458333333333326</v>
      </c>
      <c r="FI10" s="22">
        <f t="shared" si="17"/>
        <v>0.36458333333333326</v>
      </c>
      <c r="FJ10" s="22">
        <f t="shared" si="17"/>
        <v>0.36458333333333326</v>
      </c>
      <c r="FK10" s="22">
        <f t="shared" si="17"/>
        <v>0.36458333333333326</v>
      </c>
      <c r="FL10" s="22">
        <f t="shared" si="17"/>
        <v>0.36458333333333326</v>
      </c>
      <c r="FM10" s="22">
        <f t="shared" si="17"/>
        <v>0.36458333333333326</v>
      </c>
      <c r="FN10" s="22">
        <f t="shared" si="17"/>
        <v>0.36458333333333326</v>
      </c>
      <c r="FO10" s="22">
        <f t="shared" si="17"/>
        <v>0.36458333333333326</v>
      </c>
      <c r="FP10" s="22">
        <f t="shared" si="17"/>
        <v>0.36458333333333326</v>
      </c>
      <c r="FQ10" s="22">
        <f t="shared" si="17"/>
        <v>0.36458333333333326</v>
      </c>
      <c r="FR10" s="22">
        <f t="shared" si="18"/>
        <v>0.36458333333333326</v>
      </c>
      <c r="FS10" s="22">
        <f t="shared" si="18"/>
        <v>0.36458333333333326</v>
      </c>
      <c r="FT10" s="22">
        <f t="shared" si="18"/>
        <v>0.36458333333333326</v>
      </c>
      <c r="FU10" s="22">
        <f t="shared" si="18"/>
        <v>0.36458333333333326</v>
      </c>
      <c r="FV10" s="22">
        <f t="shared" si="18"/>
        <v>0.36458333333333326</v>
      </c>
      <c r="FW10" s="22">
        <f t="shared" si="18"/>
        <v>0.36458333333333326</v>
      </c>
      <c r="FX10" s="22">
        <f t="shared" si="18"/>
        <v>0.36458333333333326</v>
      </c>
      <c r="FY10" s="22">
        <f t="shared" si="18"/>
        <v>0.36458333333333326</v>
      </c>
      <c r="FZ10" s="22">
        <f t="shared" si="18"/>
        <v>0.36458333333333326</v>
      </c>
      <c r="GA10" s="22">
        <f t="shared" si="18"/>
        <v>0.36458333333333326</v>
      </c>
      <c r="GB10" s="22">
        <f t="shared" si="18"/>
        <v>0.36458333333333326</v>
      </c>
      <c r="GC10" s="22">
        <f t="shared" si="18"/>
        <v>0.36458333333333326</v>
      </c>
      <c r="GD10" s="22">
        <f t="shared" si="18"/>
        <v>0.36458333333333326</v>
      </c>
      <c r="GE10" s="22">
        <f t="shared" si="18"/>
        <v>0.36458333333333326</v>
      </c>
      <c r="GF10" s="22">
        <f t="shared" si="18"/>
        <v>0.36458333333333326</v>
      </c>
      <c r="GG10" s="22">
        <f t="shared" si="19"/>
        <v>0.36458333333333326</v>
      </c>
      <c r="GH10" s="22">
        <f t="shared" si="19"/>
        <v>0.36458333333333326</v>
      </c>
      <c r="GI10" s="22">
        <f t="shared" si="19"/>
        <v>0.36458333333333326</v>
      </c>
      <c r="GJ10" s="22">
        <f t="shared" si="19"/>
        <v>0.36458333333333326</v>
      </c>
      <c r="GK10" s="22">
        <f t="shared" si="19"/>
        <v>0.36458333333333326</v>
      </c>
      <c r="GL10" s="22">
        <f t="shared" si="19"/>
        <v>0.36458333333333326</v>
      </c>
      <c r="GM10" s="22">
        <f t="shared" si="19"/>
        <v>0.36458333333333326</v>
      </c>
      <c r="GN10" s="22">
        <f t="shared" si="19"/>
        <v>0.36458333333333326</v>
      </c>
      <c r="GO10" s="22">
        <f t="shared" si="19"/>
        <v>0.36458333333333326</v>
      </c>
      <c r="GP10" s="22">
        <f t="shared" si="19"/>
        <v>0.36458333333333326</v>
      </c>
      <c r="GQ10" s="22">
        <f t="shared" si="19"/>
        <v>0.36458333333333326</v>
      </c>
      <c r="GR10" s="22">
        <f t="shared" si="19"/>
        <v>0.36458333333333326</v>
      </c>
      <c r="GS10" s="22">
        <f t="shared" si="19"/>
        <v>0.36458333333333326</v>
      </c>
      <c r="GT10" s="22">
        <f t="shared" si="19"/>
        <v>0.36458333333333326</v>
      </c>
      <c r="GU10" s="22">
        <f t="shared" si="19"/>
        <v>0.36458333333333326</v>
      </c>
      <c r="GV10" s="22">
        <f t="shared" si="19"/>
        <v>0.36458333333333326</v>
      </c>
      <c r="GX10" s="3" t="str">
        <f t="shared" si="26"/>
        <v>m168_GvpV</v>
      </c>
      <c r="GY10">
        <f>J10/C10*DE2*1000</f>
        <v>19.52184774709302</v>
      </c>
    </row>
    <row r="11" spans="1:207" x14ac:dyDescent="0.75">
      <c r="A11" s="13"/>
      <c r="B11" s="14" t="s">
        <v>133</v>
      </c>
      <c r="C11" s="15">
        <v>296</v>
      </c>
      <c r="D11" s="7">
        <f t="shared" si="20"/>
        <v>90.210898451785937</v>
      </c>
      <c r="E11" s="16">
        <v>5048</v>
      </c>
      <c r="F11" s="26">
        <f t="shared" si="21"/>
        <v>3281.2000000000003</v>
      </c>
      <c r="G11" s="13"/>
      <c r="H11" s="13"/>
      <c r="I11" s="13" t="str">
        <f t="shared" si="22"/>
        <v>m169_GvpW</v>
      </c>
      <c r="J11" s="18">
        <f t="shared" si="27"/>
        <v>20.5075</v>
      </c>
      <c r="K11" s="18">
        <f t="shared" si="35"/>
        <v>41.015000000000001</v>
      </c>
      <c r="L11" s="18">
        <f t="shared" si="36"/>
        <v>82.03</v>
      </c>
      <c r="M11" s="18">
        <f t="shared" si="28"/>
        <v>164.06</v>
      </c>
      <c r="N11" s="18">
        <f t="shared" si="27"/>
        <v>20.5075</v>
      </c>
      <c r="O11" s="18">
        <f t="shared" si="29"/>
        <v>41.015000000000001</v>
      </c>
      <c r="P11" s="18">
        <f t="shared" si="30"/>
        <v>82.03</v>
      </c>
      <c r="Q11" s="18">
        <f t="shared" si="31"/>
        <v>164.06</v>
      </c>
      <c r="R11" s="18">
        <f t="shared" si="27"/>
        <v>20.5075</v>
      </c>
      <c r="S11" s="18">
        <f t="shared" si="32"/>
        <v>41.015000000000001</v>
      </c>
      <c r="T11" s="18">
        <f t="shared" si="33"/>
        <v>82.03</v>
      </c>
      <c r="U11" s="18">
        <f t="shared" si="34"/>
        <v>164.06</v>
      </c>
      <c r="V11" s="18">
        <f t="shared" ref="K11:BV11" si="39">V$2*$F11/1000*0.25</f>
        <v>20.5075</v>
      </c>
      <c r="W11" s="18">
        <f t="shared" si="39"/>
        <v>20.5075</v>
      </c>
      <c r="X11" s="18">
        <f t="shared" si="39"/>
        <v>20.5075</v>
      </c>
      <c r="Y11" s="18">
        <f t="shared" si="39"/>
        <v>20.5075</v>
      </c>
      <c r="Z11" s="18">
        <f t="shared" si="39"/>
        <v>20.5075</v>
      </c>
      <c r="AA11" s="18">
        <f t="shared" si="39"/>
        <v>20.5075</v>
      </c>
      <c r="AB11" s="18">
        <f t="shared" si="39"/>
        <v>20.5075</v>
      </c>
      <c r="AC11" s="18">
        <f t="shared" si="39"/>
        <v>20.5075</v>
      </c>
      <c r="AD11" s="18">
        <f t="shared" si="39"/>
        <v>20.5075</v>
      </c>
      <c r="AE11" s="18">
        <f t="shared" si="39"/>
        <v>20.5075</v>
      </c>
      <c r="AF11" s="18">
        <f t="shared" si="39"/>
        <v>20.5075</v>
      </c>
      <c r="AG11" s="18">
        <f t="shared" si="39"/>
        <v>20.5075</v>
      </c>
      <c r="AH11" s="18">
        <f t="shared" si="39"/>
        <v>20.5075</v>
      </c>
      <c r="AI11" s="18">
        <f t="shared" si="39"/>
        <v>20.5075</v>
      </c>
      <c r="AJ11" s="18">
        <f t="shared" si="39"/>
        <v>20.5075</v>
      </c>
      <c r="AK11" s="18">
        <f t="shared" si="39"/>
        <v>20.5075</v>
      </c>
      <c r="AL11" s="18">
        <f t="shared" si="39"/>
        <v>20.5075</v>
      </c>
      <c r="AM11" s="18">
        <f t="shared" si="39"/>
        <v>20.5075</v>
      </c>
      <c r="AN11" s="18">
        <f t="shared" si="39"/>
        <v>20.5075</v>
      </c>
      <c r="AO11" s="18">
        <f t="shared" si="39"/>
        <v>20.5075</v>
      </c>
      <c r="AP11" s="18">
        <f t="shared" si="39"/>
        <v>20.5075</v>
      </c>
      <c r="AQ11" s="18">
        <f t="shared" si="39"/>
        <v>20.5075</v>
      </c>
      <c r="AR11" s="18">
        <f t="shared" si="39"/>
        <v>20.5075</v>
      </c>
      <c r="AS11" s="18">
        <f t="shared" si="39"/>
        <v>20.5075</v>
      </c>
      <c r="AT11" s="18">
        <f t="shared" si="39"/>
        <v>20.5075</v>
      </c>
      <c r="AU11" s="18">
        <f t="shared" si="39"/>
        <v>20.5075</v>
      </c>
      <c r="AV11" s="18">
        <f t="shared" si="39"/>
        <v>20.5075</v>
      </c>
      <c r="AW11" s="18">
        <f t="shared" si="39"/>
        <v>20.5075</v>
      </c>
      <c r="AX11" s="18">
        <f t="shared" si="39"/>
        <v>20.5075</v>
      </c>
      <c r="AY11" s="18">
        <f t="shared" si="39"/>
        <v>20.5075</v>
      </c>
      <c r="AZ11" s="18">
        <f t="shared" si="39"/>
        <v>20.5075</v>
      </c>
      <c r="BA11" s="18">
        <f t="shared" si="39"/>
        <v>20.5075</v>
      </c>
      <c r="BB11" s="18">
        <f t="shared" si="39"/>
        <v>20.5075</v>
      </c>
      <c r="BC11" s="18">
        <f t="shared" si="39"/>
        <v>20.5075</v>
      </c>
      <c r="BD11" s="18">
        <f t="shared" si="39"/>
        <v>20.5075</v>
      </c>
      <c r="BE11" s="18">
        <f t="shared" si="39"/>
        <v>20.5075</v>
      </c>
      <c r="BF11" s="18">
        <f t="shared" si="39"/>
        <v>20.5075</v>
      </c>
      <c r="BG11" s="18">
        <f t="shared" si="39"/>
        <v>20.5075</v>
      </c>
      <c r="BH11" s="18">
        <f t="shared" si="39"/>
        <v>20.5075</v>
      </c>
      <c r="BI11" s="18">
        <f t="shared" si="39"/>
        <v>20.5075</v>
      </c>
      <c r="BJ11" s="18">
        <f t="shared" si="39"/>
        <v>20.5075</v>
      </c>
      <c r="BK11" s="18">
        <f t="shared" si="39"/>
        <v>20.5075</v>
      </c>
      <c r="BL11" s="18">
        <f t="shared" si="39"/>
        <v>20.5075</v>
      </c>
      <c r="BM11" s="18">
        <f t="shared" si="39"/>
        <v>20.5075</v>
      </c>
      <c r="BN11" s="18">
        <f t="shared" si="39"/>
        <v>20.5075</v>
      </c>
      <c r="BO11" s="18">
        <f t="shared" si="39"/>
        <v>20.5075</v>
      </c>
      <c r="BP11" s="18">
        <f t="shared" si="39"/>
        <v>20.5075</v>
      </c>
      <c r="BQ11" s="18">
        <f t="shared" si="39"/>
        <v>20.5075</v>
      </c>
      <c r="BR11" s="18">
        <f t="shared" si="39"/>
        <v>20.5075</v>
      </c>
      <c r="BS11" s="18">
        <f t="shared" si="39"/>
        <v>20.5075</v>
      </c>
      <c r="BT11" s="18">
        <f t="shared" si="39"/>
        <v>20.5075</v>
      </c>
      <c r="BU11" s="18">
        <f t="shared" si="39"/>
        <v>20.5075</v>
      </c>
      <c r="BV11" s="18">
        <f t="shared" si="39"/>
        <v>20.5075</v>
      </c>
      <c r="BW11" s="18">
        <f t="shared" si="38"/>
        <v>20.5075</v>
      </c>
      <c r="BX11" s="18">
        <f t="shared" si="38"/>
        <v>20.5075</v>
      </c>
      <c r="BY11" s="18">
        <f t="shared" si="38"/>
        <v>20.5075</v>
      </c>
      <c r="BZ11" s="18">
        <f t="shared" si="38"/>
        <v>20.5075</v>
      </c>
      <c r="CA11" s="18">
        <f t="shared" si="38"/>
        <v>20.5075</v>
      </c>
      <c r="CB11" s="18">
        <f t="shared" si="38"/>
        <v>20.5075</v>
      </c>
      <c r="CC11" s="18">
        <f t="shared" si="38"/>
        <v>20.5075</v>
      </c>
      <c r="CD11" s="18">
        <f t="shared" si="38"/>
        <v>20.5075</v>
      </c>
      <c r="CE11" s="18">
        <f t="shared" si="38"/>
        <v>20.5075</v>
      </c>
      <c r="CF11" s="18">
        <f t="shared" si="38"/>
        <v>20.5075</v>
      </c>
      <c r="CG11" s="18">
        <f t="shared" si="38"/>
        <v>20.5075</v>
      </c>
      <c r="CH11" s="18">
        <f t="shared" si="38"/>
        <v>20.5075</v>
      </c>
      <c r="CI11" s="18">
        <f t="shared" si="38"/>
        <v>20.5075</v>
      </c>
      <c r="CJ11" s="18">
        <f t="shared" si="38"/>
        <v>20.5075</v>
      </c>
      <c r="CK11" s="18">
        <f t="shared" si="38"/>
        <v>20.5075</v>
      </c>
      <c r="CL11" s="18">
        <f t="shared" si="38"/>
        <v>20.5075</v>
      </c>
      <c r="CM11" s="18">
        <f t="shared" si="38"/>
        <v>20.5075</v>
      </c>
      <c r="CN11" s="18">
        <f t="shared" si="38"/>
        <v>20.5075</v>
      </c>
      <c r="CO11" s="18">
        <f t="shared" si="38"/>
        <v>20.5075</v>
      </c>
      <c r="CP11" s="18">
        <f t="shared" si="38"/>
        <v>20.5075</v>
      </c>
      <c r="CQ11" s="18">
        <f t="shared" si="38"/>
        <v>20.5075</v>
      </c>
      <c r="CR11" s="18">
        <f t="shared" si="38"/>
        <v>20.5075</v>
      </c>
      <c r="CS11" s="18">
        <f t="shared" si="38"/>
        <v>20.5075</v>
      </c>
      <c r="CT11" s="18">
        <f t="shared" si="38"/>
        <v>20.5075</v>
      </c>
      <c r="CU11" s="18">
        <f t="shared" si="38"/>
        <v>20.5075</v>
      </c>
      <c r="CV11" s="18">
        <f t="shared" si="38"/>
        <v>20.5075</v>
      </c>
      <c r="CW11" s="18">
        <f t="shared" si="38"/>
        <v>20.5075</v>
      </c>
      <c r="CX11" s="18">
        <f t="shared" si="38"/>
        <v>20.5075</v>
      </c>
      <c r="CY11" s="18">
        <f t="shared" si="38"/>
        <v>20.5075</v>
      </c>
      <c r="CZ11" s="18">
        <f t="shared" si="38"/>
        <v>20.5075</v>
      </c>
      <c r="DA11" s="18">
        <f t="shared" si="38"/>
        <v>20.5075</v>
      </c>
      <c r="DB11" s="13"/>
      <c r="DC11" s="13"/>
      <c r="DD11" s="20" t="str">
        <f t="shared" si="13"/>
        <v>m169_GvpW</v>
      </c>
      <c r="DE11" s="22">
        <f t="shared" si="25"/>
        <v>0.36458333333333337</v>
      </c>
      <c r="DF11" s="22">
        <f t="shared" si="25"/>
        <v>0.72916666666666674</v>
      </c>
      <c r="DG11" s="22">
        <f t="shared" si="25"/>
        <v>1.4583333333333335</v>
      </c>
      <c r="DH11" s="22">
        <f t="shared" si="25"/>
        <v>2.916666666666667</v>
      </c>
      <c r="DI11" s="22">
        <f t="shared" si="25"/>
        <v>0.36458333333333337</v>
      </c>
      <c r="DJ11" s="22">
        <f t="shared" si="25"/>
        <v>0.72916666666666674</v>
      </c>
      <c r="DK11" s="22">
        <f t="shared" si="25"/>
        <v>1.4583333333333335</v>
      </c>
      <c r="DL11" s="22">
        <f t="shared" si="25"/>
        <v>2.916666666666667</v>
      </c>
      <c r="DM11" s="22">
        <f t="shared" si="25"/>
        <v>0.36458333333333337</v>
      </c>
      <c r="DN11" s="22">
        <f t="shared" si="25"/>
        <v>0.72916666666666674</v>
      </c>
      <c r="DO11" s="22">
        <f t="shared" si="25"/>
        <v>1.4583333333333335</v>
      </c>
      <c r="DP11" s="22">
        <f t="shared" si="25"/>
        <v>2.916666666666667</v>
      </c>
      <c r="DQ11" s="22">
        <f t="shared" si="25"/>
        <v>0.36458333333333337</v>
      </c>
      <c r="DR11" s="22">
        <f t="shared" si="25"/>
        <v>0.36458333333333337</v>
      </c>
      <c r="DS11" s="22">
        <f t="shared" si="25"/>
        <v>0.36458333333333337</v>
      </c>
      <c r="DT11" s="22">
        <f t="shared" si="25"/>
        <v>0.36458333333333337</v>
      </c>
      <c r="DU11" s="22">
        <f t="shared" si="14"/>
        <v>0.36458333333333337</v>
      </c>
      <c r="DV11" s="22">
        <f t="shared" si="15"/>
        <v>0.36458333333333337</v>
      </c>
      <c r="DW11" s="22">
        <f t="shared" si="15"/>
        <v>0.36458333333333337</v>
      </c>
      <c r="DX11" s="22">
        <f t="shared" si="15"/>
        <v>0.36458333333333337</v>
      </c>
      <c r="DY11" s="22">
        <f t="shared" si="15"/>
        <v>0.36458333333333337</v>
      </c>
      <c r="DZ11" s="22">
        <f t="shared" si="15"/>
        <v>0.36458333333333337</v>
      </c>
      <c r="EA11" s="22">
        <f t="shared" si="15"/>
        <v>0.36458333333333337</v>
      </c>
      <c r="EB11" s="22">
        <f t="shared" si="15"/>
        <v>0.36458333333333337</v>
      </c>
      <c r="EC11" s="22">
        <f t="shared" si="15"/>
        <v>0.36458333333333337</v>
      </c>
      <c r="ED11" s="22">
        <f t="shared" si="15"/>
        <v>0.36458333333333337</v>
      </c>
      <c r="EE11" s="22">
        <f t="shared" si="15"/>
        <v>0.36458333333333337</v>
      </c>
      <c r="EF11" s="22">
        <f t="shared" si="15"/>
        <v>0.36458333333333337</v>
      </c>
      <c r="EG11" s="22">
        <f t="shared" si="15"/>
        <v>0.36458333333333337</v>
      </c>
      <c r="EH11" s="22">
        <f t="shared" si="15"/>
        <v>0.36458333333333337</v>
      </c>
      <c r="EI11" s="22">
        <f t="shared" si="15"/>
        <v>0.36458333333333337</v>
      </c>
      <c r="EJ11" s="22">
        <f t="shared" si="15"/>
        <v>0.36458333333333337</v>
      </c>
      <c r="EK11" s="22">
        <f t="shared" si="15"/>
        <v>0.36458333333333337</v>
      </c>
      <c r="EL11" s="22">
        <f t="shared" si="16"/>
        <v>0.36458333333333337</v>
      </c>
      <c r="EM11" s="22">
        <f t="shared" si="16"/>
        <v>0.36458333333333337</v>
      </c>
      <c r="EN11" s="22">
        <f t="shared" si="16"/>
        <v>0.36458333333333337</v>
      </c>
      <c r="EO11" s="22">
        <f t="shared" si="16"/>
        <v>0.36458333333333337</v>
      </c>
      <c r="EP11" s="22">
        <f t="shared" si="16"/>
        <v>0.36458333333333337</v>
      </c>
      <c r="EQ11" s="22">
        <f t="shared" si="16"/>
        <v>0.36458333333333337</v>
      </c>
      <c r="ER11" s="22">
        <f t="shared" si="16"/>
        <v>0.36458333333333337</v>
      </c>
      <c r="ES11" s="22">
        <f t="shared" si="16"/>
        <v>0.36458333333333337</v>
      </c>
      <c r="ET11" s="22">
        <f t="shared" si="16"/>
        <v>0.36458333333333337</v>
      </c>
      <c r="EU11" s="22">
        <f t="shared" si="16"/>
        <v>0.36458333333333337</v>
      </c>
      <c r="EV11" s="22">
        <f t="shared" si="16"/>
        <v>0.36458333333333337</v>
      </c>
      <c r="EW11" s="22">
        <f t="shared" si="16"/>
        <v>0.36458333333333337</v>
      </c>
      <c r="EX11" s="22">
        <f t="shared" si="16"/>
        <v>0.36458333333333337</v>
      </c>
      <c r="EY11" s="22">
        <f t="shared" si="16"/>
        <v>0.36458333333333337</v>
      </c>
      <c r="EZ11" s="22">
        <f t="shared" si="16"/>
        <v>0.36458333333333337</v>
      </c>
      <c r="FA11" s="22">
        <f t="shared" si="16"/>
        <v>0.36458333333333337</v>
      </c>
      <c r="FB11" s="22">
        <f t="shared" si="17"/>
        <v>0.36458333333333337</v>
      </c>
      <c r="FC11" s="22">
        <f t="shared" si="17"/>
        <v>0.36458333333333337</v>
      </c>
      <c r="FD11" s="22">
        <f t="shared" si="17"/>
        <v>0.36458333333333337</v>
      </c>
      <c r="FE11" s="22">
        <f t="shared" si="17"/>
        <v>0.36458333333333337</v>
      </c>
      <c r="FF11" s="22">
        <f t="shared" si="17"/>
        <v>0.36458333333333337</v>
      </c>
      <c r="FG11" s="22">
        <f t="shared" si="17"/>
        <v>0.36458333333333337</v>
      </c>
      <c r="FH11" s="22">
        <f t="shared" si="17"/>
        <v>0.36458333333333337</v>
      </c>
      <c r="FI11" s="22">
        <f t="shared" si="17"/>
        <v>0.36458333333333337</v>
      </c>
      <c r="FJ11" s="22">
        <f t="shared" si="17"/>
        <v>0.36458333333333337</v>
      </c>
      <c r="FK11" s="22">
        <f t="shared" si="17"/>
        <v>0.36458333333333337</v>
      </c>
      <c r="FL11" s="22">
        <f t="shared" si="17"/>
        <v>0.36458333333333337</v>
      </c>
      <c r="FM11" s="22">
        <f t="shared" si="17"/>
        <v>0.36458333333333337</v>
      </c>
      <c r="FN11" s="22">
        <f t="shared" si="17"/>
        <v>0.36458333333333337</v>
      </c>
      <c r="FO11" s="22">
        <f t="shared" si="17"/>
        <v>0.36458333333333337</v>
      </c>
      <c r="FP11" s="22">
        <f t="shared" si="17"/>
        <v>0.36458333333333337</v>
      </c>
      <c r="FQ11" s="22">
        <f t="shared" si="17"/>
        <v>0.36458333333333337</v>
      </c>
      <c r="FR11" s="22">
        <f t="shared" si="18"/>
        <v>0.36458333333333337</v>
      </c>
      <c r="FS11" s="22">
        <f t="shared" si="18"/>
        <v>0.36458333333333337</v>
      </c>
      <c r="FT11" s="22">
        <f t="shared" si="18"/>
        <v>0.36458333333333337</v>
      </c>
      <c r="FU11" s="22">
        <f t="shared" si="18"/>
        <v>0.36458333333333337</v>
      </c>
      <c r="FV11" s="22">
        <f t="shared" si="18"/>
        <v>0.36458333333333337</v>
      </c>
      <c r="FW11" s="22">
        <f t="shared" si="18"/>
        <v>0.36458333333333337</v>
      </c>
      <c r="FX11" s="22">
        <f t="shared" si="18"/>
        <v>0.36458333333333337</v>
      </c>
      <c r="FY11" s="22">
        <f t="shared" si="18"/>
        <v>0.36458333333333337</v>
      </c>
      <c r="FZ11" s="22">
        <f t="shared" si="18"/>
        <v>0.36458333333333337</v>
      </c>
      <c r="GA11" s="22">
        <f t="shared" si="18"/>
        <v>0.36458333333333337</v>
      </c>
      <c r="GB11" s="22">
        <f t="shared" si="18"/>
        <v>0.36458333333333337</v>
      </c>
      <c r="GC11" s="22">
        <f t="shared" si="18"/>
        <v>0.36458333333333337</v>
      </c>
      <c r="GD11" s="22">
        <f t="shared" si="18"/>
        <v>0.36458333333333337</v>
      </c>
      <c r="GE11" s="22">
        <f t="shared" si="18"/>
        <v>0.36458333333333337</v>
      </c>
      <c r="GF11" s="22">
        <f t="shared" si="18"/>
        <v>0.36458333333333337</v>
      </c>
      <c r="GG11" s="22">
        <f t="shared" si="19"/>
        <v>0.36458333333333337</v>
      </c>
      <c r="GH11" s="22">
        <f t="shared" si="19"/>
        <v>0.36458333333333337</v>
      </c>
      <c r="GI11" s="22">
        <f t="shared" si="19"/>
        <v>0.36458333333333337</v>
      </c>
      <c r="GJ11" s="22">
        <f t="shared" si="19"/>
        <v>0.36458333333333337</v>
      </c>
      <c r="GK11" s="22">
        <f t="shared" si="19"/>
        <v>0.36458333333333337</v>
      </c>
      <c r="GL11" s="22">
        <f t="shared" si="19"/>
        <v>0.36458333333333337</v>
      </c>
      <c r="GM11" s="22">
        <f t="shared" si="19"/>
        <v>0.36458333333333337</v>
      </c>
      <c r="GN11" s="22">
        <f t="shared" si="19"/>
        <v>0.36458333333333337</v>
      </c>
      <c r="GO11" s="22">
        <f t="shared" si="19"/>
        <v>0.36458333333333337</v>
      </c>
      <c r="GP11" s="22">
        <f t="shared" si="19"/>
        <v>0.36458333333333337</v>
      </c>
      <c r="GQ11" s="22">
        <f t="shared" si="19"/>
        <v>0.36458333333333337</v>
      </c>
      <c r="GR11" s="22">
        <f t="shared" si="19"/>
        <v>0.36458333333333337</v>
      </c>
      <c r="GS11" s="22">
        <f t="shared" si="19"/>
        <v>0.36458333333333337</v>
      </c>
      <c r="GT11" s="22">
        <f t="shared" si="19"/>
        <v>0.36458333333333337</v>
      </c>
      <c r="GU11" s="22">
        <f t="shared" si="19"/>
        <v>0.36458333333333337</v>
      </c>
      <c r="GV11" s="22">
        <f>DA11*GV$2/$DC$2*1000000/(650*$E11)</f>
        <v>0.36458333333333337</v>
      </c>
      <c r="GX11" s="3" t="str">
        <f t="shared" si="26"/>
        <v>m169_GvpW</v>
      </c>
      <c r="GY11">
        <f>J11/C11*DE2*1000</f>
        <v>24.248733108108109</v>
      </c>
    </row>
    <row r="12" spans="1:207" x14ac:dyDescent="0.75">
      <c r="A12" s="3"/>
      <c r="B12" s="27" t="s">
        <v>22</v>
      </c>
      <c r="C12" s="28">
        <v>202.9</v>
      </c>
      <c r="D12" s="7">
        <f t="shared" si="20"/>
        <v>116.21513259636863</v>
      </c>
      <c r="E12" s="29">
        <v>2686</v>
      </c>
      <c r="F12" s="30">
        <f t="shared" si="21"/>
        <v>1745.9</v>
      </c>
      <c r="G12" s="3"/>
      <c r="H12" s="3"/>
      <c r="I12" s="3" t="str">
        <f t="shared" si="22"/>
        <v>pUC19 (maxi)</v>
      </c>
      <c r="J12" s="3">
        <f>3000-SUM(J4:J11)</f>
        <v>2135.8656249999999</v>
      </c>
      <c r="K12" s="3">
        <f t="shared" ref="J12:AO12" si="40">3000-SUM(K4:K11)</f>
        <v>1994.5312500000002</v>
      </c>
      <c r="L12" s="3">
        <f t="shared" si="40"/>
        <v>1711.8625000000004</v>
      </c>
      <c r="M12" s="3">
        <f t="shared" si="40"/>
        <v>1146.5250000000001</v>
      </c>
      <c r="N12" s="3">
        <f t="shared" si="40"/>
        <v>2677.9656250000003</v>
      </c>
      <c r="O12" s="3">
        <f t="shared" si="40"/>
        <v>2536.6312499999999</v>
      </c>
      <c r="P12" s="3">
        <f t="shared" si="40"/>
        <v>2253.9625000000001</v>
      </c>
      <c r="Q12" s="3">
        <f t="shared" si="40"/>
        <v>1688.625</v>
      </c>
      <c r="R12" s="3">
        <f t="shared" si="40"/>
        <v>1413.065625</v>
      </c>
      <c r="S12" s="3">
        <f t="shared" si="40"/>
        <v>1271.7312499999998</v>
      </c>
      <c r="T12" s="3">
        <f t="shared" si="40"/>
        <v>989.06250000000045</v>
      </c>
      <c r="U12" s="3">
        <f t="shared" si="40"/>
        <v>423.72500000000082</v>
      </c>
      <c r="V12" s="3">
        <f t="shared" si="40"/>
        <v>2135.8656249999999</v>
      </c>
      <c r="W12" s="3">
        <f t="shared" si="40"/>
        <v>2135.8656249999999</v>
      </c>
      <c r="X12" s="3">
        <f t="shared" si="40"/>
        <v>2135.8656249999999</v>
      </c>
      <c r="Y12" s="3">
        <f t="shared" si="40"/>
        <v>2135.8656249999999</v>
      </c>
      <c r="Z12" s="3">
        <f t="shared" si="40"/>
        <v>2135.8656249999999</v>
      </c>
      <c r="AA12" s="3">
        <f t="shared" si="40"/>
        <v>2135.8656249999999</v>
      </c>
      <c r="AB12" s="3">
        <f t="shared" si="40"/>
        <v>2135.8656249999999</v>
      </c>
      <c r="AC12" s="3">
        <f t="shared" si="40"/>
        <v>2135.8656249999999</v>
      </c>
      <c r="AD12" s="3">
        <f t="shared" si="40"/>
        <v>2135.8656249999999</v>
      </c>
      <c r="AE12" s="3">
        <f t="shared" si="40"/>
        <v>2135.8656249999999</v>
      </c>
      <c r="AF12" s="3">
        <f t="shared" si="40"/>
        <v>2135.8656249999999</v>
      </c>
      <c r="AG12" s="3">
        <f t="shared" si="40"/>
        <v>2135.8656249999999</v>
      </c>
      <c r="AH12" s="3">
        <f t="shared" si="40"/>
        <v>2135.8656249999999</v>
      </c>
      <c r="AI12" s="3">
        <f t="shared" si="40"/>
        <v>2135.8656249999999</v>
      </c>
      <c r="AJ12" s="3">
        <f t="shared" si="40"/>
        <v>2135.8656249999999</v>
      </c>
      <c r="AK12" s="3">
        <f t="shared" si="40"/>
        <v>2135.8656249999999</v>
      </c>
      <c r="AL12" s="3">
        <f t="shared" si="40"/>
        <v>2135.8656249999999</v>
      </c>
      <c r="AM12" s="3">
        <f t="shared" si="40"/>
        <v>2135.8656249999999</v>
      </c>
      <c r="AN12" s="3">
        <f t="shared" si="40"/>
        <v>2135.8656249999999</v>
      </c>
      <c r="AO12" s="3">
        <f t="shared" si="40"/>
        <v>2135.8656249999999</v>
      </c>
      <c r="AP12" s="3">
        <f t="shared" ref="AP12:BU12" si="41">3000-SUM(AP4:AP11)</f>
        <v>2135.8656249999999</v>
      </c>
      <c r="AQ12" s="3">
        <f t="shared" si="41"/>
        <v>2135.8656249999999</v>
      </c>
      <c r="AR12" s="3">
        <f t="shared" si="41"/>
        <v>2135.8656249999999</v>
      </c>
      <c r="AS12" s="3">
        <f t="shared" si="41"/>
        <v>2135.8656249999999</v>
      </c>
      <c r="AT12" s="3">
        <f t="shared" si="41"/>
        <v>2135.8656249999999</v>
      </c>
      <c r="AU12" s="3">
        <f t="shared" si="41"/>
        <v>2135.8656249999999</v>
      </c>
      <c r="AV12" s="3">
        <f t="shared" si="41"/>
        <v>2135.8656249999999</v>
      </c>
      <c r="AW12" s="3">
        <f t="shared" si="41"/>
        <v>2135.8656249999999</v>
      </c>
      <c r="AX12" s="3">
        <f t="shared" si="41"/>
        <v>2135.8656249999999</v>
      </c>
      <c r="AY12" s="3">
        <f t="shared" si="41"/>
        <v>2135.8656249999999</v>
      </c>
      <c r="AZ12" s="3">
        <f t="shared" si="41"/>
        <v>2135.8656249999999</v>
      </c>
      <c r="BA12" s="3">
        <f t="shared" si="41"/>
        <v>2135.8656249999999</v>
      </c>
      <c r="BB12" s="3">
        <f t="shared" si="41"/>
        <v>2135.8656249999999</v>
      </c>
      <c r="BC12" s="3">
        <f t="shared" si="41"/>
        <v>2135.8656249999999</v>
      </c>
      <c r="BD12" s="3">
        <f t="shared" si="41"/>
        <v>2135.8656249999999</v>
      </c>
      <c r="BE12" s="3">
        <f t="shared" si="41"/>
        <v>2135.8656249999999</v>
      </c>
      <c r="BF12" s="3">
        <f t="shared" si="41"/>
        <v>2135.8656249999999</v>
      </c>
      <c r="BG12" s="3">
        <f t="shared" si="41"/>
        <v>2135.8656249999999</v>
      </c>
      <c r="BH12" s="3">
        <f t="shared" si="41"/>
        <v>2135.8656249999999</v>
      </c>
      <c r="BI12" s="3">
        <f t="shared" si="41"/>
        <v>2135.8656249999999</v>
      </c>
      <c r="BJ12" s="3">
        <f t="shared" si="41"/>
        <v>2135.8656249999999</v>
      </c>
      <c r="BK12" s="3">
        <f t="shared" si="41"/>
        <v>2135.8656249999999</v>
      </c>
      <c r="BL12" s="3">
        <f t="shared" si="41"/>
        <v>2135.8656249999999</v>
      </c>
      <c r="BM12" s="3">
        <f t="shared" si="41"/>
        <v>2135.8656249999999</v>
      </c>
      <c r="BN12" s="3">
        <f t="shared" si="41"/>
        <v>2135.8656249999999</v>
      </c>
      <c r="BO12" s="3">
        <f t="shared" si="41"/>
        <v>2135.8656249999999</v>
      </c>
      <c r="BP12" s="3">
        <f t="shared" si="41"/>
        <v>2135.8656249999999</v>
      </c>
      <c r="BQ12" s="3">
        <f t="shared" si="41"/>
        <v>2135.8656249999999</v>
      </c>
      <c r="BR12" s="3">
        <f t="shared" si="41"/>
        <v>2135.8656249999999</v>
      </c>
      <c r="BS12" s="3">
        <f t="shared" si="41"/>
        <v>2135.8656249999999</v>
      </c>
      <c r="BT12" s="3">
        <f t="shared" si="41"/>
        <v>2135.8656249999999</v>
      </c>
      <c r="BU12" s="3">
        <f t="shared" si="41"/>
        <v>2135.8656249999999</v>
      </c>
      <c r="BV12" s="3">
        <f t="shared" ref="BV12:DA12" si="42">3000-SUM(BV4:BV11)</f>
        <v>2135.8656249999999</v>
      </c>
      <c r="BW12" s="3">
        <f t="shared" si="42"/>
        <v>2135.8656249999999</v>
      </c>
      <c r="BX12" s="3">
        <f t="shared" si="42"/>
        <v>2135.8656249999999</v>
      </c>
      <c r="BY12" s="3">
        <f t="shared" si="42"/>
        <v>2135.8656249999999</v>
      </c>
      <c r="BZ12" s="3">
        <f t="shared" si="42"/>
        <v>2135.8656249999999</v>
      </c>
      <c r="CA12" s="3">
        <f t="shared" si="42"/>
        <v>2135.8656249999999</v>
      </c>
      <c r="CB12" s="3">
        <f t="shared" si="42"/>
        <v>2135.8656249999999</v>
      </c>
      <c r="CC12" s="3">
        <f t="shared" si="42"/>
        <v>2135.8656249999999</v>
      </c>
      <c r="CD12" s="3">
        <f t="shared" si="42"/>
        <v>2135.8656249999999</v>
      </c>
      <c r="CE12" s="3">
        <f t="shared" si="42"/>
        <v>2135.8656249999999</v>
      </c>
      <c r="CF12" s="3">
        <f t="shared" si="42"/>
        <v>2135.8656249999999</v>
      </c>
      <c r="CG12" s="3">
        <f t="shared" si="42"/>
        <v>2135.8656249999999</v>
      </c>
      <c r="CH12" s="3">
        <f t="shared" si="42"/>
        <v>2135.8656249999999</v>
      </c>
      <c r="CI12" s="3">
        <f t="shared" si="42"/>
        <v>2135.8656249999999</v>
      </c>
      <c r="CJ12" s="3">
        <f t="shared" si="42"/>
        <v>2135.8656249999999</v>
      </c>
      <c r="CK12" s="3">
        <f t="shared" si="42"/>
        <v>2135.8656249999999</v>
      </c>
      <c r="CL12" s="3">
        <f t="shared" si="42"/>
        <v>2135.8656249999999</v>
      </c>
      <c r="CM12" s="3">
        <f t="shared" si="42"/>
        <v>2135.8656249999999</v>
      </c>
      <c r="CN12" s="3">
        <f t="shared" si="42"/>
        <v>2135.8656249999999</v>
      </c>
      <c r="CO12" s="3">
        <f t="shared" si="42"/>
        <v>2135.8656249999999</v>
      </c>
      <c r="CP12" s="3">
        <f t="shared" si="42"/>
        <v>2135.8656249999999</v>
      </c>
      <c r="CQ12" s="3">
        <f t="shared" si="42"/>
        <v>2135.8656249999999</v>
      </c>
      <c r="CR12" s="3">
        <f t="shared" si="42"/>
        <v>2135.8656249999999</v>
      </c>
      <c r="CS12" s="3">
        <f t="shared" si="42"/>
        <v>2135.8656249999999</v>
      </c>
      <c r="CT12" s="3">
        <f t="shared" si="42"/>
        <v>2135.8656249999999</v>
      </c>
      <c r="CU12" s="3">
        <f t="shared" si="42"/>
        <v>2135.8656249999999</v>
      </c>
      <c r="CV12" s="3">
        <f t="shared" si="42"/>
        <v>2135.8656249999999</v>
      </c>
      <c r="CW12" s="3">
        <f t="shared" si="42"/>
        <v>2135.8656249999999</v>
      </c>
      <c r="CX12" s="3">
        <f t="shared" si="42"/>
        <v>2135.8656249999999</v>
      </c>
      <c r="CY12" s="3">
        <f t="shared" si="42"/>
        <v>2135.8656249999999</v>
      </c>
      <c r="CZ12" s="3">
        <f t="shared" si="42"/>
        <v>2135.8656249999999</v>
      </c>
      <c r="DA12" s="3">
        <f t="shared" si="42"/>
        <v>2135.8656249999999</v>
      </c>
      <c r="DB12" s="3"/>
      <c r="DC12" s="24"/>
      <c r="DD12" s="31" t="str">
        <f t="shared" si="13"/>
        <v>pUC19 (maxi)</v>
      </c>
      <c r="DE12" s="22">
        <f>J12*DE$2/$DC$2*1000000/(650*$E12)</f>
        <v>71.362713476335017</v>
      </c>
      <c r="DF12" s="22">
        <f t="shared" si="25"/>
        <v>66.640504181224586</v>
      </c>
      <c r="DG12" s="22">
        <f t="shared" si="25"/>
        <v>57.196085591003701</v>
      </c>
      <c r="DH12" s="22">
        <f t="shared" si="25"/>
        <v>38.307248410561883</v>
      </c>
      <c r="DI12" s="22">
        <f t="shared" si="25"/>
        <v>89.475148323691684</v>
      </c>
      <c r="DJ12" s="22">
        <f t="shared" si="25"/>
        <v>84.752939028581224</v>
      </c>
      <c r="DK12" s="22">
        <f t="shared" si="25"/>
        <v>75.308520438360347</v>
      </c>
      <c r="DL12" s="22">
        <f t="shared" si="25"/>
        <v>56.41968325791855</v>
      </c>
      <c r="DM12" s="22">
        <f t="shared" si="25"/>
        <v>47.212800346526144</v>
      </c>
      <c r="DN12" s="22">
        <f t="shared" si="25"/>
        <v>42.490591051415691</v>
      </c>
      <c r="DO12" s="22">
        <f t="shared" si="25"/>
        <v>33.046172461194814</v>
      </c>
      <c r="DP12" s="22">
        <f t="shared" si="25"/>
        <v>14.157335280753026</v>
      </c>
      <c r="DQ12" s="22">
        <f t="shared" si="25"/>
        <v>71.362713476335017</v>
      </c>
      <c r="DR12" s="22">
        <f t="shared" si="25"/>
        <v>71.362713476335017</v>
      </c>
      <c r="DS12" s="22">
        <f t="shared" si="25"/>
        <v>71.362713476335017</v>
      </c>
      <c r="DT12" s="22">
        <f t="shared" si="25"/>
        <v>71.362713476335017</v>
      </c>
      <c r="DU12" s="22">
        <f t="shared" si="14"/>
        <v>71.362713476335017</v>
      </c>
      <c r="DV12" s="22">
        <f t="shared" si="15"/>
        <v>71.362713476335017</v>
      </c>
      <c r="DW12" s="22">
        <f t="shared" si="15"/>
        <v>71.362713476335017</v>
      </c>
      <c r="DX12" s="22">
        <f t="shared" si="15"/>
        <v>71.362713476335017</v>
      </c>
      <c r="DY12" s="22">
        <f t="shared" si="15"/>
        <v>71.362713476335017</v>
      </c>
      <c r="DZ12" s="22">
        <f t="shared" si="15"/>
        <v>71.362713476335017</v>
      </c>
      <c r="EA12" s="22">
        <f t="shared" si="15"/>
        <v>71.362713476335017</v>
      </c>
      <c r="EB12" s="22">
        <f t="shared" si="15"/>
        <v>71.362713476335017</v>
      </c>
      <c r="EC12" s="22">
        <f t="shared" si="15"/>
        <v>71.362713476335017</v>
      </c>
      <c r="ED12" s="22">
        <f t="shared" si="15"/>
        <v>71.362713476335017</v>
      </c>
      <c r="EE12" s="22">
        <f t="shared" si="15"/>
        <v>71.362713476335017</v>
      </c>
      <c r="EF12" s="22">
        <f t="shared" si="15"/>
        <v>71.362713476335017</v>
      </c>
      <c r="EG12" s="22">
        <f t="shared" si="15"/>
        <v>71.362713476335017</v>
      </c>
      <c r="EH12" s="22">
        <f t="shared" si="15"/>
        <v>71.362713476335017</v>
      </c>
      <c r="EI12" s="22">
        <f t="shared" si="15"/>
        <v>71.362713476335017</v>
      </c>
      <c r="EJ12" s="22">
        <f t="shared" si="15"/>
        <v>71.362713476335017</v>
      </c>
      <c r="EK12" s="22">
        <f t="shared" si="15"/>
        <v>71.362713476335017</v>
      </c>
      <c r="EL12" s="22">
        <f t="shared" si="16"/>
        <v>71.362713476335017</v>
      </c>
      <c r="EM12" s="22">
        <f t="shared" si="16"/>
        <v>71.362713476335017</v>
      </c>
      <c r="EN12" s="22">
        <f t="shared" si="16"/>
        <v>71.362713476335017</v>
      </c>
      <c r="EO12" s="22">
        <f t="shared" si="16"/>
        <v>71.362713476335017</v>
      </c>
      <c r="EP12" s="22">
        <f t="shared" si="16"/>
        <v>71.362713476335017</v>
      </c>
      <c r="EQ12" s="22">
        <f t="shared" si="16"/>
        <v>71.362713476335017</v>
      </c>
      <c r="ER12" s="22">
        <f t="shared" si="16"/>
        <v>71.362713476335017</v>
      </c>
      <c r="ES12" s="22">
        <f t="shared" si="16"/>
        <v>71.362713476335017</v>
      </c>
      <c r="ET12" s="22">
        <f t="shared" si="16"/>
        <v>71.362713476335017</v>
      </c>
      <c r="EU12" s="22">
        <f t="shared" si="16"/>
        <v>71.362713476335017</v>
      </c>
      <c r="EV12" s="22">
        <f t="shared" si="16"/>
        <v>71.362713476335017</v>
      </c>
      <c r="EW12" s="22">
        <f t="shared" si="16"/>
        <v>71.362713476335017</v>
      </c>
      <c r="EX12" s="22">
        <f t="shared" si="16"/>
        <v>71.362713476335017</v>
      </c>
      <c r="EY12" s="22">
        <f t="shared" si="16"/>
        <v>71.362713476335017</v>
      </c>
      <c r="EZ12" s="22">
        <f t="shared" si="16"/>
        <v>71.362713476335017</v>
      </c>
      <c r="FA12" s="22">
        <f t="shared" si="16"/>
        <v>71.362713476335017</v>
      </c>
      <c r="FB12" s="22">
        <f t="shared" si="17"/>
        <v>71.362713476335017</v>
      </c>
      <c r="FC12" s="22">
        <f t="shared" si="17"/>
        <v>71.362713476335017</v>
      </c>
      <c r="FD12" s="22">
        <f t="shared" si="17"/>
        <v>71.362713476335017</v>
      </c>
      <c r="FE12" s="22">
        <f t="shared" si="17"/>
        <v>71.362713476335017</v>
      </c>
      <c r="FF12" s="22">
        <f t="shared" si="17"/>
        <v>71.362713476335017</v>
      </c>
      <c r="FG12" s="22">
        <f t="shared" si="17"/>
        <v>71.362713476335017</v>
      </c>
      <c r="FH12" s="22">
        <f t="shared" si="17"/>
        <v>71.362713476335017</v>
      </c>
      <c r="FI12" s="22">
        <f t="shared" si="17"/>
        <v>71.362713476335017</v>
      </c>
      <c r="FJ12" s="22">
        <f t="shared" si="17"/>
        <v>71.362713476335017</v>
      </c>
      <c r="FK12" s="22">
        <f t="shared" si="17"/>
        <v>71.362713476335017</v>
      </c>
      <c r="FL12" s="22">
        <f t="shared" si="17"/>
        <v>71.362713476335017</v>
      </c>
      <c r="FM12" s="22">
        <f t="shared" si="17"/>
        <v>71.362713476335017</v>
      </c>
      <c r="FN12" s="22">
        <f t="shared" si="17"/>
        <v>71.362713476335017</v>
      </c>
      <c r="FO12" s="22">
        <f t="shared" si="17"/>
        <v>71.362713476335017</v>
      </c>
      <c r="FP12" s="22">
        <f t="shared" si="17"/>
        <v>71.362713476335017</v>
      </c>
      <c r="FQ12" s="22">
        <f t="shared" si="17"/>
        <v>71.362713476335017</v>
      </c>
      <c r="FR12" s="22">
        <f t="shared" si="18"/>
        <v>71.362713476335017</v>
      </c>
      <c r="FS12" s="22">
        <f t="shared" si="18"/>
        <v>71.362713476335017</v>
      </c>
      <c r="FT12" s="22">
        <f t="shared" si="18"/>
        <v>71.362713476335017</v>
      </c>
      <c r="FU12" s="22">
        <f t="shared" si="18"/>
        <v>71.362713476335017</v>
      </c>
      <c r="FV12" s="22">
        <f t="shared" si="18"/>
        <v>71.362713476335017</v>
      </c>
      <c r="FW12" s="22">
        <f t="shared" si="18"/>
        <v>71.362713476335017</v>
      </c>
      <c r="FX12" s="22">
        <f t="shared" si="18"/>
        <v>71.362713476335017</v>
      </c>
      <c r="FY12" s="22">
        <f t="shared" si="18"/>
        <v>71.362713476335017</v>
      </c>
      <c r="FZ12" s="22">
        <f t="shared" si="18"/>
        <v>71.362713476335017</v>
      </c>
      <c r="GA12" s="22">
        <f t="shared" si="18"/>
        <v>71.362713476335017</v>
      </c>
      <c r="GB12" s="22">
        <f t="shared" si="18"/>
        <v>71.362713476335017</v>
      </c>
      <c r="GC12" s="22">
        <f t="shared" si="18"/>
        <v>71.362713476335017</v>
      </c>
      <c r="GD12" s="22">
        <f t="shared" si="18"/>
        <v>71.362713476335017</v>
      </c>
      <c r="GE12" s="22">
        <f t="shared" si="18"/>
        <v>71.362713476335017</v>
      </c>
      <c r="GF12" s="22">
        <f t="shared" si="18"/>
        <v>71.362713476335017</v>
      </c>
      <c r="GG12" s="22">
        <f t="shared" si="18"/>
        <v>71.362713476335017</v>
      </c>
      <c r="GH12" s="22">
        <f t="shared" si="19"/>
        <v>71.362713476335017</v>
      </c>
      <c r="GI12" s="22">
        <f t="shared" si="19"/>
        <v>71.362713476335017</v>
      </c>
      <c r="GJ12" s="22">
        <f t="shared" si="19"/>
        <v>71.362713476335017</v>
      </c>
      <c r="GK12" s="22">
        <f t="shared" si="19"/>
        <v>71.362713476335017</v>
      </c>
      <c r="GL12" s="22">
        <f t="shared" si="19"/>
        <v>71.362713476335017</v>
      </c>
      <c r="GM12" s="22">
        <f t="shared" si="19"/>
        <v>71.362713476335017</v>
      </c>
      <c r="GN12" s="22">
        <f t="shared" si="19"/>
        <v>71.362713476335017</v>
      </c>
      <c r="GO12" s="22">
        <f t="shared" si="19"/>
        <v>71.362713476335017</v>
      </c>
      <c r="GP12" s="22">
        <f t="shared" si="19"/>
        <v>71.362713476335017</v>
      </c>
      <c r="GQ12" s="22">
        <f t="shared" si="19"/>
        <v>71.362713476335017</v>
      </c>
      <c r="GR12" s="22">
        <f t="shared" si="19"/>
        <v>71.362713476335017</v>
      </c>
      <c r="GS12" s="22">
        <f t="shared" si="19"/>
        <v>71.362713476335017</v>
      </c>
      <c r="GT12" s="22">
        <f t="shared" si="19"/>
        <v>71.362713476335017</v>
      </c>
      <c r="GU12" s="22">
        <f t="shared" si="19"/>
        <v>71.362713476335017</v>
      </c>
      <c r="GV12" s="22">
        <f t="shared" si="19"/>
        <v>71.362713476335017</v>
      </c>
      <c r="GX12" s="3" t="str">
        <f t="shared" si="26"/>
        <v>pUC19 (maxi)</v>
      </c>
      <c r="GY12">
        <f>J12/C12*DE2*1000</f>
        <v>3684.3418863972393</v>
      </c>
    </row>
    <row r="13" spans="1:207" x14ac:dyDescent="0.75">
      <c r="A13" s="3"/>
      <c r="B13" s="27"/>
      <c r="C13" s="28"/>
      <c r="D13" s="41"/>
      <c r="E13" s="29"/>
      <c r="F13" s="3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24"/>
      <c r="DD13" s="32" t="s">
        <v>23</v>
      </c>
      <c r="DE13" s="22">
        <f xml:space="preserve"> $DC$2 * DE4/$D$4 + $DC$2*DE5/$D$5 + $DC$2*DE6/$D$6 + $DC$2*DE7/$D$7 + $DC$2*DE8/$D$8  + $DC$2*DE9/$D$9 + $DC$2*DE10/$D$10 + $DC$2*DE11/$D$11 +  $DC$2*DE12/$D$12</f>
        <v>4.4906498489699258</v>
      </c>
      <c r="DF13" s="22">
        <f t="shared" ref="DE13:EJ13" si="43" xml:space="preserve"> $DC$2 * DF4/$D$4 + $DC$2*DF5/$D$5 + $DC$2*DF6/$D$6 + $DC$2*DF7/$D$7 + $DC$2*DF8/$D$8  + $DC$2*DF9/$D$9 + $DC$2*DF10/$D$10 + $DC$2*DF11/$D$11 +  $DC$2*DF12/$D$12</f>
        <v>4.3994626656573042</v>
      </c>
      <c r="DG13" s="22">
        <f t="shared" si="43"/>
        <v>4.21708829903206</v>
      </c>
      <c r="DH13" s="22">
        <f t="shared" si="43"/>
        <v>3.852339565781568</v>
      </c>
      <c r="DI13" s="22">
        <f t="shared" si="43"/>
        <v>4.9354943517417507</v>
      </c>
      <c r="DJ13" s="22">
        <f t="shared" si="43"/>
        <v>4.8443071684291272</v>
      </c>
      <c r="DK13" s="22">
        <f t="shared" si="43"/>
        <v>4.661932801803883</v>
      </c>
      <c r="DL13" s="22">
        <f t="shared" si="43"/>
        <v>4.297184068553392</v>
      </c>
      <c r="DM13" s="22">
        <f t="shared" si="43"/>
        <v>3.8975238452741614</v>
      </c>
      <c r="DN13" s="22">
        <f t="shared" si="43"/>
        <v>3.8063366619615384</v>
      </c>
      <c r="DO13" s="22">
        <f t="shared" si="43"/>
        <v>3.6239622953362947</v>
      </c>
      <c r="DP13" s="22">
        <f t="shared" si="43"/>
        <v>3.2592135620858045</v>
      </c>
      <c r="DQ13" s="22">
        <f t="shared" si="43"/>
        <v>4.4906498489699258</v>
      </c>
      <c r="DR13" s="22">
        <f t="shared" si="43"/>
        <v>4.4906498489699258</v>
      </c>
      <c r="DS13" s="22">
        <f t="shared" si="43"/>
        <v>4.4906498489699258</v>
      </c>
      <c r="DT13" s="22">
        <f t="shared" si="43"/>
        <v>4.4906498489699258</v>
      </c>
      <c r="DU13" s="22">
        <f t="shared" si="43"/>
        <v>4.4906498489699258</v>
      </c>
      <c r="DV13" s="22">
        <f t="shared" si="43"/>
        <v>4.4906498489699258</v>
      </c>
      <c r="DW13" s="22">
        <f t="shared" si="43"/>
        <v>4.4906498489699258</v>
      </c>
      <c r="DX13" s="22">
        <f t="shared" si="43"/>
        <v>4.4906498489699258</v>
      </c>
      <c r="DY13" s="22">
        <f t="shared" si="43"/>
        <v>4.4906498489699258</v>
      </c>
      <c r="DZ13" s="22">
        <f t="shared" si="43"/>
        <v>4.4906498489699258</v>
      </c>
      <c r="EA13" s="22">
        <f t="shared" si="43"/>
        <v>4.4906498489699258</v>
      </c>
      <c r="EB13" s="22">
        <f t="shared" si="43"/>
        <v>4.4906498489699258</v>
      </c>
      <c r="EC13" s="22">
        <f t="shared" si="43"/>
        <v>4.4906498489699258</v>
      </c>
      <c r="ED13" s="22">
        <f t="shared" si="43"/>
        <v>4.4906498489699258</v>
      </c>
      <c r="EE13" s="22">
        <f t="shared" si="43"/>
        <v>4.4906498489699258</v>
      </c>
      <c r="EF13" s="22">
        <f t="shared" si="43"/>
        <v>4.4906498489699258</v>
      </c>
      <c r="EG13" s="22">
        <f t="shared" si="43"/>
        <v>4.4906498489699258</v>
      </c>
      <c r="EH13" s="22">
        <f t="shared" si="43"/>
        <v>4.4906498489699258</v>
      </c>
      <c r="EI13" s="22">
        <f t="shared" si="43"/>
        <v>4.4906498489699258</v>
      </c>
      <c r="EJ13" s="22">
        <f t="shared" si="43"/>
        <v>4.4906498489699258</v>
      </c>
      <c r="EK13" s="22">
        <f t="shared" ref="EK13:FP13" si="44" xml:space="preserve"> $DC$2 * EK4/$D$4 + $DC$2*EK5/$D$5 + $DC$2*EK6/$D$6 + $DC$2*EK7/$D$7 + $DC$2*EK8/$D$8  + $DC$2*EK9/$D$9 + $DC$2*EK10/$D$10 + $DC$2*EK11/$D$11 +  $DC$2*EK12/$D$12</f>
        <v>4.4906498489699258</v>
      </c>
      <c r="EL13" s="22">
        <f t="shared" si="44"/>
        <v>4.4906498489699258</v>
      </c>
      <c r="EM13" s="22">
        <f t="shared" si="44"/>
        <v>4.4906498489699258</v>
      </c>
      <c r="EN13" s="22">
        <f t="shared" si="44"/>
        <v>4.4906498489699258</v>
      </c>
      <c r="EO13" s="22">
        <f t="shared" si="44"/>
        <v>4.4906498489699258</v>
      </c>
      <c r="EP13" s="22">
        <f t="shared" si="44"/>
        <v>4.4906498489699258</v>
      </c>
      <c r="EQ13" s="22">
        <f t="shared" si="44"/>
        <v>4.4906498489699258</v>
      </c>
      <c r="ER13" s="22">
        <f t="shared" si="44"/>
        <v>4.4906498489699258</v>
      </c>
      <c r="ES13" s="22">
        <f t="shared" si="44"/>
        <v>4.4906498489699258</v>
      </c>
      <c r="ET13" s="22">
        <f t="shared" si="44"/>
        <v>4.4906498489699258</v>
      </c>
      <c r="EU13" s="22">
        <f t="shared" si="44"/>
        <v>4.4906498489699258</v>
      </c>
      <c r="EV13" s="22">
        <f t="shared" si="44"/>
        <v>4.4906498489699258</v>
      </c>
      <c r="EW13" s="22">
        <f t="shared" si="44"/>
        <v>4.4906498489699258</v>
      </c>
      <c r="EX13" s="22">
        <f t="shared" si="44"/>
        <v>4.4906498489699258</v>
      </c>
      <c r="EY13" s="22">
        <f t="shared" si="44"/>
        <v>4.4906498489699258</v>
      </c>
      <c r="EZ13" s="22">
        <f t="shared" si="44"/>
        <v>4.4906498489699258</v>
      </c>
      <c r="FA13" s="22">
        <f t="shared" si="44"/>
        <v>4.4906498489699258</v>
      </c>
      <c r="FB13" s="22">
        <f t="shared" si="44"/>
        <v>4.4906498489699258</v>
      </c>
      <c r="FC13" s="22">
        <f t="shared" si="44"/>
        <v>4.4906498489699258</v>
      </c>
      <c r="FD13" s="22">
        <f t="shared" si="44"/>
        <v>4.4906498489699258</v>
      </c>
      <c r="FE13" s="22">
        <f t="shared" si="44"/>
        <v>4.4906498489699258</v>
      </c>
      <c r="FF13" s="22">
        <f t="shared" si="44"/>
        <v>4.4906498489699258</v>
      </c>
      <c r="FG13" s="22">
        <f t="shared" si="44"/>
        <v>4.4906498489699258</v>
      </c>
      <c r="FH13" s="22">
        <f t="shared" si="44"/>
        <v>4.4906498489699258</v>
      </c>
      <c r="FI13" s="22">
        <f t="shared" si="44"/>
        <v>4.4906498489699258</v>
      </c>
      <c r="FJ13" s="22">
        <f t="shared" si="44"/>
        <v>4.4906498489699258</v>
      </c>
      <c r="FK13" s="22">
        <f t="shared" si="44"/>
        <v>4.4906498489699258</v>
      </c>
      <c r="FL13" s="22">
        <f t="shared" si="44"/>
        <v>4.4906498489699258</v>
      </c>
      <c r="FM13" s="22">
        <f t="shared" si="44"/>
        <v>4.4906498489699258</v>
      </c>
      <c r="FN13" s="22">
        <f t="shared" si="44"/>
        <v>4.4906498489699258</v>
      </c>
      <c r="FO13" s="22">
        <f t="shared" si="44"/>
        <v>4.4906498489699258</v>
      </c>
      <c r="FP13" s="22">
        <f t="shared" si="44"/>
        <v>4.4906498489699258</v>
      </c>
      <c r="FQ13" s="22">
        <f t="shared" ref="FQ13:GV13" si="45" xml:space="preserve"> $DC$2 * FQ4/$D$4 + $DC$2*FQ5/$D$5 + $DC$2*FQ6/$D$6 + $DC$2*FQ7/$D$7 + $DC$2*FQ8/$D$8  + $DC$2*FQ9/$D$9 + $DC$2*FQ10/$D$10 + $DC$2*FQ11/$D$11 +  $DC$2*FQ12/$D$12</f>
        <v>4.4906498489699258</v>
      </c>
      <c r="FR13" s="22">
        <f t="shared" si="45"/>
        <v>4.4906498489699258</v>
      </c>
      <c r="FS13" s="22">
        <f t="shared" si="45"/>
        <v>4.4906498489699258</v>
      </c>
      <c r="FT13" s="22">
        <f t="shared" si="45"/>
        <v>4.4906498489699258</v>
      </c>
      <c r="FU13" s="22">
        <f t="shared" si="45"/>
        <v>4.4906498489699258</v>
      </c>
      <c r="FV13" s="22">
        <f t="shared" si="45"/>
        <v>4.4906498489699258</v>
      </c>
      <c r="FW13" s="22">
        <f t="shared" si="45"/>
        <v>4.4906498489699258</v>
      </c>
      <c r="FX13" s="22">
        <f t="shared" si="45"/>
        <v>4.4906498489699258</v>
      </c>
      <c r="FY13" s="22">
        <f t="shared" si="45"/>
        <v>4.4906498489699258</v>
      </c>
      <c r="FZ13" s="22">
        <f t="shared" si="45"/>
        <v>4.4906498489699258</v>
      </c>
      <c r="GA13" s="22">
        <f t="shared" si="45"/>
        <v>4.4906498489699258</v>
      </c>
      <c r="GB13" s="22">
        <f t="shared" si="45"/>
        <v>4.4906498489699258</v>
      </c>
      <c r="GC13" s="22">
        <f t="shared" si="45"/>
        <v>4.4906498489699258</v>
      </c>
      <c r="GD13" s="22">
        <f t="shared" si="45"/>
        <v>4.4906498489699258</v>
      </c>
      <c r="GE13" s="22">
        <f t="shared" si="45"/>
        <v>4.4906498489699258</v>
      </c>
      <c r="GF13" s="22">
        <f t="shared" si="45"/>
        <v>4.4906498489699258</v>
      </c>
      <c r="GG13" s="22">
        <f t="shared" si="45"/>
        <v>4.4906498489699258</v>
      </c>
      <c r="GH13" s="22">
        <f t="shared" si="45"/>
        <v>4.4906498489699258</v>
      </c>
      <c r="GI13" s="22">
        <f t="shared" si="45"/>
        <v>4.4906498489699258</v>
      </c>
      <c r="GJ13" s="22">
        <f t="shared" si="45"/>
        <v>4.4906498489699258</v>
      </c>
      <c r="GK13" s="22">
        <f t="shared" si="45"/>
        <v>4.4906498489699258</v>
      </c>
      <c r="GL13" s="22">
        <f t="shared" si="45"/>
        <v>4.4906498489699258</v>
      </c>
      <c r="GM13" s="22">
        <f t="shared" si="45"/>
        <v>4.4906498489699258</v>
      </c>
      <c r="GN13" s="22">
        <f t="shared" si="45"/>
        <v>4.4906498489699258</v>
      </c>
      <c r="GO13" s="22">
        <f t="shared" si="45"/>
        <v>4.4906498489699258</v>
      </c>
      <c r="GP13" s="22">
        <f t="shared" si="45"/>
        <v>4.4906498489699258</v>
      </c>
      <c r="GQ13" s="22">
        <f t="shared" si="45"/>
        <v>4.4906498489699258</v>
      </c>
      <c r="GR13" s="22">
        <f t="shared" si="45"/>
        <v>4.4906498489699258</v>
      </c>
      <c r="GS13" s="22">
        <f t="shared" si="45"/>
        <v>4.4906498489699258</v>
      </c>
      <c r="GT13" s="22">
        <f t="shared" si="45"/>
        <v>4.4906498489699258</v>
      </c>
      <c r="GU13" s="22">
        <f t="shared" si="45"/>
        <v>4.4906498489699258</v>
      </c>
      <c r="GV13" s="33">
        <f t="shared" si="45"/>
        <v>4.4906498489699258</v>
      </c>
      <c r="GX13" t="s">
        <v>136</v>
      </c>
      <c r="GY13">
        <f>SUM(GY3:GY12)</f>
        <v>4490.6498489699261</v>
      </c>
    </row>
    <row r="14" spans="1:207" x14ac:dyDescent="0.75">
      <c r="A14" s="3"/>
      <c r="B14" s="3"/>
      <c r="C14" s="34"/>
      <c r="D14" s="34"/>
      <c r="E14" s="8"/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5" t="s">
        <v>24</v>
      </c>
      <c r="DE14" s="36">
        <f>$DC$2-DE13</f>
        <v>1.5093501510300742</v>
      </c>
      <c r="DF14" s="36">
        <f t="shared" ref="DF14:FQ14" si="46">$DC$2-DF13</f>
        <v>1.6005373343426958</v>
      </c>
      <c r="DG14" s="36">
        <f t="shared" si="46"/>
        <v>1.78291170096794</v>
      </c>
      <c r="DH14" s="36">
        <f t="shared" si="46"/>
        <v>2.147660434218432</v>
      </c>
      <c r="DI14" s="36">
        <f t="shared" si="46"/>
        <v>1.0645056482582493</v>
      </c>
      <c r="DJ14" s="36">
        <f t="shared" si="46"/>
        <v>1.1556928315708728</v>
      </c>
      <c r="DK14" s="36">
        <f t="shared" si="46"/>
        <v>1.338067198196117</v>
      </c>
      <c r="DL14" s="36">
        <f t="shared" si="46"/>
        <v>1.702815931446608</v>
      </c>
      <c r="DM14" s="36">
        <f t="shared" si="46"/>
        <v>2.1024761547258386</v>
      </c>
      <c r="DN14" s="36">
        <f t="shared" si="46"/>
        <v>2.1936633380384616</v>
      </c>
      <c r="DO14" s="36">
        <f t="shared" si="46"/>
        <v>2.3760377046637053</v>
      </c>
      <c r="DP14" s="36">
        <f t="shared" si="46"/>
        <v>2.7407864379141955</v>
      </c>
      <c r="DQ14" s="36">
        <f t="shared" si="46"/>
        <v>1.5093501510300742</v>
      </c>
      <c r="DR14" s="36">
        <f t="shared" si="46"/>
        <v>1.5093501510300742</v>
      </c>
      <c r="DS14" s="36">
        <f t="shared" si="46"/>
        <v>1.5093501510300742</v>
      </c>
      <c r="DT14" s="36">
        <f t="shared" si="46"/>
        <v>1.5093501510300742</v>
      </c>
      <c r="DU14" s="36">
        <f t="shared" si="46"/>
        <v>1.5093501510300742</v>
      </c>
      <c r="DV14" s="36">
        <f t="shared" si="46"/>
        <v>1.5093501510300742</v>
      </c>
      <c r="DW14" s="36">
        <f t="shared" si="46"/>
        <v>1.5093501510300742</v>
      </c>
      <c r="DX14" s="36">
        <f t="shared" si="46"/>
        <v>1.5093501510300742</v>
      </c>
      <c r="DY14" s="36">
        <f t="shared" si="46"/>
        <v>1.5093501510300742</v>
      </c>
      <c r="DZ14" s="36">
        <f t="shared" si="46"/>
        <v>1.5093501510300742</v>
      </c>
      <c r="EA14" s="36">
        <f t="shared" si="46"/>
        <v>1.5093501510300742</v>
      </c>
      <c r="EB14" s="36">
        <f t="shared" si="46"/>
        <v>1.5093501510300742</v>
      </c>
      <c r="EC14" s="36">
        <f t="shared" si="46"/>
        <v>1.5093501510300742</v>
      </c>
      <c r="ED14" s="36">
        <f t="shared" si="46"/>
        <v>1.5093501510300742</v>
      </c>
      <c r="EE14" s="36">
        <f t="shared" si="46"/>
        <v>1.5093501510300742</v>
      </c>
      <c r="EF14" s="36">
        <f t="shared" si="46"/>
        <v>1.5093501510300742</v>
      </c>
      <c r="EG14" s="36">
        <f t="shared" si="46"/>
        <v>1.5093501510300742</v>
      </c>
      <c r="EH14" s="36">
        <f t="shared" si="46"/>
        <v>1.5093501510300742</v>
      </c>
      <c r="EI14" s="36">
        <f t="shared" si="46"/>
        <v>1.5093501510300742</v>
      </c>
      <c r="EJ14" s="36">
        <f t="shared" si="46"/>
        <v>1.5093501510300742</v>
      </c>
      <c r="EK14" s="36">
        <f t="shared" si="46"/>
        <v>1.5093501510300742</v>
      </c>
      <c r="EL14" s="36">
        <f t="shared" si="46"/>
        <v>1.5093501510300742</v>
      </c>
      <c r="EM14" s="36">
        <f t="shared" si="46"/>
        <v>1.5093501510300742</v>
      </c>
      <c r="EN14" s="36">
        <f t="shared" si="46"/>
        <v>1.5093501510300742</v>
      </c>
      <c r="EO14" s="36">
        <f t="shared" si="46"/>
        <v>1.5093501510300742</v>
      </c>
      <c r="EP14" s="36">
        <f t="shared" si="46"/>
        <v>1.5093501510300742</v>
      </c>
      <c r="EQ14" s="36">
        <f t="shared" si="46"/>
        <v>1.5093501510300742</v>
      </c>
      <c r="ER14" s="36">
        <f t="shared" si="46"/>
        <v>1.5093501510300742</v>
      </c>
      <c r="ES14" s="36">
        <f t="shared" si="46"/>
        <v>1.5093501510300742</v>
      </c>
      <c r="ET14" s="36">
        <f t="shared" si="46"/>
        <v>1.5093501510300742</v>
      </c>
      <c r="EU14" s="36">
        <f t="shared" si="46"/>
        <v>1.5093501510300742</v>
      </c>
      <c r="EV14" s="36">
        <f t="shared" si="46"/>
        <v>1.5093501510300742</v>
      </c>
      <c r="EW14" s="36">
        <f t="shared" si="46"/>
        <v>1.5093501510300742</v>
      </c>
      <c r="EX14" s="36">
        <f t="shared" si="46"/>
        <v>1.5093501510300742</v>
      </c>
      <c r="EY14" s="36">
        <f t="shared" si="46"/>
        <v>1.5093501510300742</v>
      </c>
      <c r="EZ14" s="36">
        <f>$DC$2-EZ13</f>
        <v>1.5093501510300742</v>
      </c>
      <c r="FA14" s="36">
        <f t="shared" si="46"/>
        <v>1.5093501510300742</v>
      </c>
      <c r="FB14" s="36">
        <f t="shared" si="46"/>
        <v>1.5093501510300742</v>
      </c>
      <c r="FC14" s="36">
        <f t="shared" si="46"/>
        <v>1.5093501510300742</v>
      </c>
      <c r="FD14" s="36">
        <f t="shared" si="46"/>
        <v>1.5093501510300742</v>
      </c>
      <c r="FE14" s="36">
        <f t="shared" si="46"/>
        <v>1.5093501510300742</v>
      </c>
      <c r="FF14" s="36">
        <f t="shared" si="46"/>
        <v>1.5093501510300742</v>
      </c>
      <c r="FG14" s="36">
        <f t="shared" si="46"/>
        <v>1.5093501510300742</v>
      </c>
      <c r="FH14" s="36">
        <f t="shared" si="46"/>
        <v>1.5093501510300742</v>
      </c>
      <c r="FI14" s="36">
        <f t="shared" si="46"/>
        <v>1.5093501510300742</v>
      </c>
      <c r="FJ14" s="36">
        <f t="shared" si="46"/>
        <v>1.5093501510300742</v>
      </c>
      <c r="FK14" s="36">
        <f t="shared" si="46"/>
        <v>1.5093501510300742</v>
      </c>
      <c r="FL14" s="36">
        <f t="shared" si="46"/>
        <v>1.5093501510300742</v>
      </c>
      <c r="FM14" s="36">
        <f t="shared" si="46"/>
        <v>1.5093501510300742</v>
      </c>
      <c r="FN14" s="36">
        <f t="shared" si="46"/>
        <v>1.5093501510300742</v>
      </c>
      <c r="FO14" s="36">
        <f t="shared" si="46"/>
        <v>1.5093501510300742</v>
      </c>
      <c r="FP14" s="36">
        <f t="shared" si="46"/>
        <v>1.5093501510300742</v>
      </c>
      <c r="FQ14" s="36">
        <f t="shared" si="46"/>
        <v>1.5093501510300742</v>
      </c>
      <c r="FR14" s="36">
        <f t="shared" ref="FR14:GU14" si="47">$DC$2-FR13</f>
        <v>1.5093501510300742</v>
      </c>
      <c r="FS14" s="36">
        <f t="shared" si="47"/>
        <v>1.5093501510300742</v>
      </c>
      <c r="FT14" s="36">
        <f t="shared" si="47"/>
        <v>1.5093501510300742</v>
      </c>
      <c r="FU14" s="36">
        <f t="shared" si="47"/>
        <v>1.5093501510300742</v>
      </c>
      <c r="FV14" s="36">
        <f t="shared" si="47"/>
        <v>1.5093501510300742</v>
      </c>
      <c r="FW14" s="36">
        <f t="shared" si="47"/>
        <v>1.5093501510300742</v>
      </c>
      <c r="FX14" s="36">
        <f t="shared" si="47"/>
        <v>1.5093501510300742</v>
      </c>
      <c r="FY14" s="36">
        <f t="shared" si="47"/>
        <v>1.5093501510300742</v>
      </c>
      <c r="FZ14" s="36">
        <f t="shared" si="47"/>
        <v>1.5093501510300742</v>
      </c>
      <c r="GA14" s="36">
        <f t="shared" si="47"/>
        <v>1.5093501510300742</v>
      </c>
      <c r="GB14" s="36">
        <f t="shared" si="47"/>
        <v>1.5093501510300742</v>
      </c>
      <c r="GC14" s="36">
        <f t="shared" si="47"/>
        <v>1.5093501510300742</v>
      </c>
      <c r="GD14" s="36">
        <f t="shared" si="47"/>
        <v>1.5093501510300742</v>
      </c>
      <c r="GE14" s="36">
        <f t="shared" si="47"/>
        <v>1.5093501510300742</v>
      </c>
      <c r="GF14" s="36">
        <f t="shared" si="47"/>
        <v>1.5093501510300742</v>
      </c>
      <c r="GG14" s="36">
        <f t="shared" si="47"/>
        <v>1.5093501510300742</v>
      </c>
      <c r="GH14" s="36">
        <f t="shared" si="47"/>
        <v>1.5093501510300742</v>
      </c>
      <c r="GI14" s="36">
        <f t="shared" si="47"/>
        <v>1.5093501510300742</v>
      </c>
      <c r="GJ14" s="36">
        <f t="shared" si="47"/>
        <v>1.5093501510300742</v>
      </c>
      <c r="GK14" s="36">
        <f t="shared" si="47"/>
        <v>1.5093501510300742</v>
      </c>
      <c r="GL14" s="36">
        <f t="shared" si="47"/>
        <v>1.5093501510300742</v>
      </c>
      <c r="GM14" s="36">
        <f t="shared" si="47"/>
        <v>1.5093501510300742</v>
      </c>
      <c r="GN14" s="36">
        <f t="shared" si="47"/>
        <v>1.5093501510300742</v>
      </c>
      <c r="GO14" s="36">
        <f t="shared" si="47"/>
        <v>1.5093501510300742</v>
      </c>
      <c r="GP14" s="36">
        <f t="shared" si="47"/>
        <v>1.5093501510300742</v>
      </c>
      <c r="GQ14" s="36">
        <f t="shared" si="47"/>
        <v>1.5093501510300742</v>
      </c>
      <c r="GR14" s="36">
        <f t="shared" si="47"/>
        <v>1.5093501510300742</v>
      </c>
      <c r="GS14" s="36">
        <f t="shared" si="47"/>
        <v>1.5093501510300742</v>
      </c>
      <c r="GT14" s="36">
        <f t="shared" si="47"/>
        <v>1.5093501510300742</v>
      </c>
      <c r="GU14" s="36">
        <f t="shared" si="47"/>
        <v>1.5093501510300742</v>
      </c>
      <c r="GV14" s="37">
        <f>$DC$2-GV13</f>
        <v>1.5093501510300742</v>
      </c>
      <c r="GX14" t="s">
        <v>138</v>
      </c>
      <c r="GY14">
        <f>(DC2*1000) - GY13</f>
        <v>1509.3501510300739</v>
      </c>
    </row>
    <row r="15" spans="1:207" x14ac:dyDescent="0.75">
      <c r="A15" s="3"/>
      <c r="B15" s="3"/>
      <c r="C15" s="8"/>
      <c r="D15" s="8"/>
      <c r="E15" s="8"/>
      <c r="F15" s="1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 t="s">
        <v>25</v>
      </c>
      <c r="DE15" s="3" t="s">
        <v>26</v>
      </c>
      <c r="DF15" s="3" t="s">
        <v>27</v>
      </c>
      <c r="DG15" s="3" t="s">
        <v>28</v>
      </c>
      <c r="DH15" s="3" t="s">
        <v>29</v>
      </c>
      <c r="DI15" s="3" t="s">
        <v>30</v>
      </c>
      <c r="DJ15" s="3" t="s">
        <v>31</v>
      </c>
      <c r="DK15" s="3" t="s">
        <v>32</v>
      </c>
      <c r="DL15" s="3" t="s">
        <v>33</v>
      </c>
      <c r="DM15" s="3" t="s">
        <v>34</v>
      </c>
      <c r="DN15" s="3" t="s">
        <v>35</v>
      </c>
      <c r="DO15" s="3" t="s">
        <v>36</v>
      </c>
      <c r="DP15" s="3" t="s">
        <v>37</v>
      </c>
      <c r="DQ15" s="3" t="s">
        <v>38</v>
      </c>
      <c r="DR15" s="3" t="s">
        <v>39</v>
      </c>
      <c r="DS15" s="3" t="s">
        <v>40</v>
      </c>
      <c r="DT15" s="3" t="s">
        <v>41</v>
      </c>
      <c r="DU15" s="3" t="s">
        <v>42</v>
      </c>
      <c r="DV15" s="3" t="s">
        <v>43</v>
      </c>
      <c r="DW15" s="3" t="s">
        <v>44</v>
      </c>
      <c r="DX15" s="3" t="s">
        <v>45</v>
      </c>
      <c r="DY15" s="3" t="s">
        <v>46</v>
      </c>
      <c r="DZ15" s="3" t="s">
        <v>47</v>
      </c>
      <c r="EA15" s="3" t="s">
        <v>48</v>
      </c>
      <c r="EB15" s="3" t="s">
        <v>49</v>
      </c>
      <c r="EC15" s="3" t="s">
        <v>50</v>
      </c>
      <c r="ED15" s="3" t="s">
        <v>51</v>
      </c>
      <c r="EE15" s="3" t="s">
        <v>52</v>
      </c>
      <c r="EF15" s="3" t="s">
        <v>53</v>
      </c>
      <c r="EG15" s="3" t="s">
        <v>54</v>
      </c>
      <c r="EH15" s="3" t="s">
        <v>55</v>
      </c>
      <c r="EI15" s="3" t="s">
        <v>56</v>
      </c>
      <c r="EJ15" s="3" t="s">
        <v>57</v>
      </c>
      <c r="EK15" s="3" t="s">
        <v>58</v>
      </c>
      <c r="EL15" s="3" t="s">
        <v>59</v>
      </c>
      <c r="EM15" s="3" t="s">
        <v>60</v>
      </c>
      <c r="EN15" s="3" t="s">
        <v>61</v>
      </c>
      <c r="EO15" s="3" t="s">
        <v>62</v>
      </c>
      <c r="EP15" s="3" t="s">
        <v>63</v>
      </c>
      <c r="EQ15" s="3" t="s">
        <v>64</v>
      </c>
      <c r="ER15" s="3" t="s">
        <v>65</v>
      </c>
      <c r="ES15" s="3" t="s">
        <v>66</v>
      </c>
      <c r="ET15" s="3" t="s">
        <v>67</v>
      </c>
      <c r="EU15" s="3" t="s">
        <v>68</v>
      </c>
      <c r="EV15" s="3" t="s">
        <v>69</v>
      </c>
      <c r="EW15" s="3" t="s">
        <v>70</v>
      </c>
      <c r="EX15" s="3" t="s">
        <v>71</v>
      </c>
      <c r="EY15" s="3" t="s">
        <v>72</v>
      </c>
      <c r="EZ15" s="3" t="s">
        <v>73</v>
      </c>
      <c r="FA15" s="3" t="s">
        <v>74</v>
      </c>
      <c r="FB15" s="3" t="s">
        <v>75</v>
      </c>
      <c r="FC15" s="3" t="s">
        <v>76</v>
      </c>
      <c r="FD15" s="3" t="s">
        <v>77</v>
      </c>
      <c r="FE15" s="3" t="s">
        <v>78</v>
      </c>
      <c r="FF15" s="3" t="s">
        <v>79</v>
      </c>
      <c r="FG15" s="3" t="s">
        <v>80</v>
      </c>
      <c r="FH15" s="3" t="s">
        <v>81</v>
      </c>
      <c r="FI15" s="3" t="s">
        <v>82</v>
      </c>
      <c r="FJ15" s="3" t="s">
        <v>83</v>
      </c>
      <c r="FK15" s="3" t="s">
        <v>84</v>
      </c>
      <c r="FL15" s="3" t="s">
        <v>85</v>
      </c>
      <c r="FM15" s="3" t="s">
        <v>86</v>
      </c>
      <c r="FN15" s="3" t="s">
        <v>87</v>
      </c>
      <c r="FO15" s="3" t="s">
        <v>88</v>
      </c>
      <c r="FP15" s="3" t="s">
        <v>89</v>
      </c>
      <c r="FQ15" s="3" t="s">
        <v>90</v>
      </c>
      <c r="FR15" s="3" t="s">
        <v>91</v>
      </c>
      <c r="FS15" s="3" t="s">
        <v>92</v>
      </c>
      <c r="FT15" s="3" t="s">
        <v>93</v>
      </c>
      <c r="FU15" s="3" t="s">
        <v>94</v>
      </c>
      <c r="FV15" s="3" t="s">
        <v>95</v>
      </c>
      <c r="FW15" s="3" t="s">
        <v>96</v>
      </c>
      <c r="FX15" s="3" t="s">
        <v>97</v>
      </c>
      <c r="FY15" s="3" t="s">
        <v>98</v>
      </c>
      <c r="FZ15" s="3" t="s">
        <v>99</v>
      </c>
      <c r="GA15" s="3" t="s">
        <v>100</v>
      </c>
      <c r="GB15" s="3" t="s">
        <v>101</v>
      </c>
      <c r="GC15" s="3" t="s">
        <v>102</v>
      </c>
      <c r="GD15" s="3" t="s">
        <v>103</v>
      </c>
      <c r="GE15" s="3" t="s">
        <v>104</v>
      </c>
      <c r="GF15" s="3" t="s">
        <v>105</v>
      </c>
      <c r="GG15" s="3" t="s">
        <v>106</v>
      </c>
      <c r="GH15" s="3" t="s">
        <v>107</v>
      </c>
      <c r="GI15" s="3" t="s">
        <v>108</v>
      </c>
      <c r="GJ15" s="3" t="s">
        <v>109</v>
      </c>
      <c r="GK15" s="3" t="s">
        <v>110</v>
      </c>
      <c r="GL15" s="3" t="s">
        <v>111</v>
      </c>
      <c r="GM15" s="3" t="s">
        <v>112</v>
      </c>
      <c r="GN15" s="3" t="s">
        <v>113</v>
      </c>
      <c r="GO15" s="3" t="s">
        <v>114</v>
      </c>
      <c r="GP15" s="3" t="s">
        <v>115</v>
      </c>
      <c r="GQ15" s="3" t="s">
        <v>116</v>
      </c>
      <c r="GR15" s="3" t="s">
        <v>117</v>
      </c>
      <c r="GS15" s="3" t="s">
        <v>118</v>
      </c>
      <c r="GT15" s="3" t="s">
        <v>119</v>
      </c>
      <c r="GU15" s="3" t="s">
        <v>120</v>
      </c>
      <c r="GV15" s="3" t="s">
        <v>121</v>
      </c>
    </row>
    <row r="16" spans="1:207" x14ac:dyDescent="0.75">
      <c r="A16" s="3"/>
      <c r="B16" s="27"/>
      <c r="C16" s="38"/>
      <c r="D16" s="38"/>
      <c r="E16" s="29"/>
      <c r="F16" s="1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</row>
    <row r="17" spans="1:204" x14ac:dyDescent="0.75">
      <c r="A17" s="3"/>
      <c r="B17" s="27"/>
      <c r="C17" s="38"/>
      <c r="D17" s="38"/>
      <c r="E17" s="29"/>
      <c r="F17" s="1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</row>
    <row r="18" spans="1:204" x14ac:dyDescent="0.75">
      <c r="A18" s="3"/>
      <c r="B18" s="27"/>
      <c r="C18" s="38"/>
      <c r="D18" s="38"/>
      <c r="E18" s="29"/>
      <c r="F18" s="10"/>
      <c r="G18" s="3"/>
      <c r="H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>
        <f>DF5-DE5</f>
        <v>0.36458333333333331</v>
      </c>
      <c r="DG18" s="3">
        <f t="shared" ref="DG18:DH18" si="48">DG5-DF5</f>
        <v>0.72916666666666663</v>
      </c>
      <c r="DH18" s="3">
        <f t="shared" si="48"/>
        <v>1.4583333333333333</v>
      </c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</row>
    <row r="19" spans="1:204" x14ac:dyDescent="0.75">
      <c r="A19" s="3"/>
      <c r="B19" s="27"/>
      <c r="C19" s="38"/>
      <c r="D19" s="38"/>
      <c r="E19" s="29"/>
      <c r="F19" s="10"/>
      <c r="G19" s="3"/>
      <c r="H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</row>
    <row r="20" spans="1:204" x14ac:dyDescent="0.75">
      <c r="A20" s="3"/>
      <c r="B20" s="27"/>
      <c r="C20" s="38"/>
      <c r="D20" s="38"/>
      <c r="E20" s="29"/>
      <c r="F20" s="10"/>
      <c r="G20" s="3"/>
      <c r="H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>
        <v>0.29030295371871873</v>
      </c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</row>
    <row r="21" spans="1:204" x14ac:dyDescent="0.75">
      <c r="A21" s="3"/>
      <c r="B21" s="27"/>
      <c r="C21" s="38"/>
      <c r="D21" s="38"/>
      <c r="E21" s="29"/>
      <c r="F21" s="10"/>
      <c r="G21" s="3"/>
      <c r="H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</row>
    <row r="22" spans="1:204" x14ac:dyDescent="0.75">
      <c r="A22" s="3"/>
      <c r="B22" s="3"/>
      <c r="C22" s="8"/>
      <c r="D22" s="8"/>
      <c r="E22" s="8"/>
      <c r="F22" s="10"/>
      <c r="G22" s="3"/>
      <c r="H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</row>
    <row r="23" spans="1:204" x14ac:dyDescent="0.75">
      <c r="A23" s="3"/>
      <c r="B23" s="3"/>
      <c r="C23" s="8"/>
      <c r="D23" s="8"/>
      <c r="E23" s="8"/>
      <c r="F23" s="10"/>
      <c r="G23" s="3"/>
      <c r="H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</row>
    <row r="24" spans="1:204" x14ac:dyDescent="0.75">
      <c r="A24" s="3" t="s">
        <v>122</v>
      </c>
      <c r="B24" s="3">
        <f>B30</f>
        <v>8.7499999999999994E-2</v>
      </c>
      <c r="C24" s="8"/>
      <c r="D24" s="8"/>
      <c r="E24" s="8"/>
      <c r="F24" s="1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</row>
    <row r="25" spans="1:204" x14ac:dyDescent="0.75">
      <c r="A25" s="3" t="s">
        <v>123</v>
      </c>
      <c r="B25" s="3" t="s">
        <v>124</v>
      </c>
      <c r="C25" s="8"/>
      <c r="D25" s="8"/>
      <c r="E25" s="8"/>
      <c r="F25" s="10"/>
      <c r="G25" s="3"/>
      <c r="H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9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</row>
    <row r="26" spans="1:204" x14ac:dyDescent="0.75">
      <c r="A26" s="3" t="s">
        <v>125</v>
      </c>
      <c r="B26" s="3">
        <f>56.7/9.6</f>
        <v>5.9062500000000009</v>
      </c>
      <c r="C26" s="8"/>
      <c r="D26" s="8"/>
      <c r="E26" s="8"/>
      <c r="F26" s="1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9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</row>
    <row r="27" spans="1:204" x14ac:dyDescent="0.75">
      <c r="A27" s="3" t="s">
        <v>126</v>
      </c>
      <c r="B27" s="3">
        <v>1</v>
      </c>
      <c r="C27" s="8"/>
      <c r="D27" s="8"/>
      <c r="E27" s="8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9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</row>
    <row r="28" spans="1:204" x14ac:dyDescent="0.75">
      <c r="A28" s="3" t="s">
        <v>127</v>
      </c>
      <c r="B28" s="3">
        <f>3.5/9.6</f>
        <v>0.36458333333333337</v>
      </c>
      <c r="C28" s="8"/>
      <c r="D28" s="8"/>
      <c r="E28" s="8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9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</row>
    <row r="29" spans="1:204" x14ac:dyDescent="0.75">
      <c r="A29" s="3" t="s">
        <v>128</v>
      </c>
      <c r="B29" s="3">
        <v>0.2</v>
      </c>
      <c r="C29" s="8"/>
      <c r="D29" s="8"/>
      <c r="E29" s="8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9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</row>
    <row r="30" spans="1:204" x14ac:dyDescent="0.75">
      <c r="A30" s="3" t="s">
        <v>129</v>
      </c>
      <c r="B30" s="40">
        <f>0.84/9.6</f>
        <v>8.7499999999999994E-2</v>
      </c>
      <c r="C30" s="8"/>
      <c r="D30" s="8"/>
      <c r="E30" s="8"/>
      <c r="F30" s="1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9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</row>
    <row r="31" spans="1:204" x14ac:dyDescent="0.75">
      <c r="A31" s="3" t="s">
        <v>130</v>
      </c>
      <c r="B31" s="40">
        <f>0.32/9.6</f>
        <v>3.3333333333333333E-2</v>
      </c>
      <c r="C31" s="8"/>
      <c r="D31" s="8"/>
      <c r="E31" s="8"/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9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</row>
    <row r="32" spans="1:204" x14ac:dyDescent="0.75">
      <c r="A32" s="3"/>
      <c r="B32" s="3"/>
      <c r="C32" s="8"/>
      <c r="D32" s="8"/>
      <c r="E32" s="8"/>
      <c r="F32" s="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9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</row>
  </sheetData>
  <conditionalFormatting sqref="DE4:GV13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association_spreadsheet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 Goel</dc:creator>
  <cp:lastModifiedBy>Arul Goel</cp:lastModifiedBy>
  <dcterms:created xsi:type="dcterms:W3CDTF">2024-07-29T15:30:16Z</dcterms:created>
  <dcterms:modified xsi:type="dcterms:W3CDTF">2024-08-01T22:05:54Z</dcterms:modified>
</cp:coreProperties>
</file>