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615d2bc5d955ad7e/Education/Berkeley/W210_Capstone/Project/OpiGit/SupportingMaterial/"/>
    </mc:Choice>
  </mc:AlternateContent>
  <xr:revisionPtr revIDLastSave="707" documentId="11_F25DC773A252ABDACC1048B4211D4B9E5ADE58E8" xr6:coauthVersionLast="43" xr6:coauthVersionMax="43" xr10:uidLastSave="{3C176F12-E41C-4781-883B-76727BAE8F3E}"/>
  <bookViews>
    <workbookView xWindow="-30828" yWindow="-108" windowWidth="30936" windowHeight="17496" activeTab="1" xr2:uid="{00000000-000D-0000-FFFF-FFFF00000000}"/>
  </bookViews>
  <sheets>
    <sheet name="Model Comparison" sheetId="1" r:id="rId1"/>
    <sheet name="Presentation Time" sheetId="2" r:id="rId2"/>
    <sheet name="Waterfall" sheetId="3" r:id="rId3"/>
    <sheet name="Brier" sheetId="5" r:id="rId4"/>
    <sheet name="Brier vs Log Loss" sheetId="4" r:id="rId5"/>
  </sheets>
  <definedNames>
    <definedName name="_xlchart.v1.0" hidden="1">Waterfall!$H$13:$H$41</definedName>
    <definedName name="_xlchart.v1.1" hidden="1">Waterfall!$I$13:$I$41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P9" i="2" l="1"/>
  <c r="P5" i="2"/>
  <c r="P4" i="2"/>
  <c r="P8" i="2"/>
  <c r="I10" i="2"/>
  <c r="M10" i="2"/>
  <c r="H10" i="2"/>
  <c r="G10" i="2"/>
  <c r="P7" i="2"/>
  <c r="P6" i="2"/>
  <c r="J14" i="5" l="1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J5" i="5"/>
  <c r="H14" i="5"/>
  <c r="I14" i="5" s="1"/>
  <c r="H13" i="5"/>
  <c r="I13" i="5" s="1"/>
  <c r="H12" i="5"/>
  <c r="I12" i="5" s="1"/>
  <c r="H11" i="5"/>
  <c r="I11" i="5" s="1"/>
  <c r="H10" i="5"/>
  <c r="I10" i="5" s="1"/>
  <c r="H9" i="5"/>
  <c r="H8" i="5"/>
  <c r="I8" i="5" s="1"/>
  <c r="H7" i="5"/>
  <c r="H6" i="5"/>
  <c r="H5" i="5"/>
  <c r="I5" i="5" s="1"/>
  <c r="F14" i="5"/>
  <c r="F13" i="5"/>
  <c r="F12" i="5"/>
  <c r="G12" i="5" s="1"/>
  <c r="F11" i="5"/>
  <c r="G11" i="5" s="1"/>
  <c r="F10" i="5"/>
  <c r="F9" i="5"/>
  <c r="F8" i="5"/>
  <c r="G8" i="5" s="1"/>
  <c r="F7" i="5"/>
  <c r="F6" i="5"/>
  <c r="F5" i="5"/>
  <c r="G5" i="5" s="1"/>
  <c r="G6" i="5"/>
  <c r="G7" i="5"/>
  <c r="G9" i="5"/>
  <c r="G10" i="5"/>
  <c r="G13" i="5"/>
  <c r="G14" i="5"/>
  <c r="I6" i="5"/>
  <c r="I7" i="5"/>
  <c r="I9" i="5"/>
  <c r="K5" i="5"/>
  <c r="K6" i="5"/>
  <c r="K13" i="5"/>
  <c r="K14" i="5"/>
  <c r="I15" i="5" l="1"/>
  <c r="K15" i="5"/>
  <c r="G15" i="5"/>
  <c r="H46" i="3"/>
  <c r="H48" i="3" s="1"/>
  <c r="F10" i="2" l="1"/>
  <c r="E10" i="2"/>
  <c r="D10" i="2" l="1"/>
</calcChain>
</file>

<file path=xl/sharedStrings.xml><?xml version="1.0" encoding="utf-8"?>
<sst xmlns="http://schemas.openxmlformats.org/spreadsheetml/2006/main" count="207" uniqueCount="157">
  <si>
    <t>Model</t>
  </si>
  <si>
    <t>Log Loss</t>
  </si>
  <si>
    <t>ROC AUC</t>
  </si>
  <si>
    <t>Precision</t>
  </si>
  <si>
    <t>Recall</t>
  </si>
  <si>
    <t>F1</t>
  </si>
  <si>
    <t>Accuracy</t>
  </si>
  <si>
    <t>Calibrated</t>
  </si>
  <si>
    <t>Uncalibrated</t>
  </si>
  <si>
    <t>Calibration</t>
  </si>
  <si>
    <t>Neural Network</t>
  </si>
  <si>
    <t>Logistic Regression</t>
  </si>
  <si>
    <t>XG Boost</t>
  </si>
  <si>
    <t>Brier Loss Score
(lower is better)</t>
  </si>
  <si>
    <t>Section</t>
  </si>
  <si>
    <t>Who</t>
  </si>
  <si>
    <t>Intro</t>
  </si>
  <si>
    <t>Aditi</t>
  </si>
  <si>
    <t>Demo</t>
  </si>
  <si>
    <t>Sharad</t>
  </si>
  <si>
    <t>Technical</t>
  </si>
  <si>
    <t>Cameron</t>
  </si>
  <si>
    <t>Beyond MVP</t>
  </si>
  <si>
    <t>Rachel</t>
  </si>
  <si>
    <t>Total</t>
  </si>
  <si>
    <t>Patient Comparison</t>
  </si>
  <si>
    <t>Use Case</t>
  </si>
  <si>
    <t>Tues.
Dry
Run</t>
  </si>
  <si>
    <t>Wed.
In Class</t>
  </si>
  <si>
    <t>Shapley values and Brier score, are we using them correctly?</t>
  </si>
  <si>
    <t>Get a Doctor's opinion</t>
  </si>
  <si>
    <t>County judges can't pass laws</t>
  </si>
  <si>
    <t>David's Feedback</t>
  </si>
  <si>
    <t>Joyce's Feedback</t>
  </si>
  <si>
    <t>Cover slide should say Week 14 or Final</t>
  </si>
  <si>
    <t>Aditi's intro:  Good "data driven assessment".  Good visuals.  Add big eye catching quotes, e.g., ___ patients die everyday.</t>
  </si>
  <si>
    <t>Add slide numbers</t>
  </si>
  <si>
    <t>On Aditi --&gt; Rachel transition, reiterate "this tool is built for doctors and patients as a starting point, and the product's mission is ____ "</t>
  </si>
  <si>
    <t>Headers on Patient Journey slides</t>
  </si>
  <si>
    <t>Sharad, give context on "page 8 of 8"</t>
  </si>
  <si>
    <t xml:space="preserve">Sharad, picture of woman and a man, use grayscale hash out of </t>
  </si>
  <si>
    <t>Reduce font size of Jason and Lucile; increase font size of variables on gauges and feature importance</t>
  </si>
  <si>
    <t>Data Background, kill extra bullet</t>
  </si>
  <si>
    <t>Draw error comparison on next slide … like 10 seconds</t>
  </si>
  <si>
    <t>Feature Imp:  Waterfall chart of persona (Lucille)</t>
  </si>
  <si>
    <t>Lessons Learned:  Productionalize DS, democratize data science … achieved our mission of bringing this to doctors and patients. Don't underestimate why we did it. Frame lessons learned as outcomes … brought DS to end users / productionalized DS to end users who don't have access to DS ... use outcome:method techniques.</t>
  </si>
  <si>
    <t>Beyond this project:  Header is too modest … our mission is X, include milestones, reflect this on you and what you want to do</t>
  </si>
  <si>
    <t>Final slide, end with mission statement.  Can say verbally, but also list mission on slide.</t>
  </si>
  <si>
    <t>Waterfall</t>
  </si>
  <si>
    <t>Baseline</t>
  </si>
  <si>
    <t>CIGAGE</t>
  </si>
  <si>
    <t>Never</t>
  </si>
  <si>
    <t>FUCIG18</t>
  </si>
  <si>
    <t>No</t>
  </si>
  <si>
    <t>TOBYR</t>
  </si>
  <si>
    <t>IRMJRC</t>
  </si>
  <si>
    <t>IRMJFY</t>
  </si>
  <si>
    <t>AGE2</t>
  </si>
  <si>
    <t>IRSEX</t>
  </si>
  <si>
    <t>Female</t>
  </si>
  <si>
    <t>EDUHIGHCAT</t>
  </si>
  <si>
    <t>College Graduate</t>
  </si>
  <si>
    <t>IRALCAGE</t>
  </si>
  <si>
    <t>Over 21</t>
  </si>
  <si>
    <t>IRALCRC</t>
  </si>
  <si>
    <t>Within the past 30 days</t>
  </si>
  <si>
    <t>IRAlCFY</t>
  </si>
  <si>
    <t>300-365 days</t>
  </si>
  <si>
    <t>CABINGEVR</t>
  </si>
  <si>
    <t>Yes</t>
  </si>
  <si>
    <t>TXYRRCVD2</t>
  </si>
  <si>
    <t>TXEVRRCVD2</t>
  </si>
  <si>
    <t>IRCIGRC</t>
  </si>
  <si>
    <t>FUMJ18</t>
  </si>
  <si>
    <t>IRCOCRC</t>
  </si>
  <si>
    <t>IRCRKRC</t>
  </si>
  <si>
    <t>IRHERRC</t>
  </si>
  <si>
    <t>IRHALLUCREC</t>
  </si>
  <si>
    <t>IRLSDRC</t>
  </si>
  <si>
    <t>IRECSTMOREC</t>
  </si>
  <si>
    <t>IRINHALREC</t>
  </si>
  <si>
    <t>IRMETHAMREC</t>
  </si>
  <si>
    <t>ADDPREV</t>
  </si>
  <si>
    <t>ADDSCEV</t>
  </si>
  <si>
    <t>BOOKED</t>
  </si>
  <si>
    <t>FINAL</t>
  </si>
  <si>
    <t>Age</t>
  </si>
  <si>
    <t>Gender</t>
  </si>
  <si>
    <t>Education</t>
  </si>
  <si>
    <t>Age First Used Alcohol</t>
  </si>
  <si>
    <t>Alcohol Recency</t>
  </si>
  <si>
    <t>Alcohol Frequency</t>
  </si>
  <si>
    <t>Binge Drinking</t>
  </si>
  <si>
    <t>Alc/Drug Tx, Past Yr</t>
  </si>
  <si>
    <t>Alc/Drug Tx, Lifetime</t>
  </si>
  <si>
    <t>Cigarette Recency</t>
  </si>
  <si>
    <t>Daily Cigarette Use Age</t>
  </si>
  <si>
    <t>Cigarettes Under 18</t>
  </si>
  <si>
    <t>Tobacco Use, Past Year</t>
  </si>
  <si>
    <t>Marijuana Recnecy</t>
  </si>
  <si>
    <t>Marijuana Frequency</t>
  </si>
  <si>
    <t>Marijuana Under 18</t>
  </si>
  <si>
    <t>Cocaine Recency</t>
  </si>
  <si>
    <t>Crack Recency</t>
  </si>
  <si>
    <t>Heroine Recency</t>
  </si>
  <si>
    <t>Hallucinogen Recency</t>
  </si>
  <si>
    <t>LSD Recency</t>
  </si>
  <si>
    <t>Ecstacy Recency</t>
  </si>
  <si>
    <t>Inhalent Recency</t>
  </si>
  <si>
    <t>Meth Recency</t>
  </si>
  <si>
    <t>Multi-Day Depression</t>
  </si>
  <si>
    <t>Multi-Day Discouraged</t>
  </si>
  <si>
    <t>Arrested and Booked</t>
  </si>
  <si>
    <t>POPULATION AVG.</t>
  </si>
  <si>
    <t>LUCILLE'S RISK</t>
  </si>
  <si>
    <t>Daily Cig. Use Age</t>
  </si>
  <si>
    <t>Age First Drank</t>
  </si>
  <si>
    <t>Alc/Drug Tx, Life</t>
  </si>
  <si>
    <t>Alc/Drug Tx, Year</t>
  </si>
  <si>
    <t>Cigarettes &lt; 18</t>
  </si>
  <si>
    <t>Tobacco Use, Year</t>
  </si>
  <si>
    <t>Marijuana Rec.</t>
  </si>
  <si>
    <t>Marijuana Freq.</t>
  </si>
  <si>
    <t>Marijuana &lt; 18</t>
  </si>
  <si>
    <t>Hallucinogen Rec.</t>
  </si>
  <si>
    <t>Multi-Day Depr.</t>
  </si>
  <si>
    <t>Multi-Day Disc.</t>
  </si>
  <si>
    <t>Arrested, Booked</t>
  </si>
  <si>
    <t>Brier Loss</t>
  </si>
  <si>
    <t>Log. Reg. Calibrated</t>
  </si>
  <si>
    <t>XGB Calibrated</t>
  </si>
  <si>
    <t>NN Calibrated</t>
  </si>
  <si>
    <t>XGB Uncalibrated</t>
  </si>
  <si>
    <t>NN Uncalibrated</t>
  </si>
  <si>
    <t>Log. Reg. Uncalibrated</t>
  </si>
  <si>
    <t>Brier Loss Score:</t>
  </si>
  <si>
    <t>Brier 3</t>
  </si>
  <si>
    <t>Predicted
Probability 3</t>
  </si>
  <si>
    <t>Brier 2</t>
  </si>
  <si>
    <t>Predicted
Probability 2</t>
  </si>
  <si>
    <t>Brier 1</t>
  </si>
  <si>
    <t>Predicted
Probability 1</t>
  </si>
  <si>
    <t>Misuse</t>
  </si>
  <si>
    <t>Patient</t>
  </si>
  <si>
    <t>Week 13</t>
  </si>
  <si>
    <t>Week 14</t>
  </si>
  <si>
    <t>Tues.
Dry 
Run</t>
  </si>
  <si>
    <t>Need to reference the mission throughout</t>
  </si>
  <si>
    <t>Wed.
Dry 
Run</t>
  </si>
  <si>
    <t>Speed up!</t>
  </si>
  <si>
    <t>PFI callout in wrong place</t>
  </si>
  <si>
    <t>Wed.
Dry 
Run #1</t>
  </si>
  <si>
    <t>Wed.
Dry 
Run #2</t>
  </si>
  <si>
    <t>Showcase!</t>
  </si>
  <si>
    <t>Thurs.
Show-
case</t>
  </si>
  <si>
    <t>Wed. Dry Run</t>
  </si>
  <si>
    <t>Thurs. Dry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</si>
</sst>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20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20" fontId="1" fillId="0" borderId="6" xfId="0" applyNumberFormat="1" applyFont="1" applyBorder="1"/>
    <xf numFmtId="20" fontId="1" fillId="0" borderId="7" xfId="0" applyNumberFormat="1" applyFont="1" applyBorder="1"/>
    <xf numFmtId="20" fontId="1" fillId="0" borderId="8" xfId="0" applyNumberFormat="1" applyFont="1" applyBorder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20" fontId="0" fillId="0" borderId="10" xfId="0" applyNumberFormat="1" applyBorder="1"/>
    <xf numFmtId="20" fontId="0" fillId="0" borderId="9" xfId="0" applyNumberFormat="1" applyBorder="1"/>
    <xf numFmtId="20" fontId="0" fillId="0" borderId="11" xfId="0" applyNumberFormat="1" applyBorder="1"/>
    <xf numFmtId="0" fontId="1" fillId="0" borderId="3" xfId="0" applyFont="1" applyBorder="1" applyAlignment="1">
      <alignment horizontal="centerContinuous"/>
    </xf>
    <xf numFmtId="0" fontId="0" fillId="0" borderId="11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1" fillId="0" borderId="10" xfId="0" applyFont="1" applyBorder="1"/>
    <xf numFmtId="0" fontId="1" fillId="0" borderId="11" xfId="0" applyFont="1" applyBorder="1"/>
    <xf numFmtId="0" fontId="0" fillId="0" borderId="4" xfId="0" applyBorder="1"/>
    <xf numFmtId="0" fontId="0" fillId="0" borderId="10" xfId="0" applyBorder="1"/>
    <xf numFmtId="0" fontId="1" fillId="0" borderId="6" xfId="0" applyFont="1" applyBorder="1"/>
    <xf numFmtId="0" fontId="0" fillId="0" borderId="8" xfId="0" applyFont="1" applyBorder="1"/>
    <xf numFmtId="0" fontId="1" fillId="0" borderId="2" xfId="0" applyFont="1" applyBorder="1" applyAlignment="1">
      <alignment horizontal="centerContinuous"/>
    </xf>
    <xf numFmtId="0" fontId="1" fillId="0" borderId="0" xfId="0" applyFont="1" applyBorder="1" applyAlignment="1">
      <alignment wrapText="1"/>
    </xf>
    <xf numFmtId="2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262"/>
      <color rgb="FFFDB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Model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Comparison'!$D$1</c:f>
              <c:strCache>
                <c:ptCount val="1"/>
                <c:pt idx="0">
                  <c:v>Brier Loss Score
(lower is better)</c:v>
                </c:pt>
              </c:strCache>
            </c:strRef>
          </c:tx>
          <c:spPr>
            <a:solidFill>
              <a:srgbClr val="00326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DB5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0-4F3E-9E72-B00CE066CD53}"/>
              </c:ext>
            </c:extLst>
          </c:dPt>
          <c:dLbls>
            <c:numFmt formatCode="#,##0.00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tIns="0" bIns="0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'Model Comparison'!$B$2:$C$7</c:f>
              <c:multiLvlStrCache>
                <c:ptCount val="6"/>
                <c:lvl>
                  <c:pt idx="0">
                    <c:v>Neural Network</c:v>
                  </c:pt>
                  <c:pt idx="1">
                    <c:v>Logistic Regression</c:v>
                  </c:pt>
                  <c:pt idx="2">
                    <c:v>XG Boost</c:v>
                  </c:pt>
                  <c:pt idx="3">
                    <c:v>Neural Network</c:v>
                  </c:pt>
                  <c:pt idx="4">
                    <c:v>XG Boost</c:v>
                  </c:pt>
                  <c:pt idx="5">
                    <c:v>Logistic Regression</c:v>
                  </c:pt>
                </c:lvl>
                <c:lvl>
                  <c:pt idx="0">
                    <c:v>Uncalibrated</c:v>
                  </c:pt>
                  <c:pt idx="3">
                    <c:v>Calibrated</c:v>
                  </c:pt>
                </c:lvl>
              </c:multiLvlStrCache>
            </c:multiLvlStrRef>
          </c:cat>
          <c:val>
            <c:numRef>
              <c:f>'Model Comparison'!$D$2:$D$7</c:f>
              <c:numCache>
                <c:formatCode>General</c:formatCode>
                <c:ptCount val="6"/>
                <c:pt idx="0">
                  <c:v>0.19720699999999999</c:v>
                </c:pt>
                <c:pt idx="1">
                  <c:v>0.181258</c:v>
                </c:pt>
                <c:pt idx="2">
                  <c:v>0.11137</c:v>
                </c:pt>
                <c:pt idx="3">
                  <c:v>0.11082599999999999</c:v>
                </c:pt>
                <c:pt idx="4">
                  <c:v>0.109711</c:v>
                </c:pt>
                <c:pt idx="5">
                  <c:v>0.10757899999999999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F3E-9E72-B00CE066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0528"/>
        <c:axId val="762422096"/>
      </c:barChart>
      <c:catAx>
        <c:axId val="5912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22096"/>
        <c:crosses val="autoZero"/>
        <c:auto val="1"/>
        <c:lblAlgn val="ctr"/>
        <c:lblOffset val="100"/>
        <c:noMultiLvlLbl val="0"/>
      </c:catAx>
      <c:valAx>
        <c:axId val="762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Brier Loss Scoe</a:t>
                </a:r>
                <a:br>
                  <a:rPr lang="en-US" b="1"/>
                </a:br>
                <a:r>
                  <a:rPr lang="en-US" b="1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Brier Loss vs.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'Brier vs Log Loss'!$F$4</c:f>
              <c:strCache>
                <c:ptCount val="1"/>
                <c:pt idx="0">
                  <c:v>Log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DB515"/>
              </a:solidFill>
              <a:ln w="25400">
                <a:solidFill>
                  <a:srgbClr val="00326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26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'Brier vs Log Loss'!$E$5:$E$10</c:f>
              <c:numCache>
                <c:formatCode>General</c:formatCode>
                <c:ptCount val="6"/>
                <c:pt idx="0">
                  <c:v>0.11254699999999999</c:v>
                </c:pt>
                <c:pt idx="1">
                  <c:v>0.114786</c:v>
                </c:pt>
                <c:pt idx="2">
                  <c:v>0.115136</c:v>
                </c:pt>
                <c:pt idx="3">
                  <c:v>0.11614099999999999</c:v>
                </c:pt>
                <c:pt idx="4">
                  <c:v>0.17508799999999999</c:v>
                </c:pt>
                <c:pt idx="5">
                  <c:v>0.18465599999999999</c:v>
                </c:pt>
              </c:numCache>
            </c:numRef>
          </c:xVal>
          <c:yVal>
            <c:numRef>
              <c:f>'Brier vs Log Loss'!$F$5:$F$10</c:f>
              <c:numCache>
                <c:formatCode>General</c:formatCode>
                <c:ptCount val="6"/>
                <c:pt idx="0">
                  <c:v>0.37582399999999999</c:v>
                </c:pt>
                <c:pt idx="1">
                  <c:v>0.379967</c:v>
                </c:pt>
                <c:pt idx="2">
                  <c:v>0.38451200000000002</c:v>
                </c:pt>
                <c:pt idx="3">
                  <c:v>0.383189</c:v>
                </c:pt>
                <c:pt idx="4">
                  <c:v>0.53460300000000005</c:v>
                </c:pt>
                <c:pt idx="5">
                  <c:v>0.55853799999999998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E-466F-908D-776940FF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0991"/>
        <c:axId val="111252639"/>
      </c:scatterChart>
      <c:valAx>
        <c:axId val="116190991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Loss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639"/>
        <c:crosses val="autoZero"/>
        <c:crossBetween val="midCat"/>
      </c:valAx>
      <c:valAx>
        <c:axId val="111252639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Feature Importance (Shapley Values) for Lucille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Feature Importance (Shapley Values) for Lucille</a:t>
          </a:r>
        </a:p>
      </cx:txPr>
    </cx:title>
    <cx:plotArea>
      <cx:plotAreaRegion>
        <cx:series layoutId="waterfall" uniqueId="{942CCBC9-AF73-4360-8AB4-0FD8C457BCC2}">
          <cx:dataId val="0"/>
          <cx:layoutPr>
            <cx:visibility connectorLines="0"/>
            <cx:subtotals>
              <cx:idx val="0"/>
              <cx:idx val="28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endParaRPr lang="en-US" sz="28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DD927-175B-4C65-BD32-70AD96E3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33</xdr:row>
      <xdr:rowOff>0</xdr:rowOff>
    </xdr:from>
    <xdr:to>
      <xdr:col>5</xdr:col>
      <xdr:colOff>480060</xdr:colOff>
      <xdr:row>35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6522B6-DA37-4701-8115-9639D9090E45}"/>
            </a:ext>
          </a:extLst>
        </xdr:cNvPr>
        <xdr:cNvSpPr txBox="1"/>
      </xdr:nvSpPr>
      <xdr:spPr>
        <a:xfrm>
          <a:off x="354330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Uncalibrated</a:t>
          </a:r>
        </a:p>
      </xdr:txBody>
    </xdr:sp>
    <xdr:clientData/>
  </xdr:twoCellAnchor>
  <xdr:twoCellAnchor>
    <xdr:from>
      <xdr:col>9</xdr:col>
      <xdr:colOff>335280</xdr:colOff>
      <xdr:row>33</xdr:row>
      <xdr:rowOff>0</xdr:rowOff>
    </xdr:from>
    <xdr:to>
      <xdr:col>12</xdr:col>
      <xdr:colOff>457200</xdr:colOff>
      <xdr:row>35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D0A464-ADCA-4694-A76D-49D5FDB8D365}"/>
            </a:ext>
          </a:extLst>
        </xdr:cNvPr>
        <xdr:cNvSpPr txBox="1"/>
      </xdr:nvSpPr>
      <xdr:spPr>
        <a:xfrm>
          <a:off x="782574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Calibrated</a:t>
          </a:r>
        </a:p>
      </xdr:txBody>
    </xdr:sp>
    <xdr:clientData/>
  </xdr:twoCellAnchor>
  <xdr:twoCellAnchor>
    <xdr:from>
      <xdr:col>7</xdr:col>
      <xdr:colOff>441960</xdr:colOff>
      <xdr:row>12</xdr:row>
      <xdr:rowOff>129540</xdr:rowOff>
    </xdr:from>
    <xdr:to>
      <xdr:col>7</xdr:col>
      <xdr:colOff>441960</xdr:colOff>
      <xdr:row>35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4695A5-3F58-403F-9AFE-6CB5A2A16D45}"/>
            </a:ext>
          </a:extLst>
        </xdr:cNvPr>
        <xdr:cNvCxnSpPr/>
      </xdr:nvCxnSpPr>
      <xdr:spPr>
        <a:xfrm flipV="1">
          <a:off x="6697980" y="2689860"/>
          <a:ext cx="0" cy="419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98614</xdr:colOff>
      <xdr:row>10</xdr:row>
      <xdr:rowOff>62752</xdr:rowOff>
    </xdr:from>
    <xdr:to>
      <xdr:col>27</xdr:col>
      <xdr:colOff>487680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381AA869-2CE8-42C2-B79D-0E64779A23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054" y="1891552"/>
              <a:ext cx="11361866" cy="597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0</xdr:colOff>
      <xdr:row>13</xdr:row>
      <xdr:rowOff>0</xdr:rowOff>
    </xdr:from>
    <xdr:to>
      <xdr:col>48</xdr:col>
      <xdr:colOff>391129</xdr:colOff>
      <xdr:row>45</xdr:row>
      <xdr:rowOff>122438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B9448D-EFDF-4DE1-A8CC-8B24162B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7280" y="2377440"/>
          <a:ext cx="11363929" cy="5974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22633-0A3C-4583-B4BA-34B82653A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RedUpGreenDown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4E67C8"/>
      </a:accent4>
      <a:accent5>
        <a:srgbClr val="00B050"/>
      </a:accent5>
      <a:accent6>
        <a:srgbClr val="FF0000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opLeftCell="A7" workbookViewId="0">
      <selection activeCell="A24" sqref="A24"/>
    </sheetView>
  </sheetViews>
  <sheetFormatPr defaultRowHeight="14.4" x14ac:dyDescent="0.3"/>
  <cols>
    <col min="2" max="2" width="19.5546875" bestFit="1" customWidth="1"/>
    <col min="3" max="3" width="19.5546875" customWidth="1"/>
    <col min="4" max="4" width="16.21875" customWidth="1"/>
    <col min="5" max="10" width="9" bestFit="1" customWidth="1"/>
  </cols>
  <sheetData>
    <row r="1" spans="2:10" ht="43.2" x14ac:dyDescent="0.3">
      <c r="B1" s="1" t="s">
        <v>9</v>
      </c>
      <c r="C1" s="1" t="s">
        <v>0</v>
      </c>
      <c r="D1" s="2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2:10" x14ac:dyDescent="0.3">
      <c r="B2" t="s">
        <v>8</v>
      </c>
      <c r="C2" t="s">
        <v>10</v>
      </c>
      <c r="D2">
        <v>0.19720699999999999</v>
      </c>
      <c r="E2">
        <v>0.59143000000000001</v>
      </c>
      <c r="F2">
        <v>0.76560499999999998</v>
      </c>
      <c r="G2">
        <v>0.32874700000000001</v>
      </c>
      <c r="H2">
        <v>0.68847400000000003</v>
      </c>
      <c r="I2">
        <v>0.44500400000000001</v>
      </c>
      <c r="J2">
        <v>0.72451299999999996</v>
      </c>
    </row>
    <row r="3" spans="2:10" x14ac:dyDescent="0.3">
      <c r="C3" t="s">
        <v>11</v>
      </c>
      <c r="D3">
        <v>0.181258</v>
      </c>
      <c r="E3">
        <v>0.55126900000000001</v>
      </c>
      <c r="F3">
        <v>0.78507700000000002</v>
      </c>
      <c r="G3">
        <v>0.36152200000000001</v>
      </c>
      <c r="H3">
        <v>0.66588800000000004</v>
      </c>
      <c r="I3">
        <v>0.46862199999999998</v>
      </c>
      <c r="J3">
        <v>0.75774600000000003</v>
      </c>
    </row>
    <row r="4" spans="2:10" x14ac:dyDescent="0.3">
      <c r="C4" t="s">
        <v>12</v>
      </c>
      <c r="D4">
        <v>0.11137</v>
      </c>
      <c r="E4">
        <v>0.370062</v>
      </c>
      <c r="F4">
        <v>0.769478</v>
      </c>
      <c r="G4">
        <v>0.62390199999999996</v>
      </c>
      <c r="H4">
        <v>0.27648</v>
      </c>
      <c r="I4">
        <v>0.383162</v>
      </c>
      <c r="J4">
        <v>0.85719599999999996</v>
      </c>
    </row>
    <row r="5" spans="2:10" x14ac:dyDescent="0.3">
      <c r="B5" t="s">
        <v>7</v>
      </c>
      <c r="C5" t="s">
        <v>10</v>
      </c>
      <c r="D5">
        <v>0.11082599999999999</v>
      </c>
      <c r="E5">
        <v>0.368863</v>
      </c>
      <c r="F5">
        <v>0.76569200000000004</v>
      </c>
      <c r="G5">
        <v>0.62637399999999999</v>
      </c>
      <c r="H5">
        <v>0.22196299999999999</v>
      </c>
      <c r="I5">
        <v>0.32777499999999998</v>
      </c>
      <c r="J5">
        <v>0.85394800000000004</v>
      </c>
    </row>
    <row r="6" spans="2:10" x14ac:dyDescent="0.3">
      <c r="C6" t="s">
        <v>12</v>
      </c>
      <c r="D6">
        <v>0.109711</v>
      </c>
      <c r="E6">
        <v>0.365755</v>
      </c>
      <c r="F6">
        <v>0.76947900000000002</v>
      </c>
      <c r="G6">
        <v>0.67706</v>
      </c>
      <c r="H6">
        <v>0.23676</v>
      </c>
      <c r="I6">
        <v>0.35083700000000001</v>
      </c>
      <c r="J6">
        <v>0.85944500000000001</v>
      </c>
    </row>
    <row r="7" spans="2:10" x14ac:dyDescent="0.3">
      <c r="C7" t="s">
        <v>11</v>
      </c>
      <c r="D7">
        <v>0.10757899999999999</v>
      </c>
      <c r="E7">
        <v>0.35727700000000001</v>
      </c>
      <c r="F7">
        <v>0.78456599999999999</v>
      </c>
      <c r="G7">
        <v>0.65252500000000002</v>
      </c>
      <c r="H7">
        <v>0.251558</v>
      </c>
      <c r="I7">
        <v>0.36312499999999998</v>
      </c>
      <c r="J7">
        <v>0.85844600000000004</v>
      </c>
    </row>
  </sheetData>
  <sortState xmlns:xlrd2="http://schemas.microsoft.com/office/spreadsheetml/2017/richdata2" ref="B2:J7">
    <sortCondition descending="1" ref="D2:D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846-7BEA-4E25-AD95-1A0EDC9F577F}">
  <dimension ref="B2:S22"/>
  <sheetViews>
    <sheetView tabSelected="1" workbookViewId="0">
      <selection activeCell="L16" sqref="L16"/>
    </sheetView>
  </sheetViews>
  <sheetFormatPr defaultRowHeight="14.4" x14ac:dyDescent="0.3"/>
  <cols>
    <col min="2" max="2" width="17.21875" bestFit="1" customWidth="1"/>
    <col min="3" max="3" width="8.44140625" bestFit="1" customWidth="1"/>
    <col min="4" max="4" width="6.5546875" customWidth="1"/>
    <col min="5" max="14" width="7.5546875" customWidth="1"/>
    <col min="15" max="15" width="13.5546875" customWidth="1"/>
    <col min="16" max="17" width="7.5546875" customWidth="1"/>
    <col min="18" max="18" width="8.44140625" bestFit="1" customWidth="1"/>
    <col min="19" max="20" width="7.5546875" customWidth="1"/>
  </cols>
  <sheetData>
    <row r="2" spans="2:19" x14ac:dyDescent="0.3">
      <c r="B2" s="28"/>
      <c r="C2" s="29"/>
      <c r="D2" s="10" t="s">
        <v>144</v>
      </c>
      <c r="E2" s="11"/>
      <c r="F2" s="12"/>
      <c r="G2" s="10" t="s">
        <v>145</v>
      </c>
      <c r="H2" s="36"/>
      <c r="I2" s="36"/>
      <c r="J2" s="25"/>
      <c r="K2" s="36" t="s">
        <v>153</v>
      </c>
      <c r="L2" s="36"/>
      <c r="M2" s="25"/>
      <c r="N2" s="1"/>
      <c r="O2" s="1"/>
      <c r="P2" s="1"/>
      <c r="Q2" s="1"/>
    </row>
    <row r="3" spans="2:19" ht="43.8" thickBot="1" x14ac:dyDescent="0.35">
      <c r="B3" s="30" t="s">
        <v>14</v>
      </c>
      <c r="C3" s="31" t="s">
        <v>15</v>
      </c>
      <c r="D3" s="19" t="s">
        <v>27</v>
      </c>
      <c r="E3" s="20" t="s">
        <v>148</v>
      </c>
      <c r="F3" s="21" t="s">
        <v>28</v>
      </c>
      <c r="G3" s="19" t="s">
        <v>146</v>
      </c>
      <c r="H3" s="20" t="s">
        <v>151</v>
      </c>
      <c r="I3" s="20" t="s">
        <v>152</v>
      </c>
      <c r="J3" s="21" t="s">
        <v>28</v>
      </c>
      <c r="K3" s="20" t="s">
        <v>155</v>
      </c>
      <c r="L3" s="20" t="s">
        <v>156</v>
      </c>
      <c r="M3" s="21" t="s">
        <v>154</v>
      </c>
      <c r="N3" s="37"/>
      <c r="S3" s="3" t="s">
        <v>32</v>
      </c>
    </row>
    <row r="4" spans="2:19" x14ac:dyDescent="0.3">
      <c r="B4" s="32" t="s">
        <v>16</v>
      </c>
      <c r="C4" s="27" t="s">
        <v>17</v>
      </c>
      <c r="D4" s="13">
        <v>8.3333333333333329E-2</v>
      </c>
      <c r="E4" s="14">
        <v>6.3194444444444442E-2</v>
      </c>
      <c r="F4" s="15">
        <v>6.7361111111111108E-2</v>
      </c>
      <c r="G4" s="13">
        <v>7.2916666666666671E-2</v>
      </c>
      <c r="H4" s="14">
        <v>8.1944444444444445E-2</v>
      </c>
      <c r="I4" s="14">
        <v>8.819444444444445E-2</v>
      </c>
      <c r="J4" s="15">
        <v>9.0972222222222218E-2</v>
      </c>
      <c r="K4" s="14">
        <v>9.375E-2</v>
      </c>
      <c r="L4" s="14"/>
      <c r="M4" s="15"/>
      <c r="N4" s="14"/>
      <c r="P4" s="14">
        <f>STDEV(D4:M4)</f>
        <v>1.1234434656263594E-2</v>
      </c>
      <c r="S4" t="s">
        <v>29</v>
      </c>
    </row>
    <row r="5" spans="2:19" x14ac:dyDescent="0.3">
      <c r="B5" s="32" t="s">
        <v>26</v>
      </c>
      <c r="C5" s="27" t="s">
        <v>23</v>
      </c>
      <c r="D5" s="13">
        <v>4.5138888888888888E-2</v>
      </c>
      <c r="E5" s="14">
        <v>4.9305555555555554E-2</v>
      </c>
      <c r="F5" s="15">
        <v>5.0694444444444452E-2</v>
      </c>
      <c r="G5" s="13">
        <v>4.8611111111111112E-2</v>
      </c>
      <c r="H5" s="14">
        <v>4.9305555555555554E-2</v>
      </c>
      <c r="I5" s="14">
        <v>5.0694444444444452E-2</v>
      </c>
      <c r="J5" s="15">
        <v>4.9305555555555554E-2</v>
      </c>
      <c r="K5" s="14">
        <v>5.0694444444444452E-2</v>
      </c>
      <c r="L5" s="14"/>
      <c r="M5" s="15"/>
      <c r="N5" s="14"/>
      <c r="P5" s="38">
        <f>STDEV(D5:M5)</f>
        <v>1.8349822731243987E-3</v>
      </c>
      <c r="S5" t="s">
        <v>30</v>
      </c>
    </row>
    <row r="6" spans="2:19" x14ac:dyDescent="0.3">
      <c r="B6" s="32" t="s">
        <v>18</v>
      </c>
      <c r="C6" s="27" t="s">
        <v>19</v>
      </c>
      <c r="D6" s="13">
        <v>0.15972222222222224</v>
      </c>
      <c r="E6" s="14">
        <v>0.13333333333333333</v>
      </c>
      <c r="F6" s="15">
        <v>0.12430555555555556</v>
      </c>
      <c r="G6" s="13">
        <v>0.13125000000000001</v>
      </c>
      <c r="H6" s="14">
        <v>0.13472222222222222</v>
      </c>
      <c r="I6" s="14">
        <v>0.12847222222222224</v>
      </c>
      <c r="J6" s="15">
        <v>0.13749999999999998</v>
      </c>
      <c r="K6" s="14">
        <v>0.13263888888888889</v>
      </c>
      <c r="L6" s="14"/>
      <c r="M6" s="15"/>
      <c r="N6" s="14"/>
      <c r="O6" t="s">
        <v>149</v>
      </c>
      <c r="P6" s="14">
        <f>STDEV(D6:H6)</f>
        <v>1.349618430300731E-2</v>
      </c>
      <c r="S6" t="s">
        <v>31</v>
      </c>
    </row>
    <row r="7" spans="2:19" x14ac:dyDescent="0.3">
      <c r="B7" s="32" t="s">
        <v>25</v>
      </c>
      <c r="C7" s="27" t="s">
        <v>19</v>
      </c>
      <c r="D7" s="13">
        <v>5.0694444444444452E-2</v>
      </c>
      <c r="E7" s="14">
        <v>6.8749999999999992E-2</v>
      </c>
      <c r="F7" s="15">
        <v>8.1944444444444445E-2</v>
      </c>
      <c r="G7" s="13">
        <v>7.7083333333333337E-2</v>
      </c>
      <c r="H7" s="14">
        <v>7.7083333333333337E-2</v>
      </c>
      <c r="I7" s="14">
        <v>7.3611111111111113E-2</v>
      </c>
      <c r="J7" s="15">
        <v>7.2916666666666671E-2</v>
      </c>
      <c r="K7" s="14">
        <v>7.2916666666666671E-2</v>
      </c>
      <c r="L7" s="14"/>
      <c r="M7" s="15"/>
      <c r="N7" s="14"/>
      <c r="O7" t="s">
        <v>150</v>
      </c>
      <c r="P7" s="14">
        <f>STDEV(D7:H7)</f>
        <v>1.2360330811826102E-2</v>
      </c>
    </row>
    <row r="8" spans="2:19" x14ac:dyDescent="0.3">
      <c r="B8" s="32" t="s">
        <v>20</v>
      </c>
      <c r="C8" s="27" t="s">
        <v>21</v>
      </c>
      <c r="D8" s="13">
        <v>0.17430555555555557</v>
      </c>
      <c r="E8" s="14">
        <v>0.15694444444444444</v>
      </c>
      <c r="F8" s="15">
        <v>0.16666666666666666</v>
      </c>
      <c r="G8" s="13">
        <v>0.17916666666666667</v>
      </c>
      <c r="H8" s="14">
        <v>0.17500000000000002</v>
      </c>
      <c r="I8" s="14">
        <v>0.17777777777777778</v>
      </c>
      <c r="J8" s="15">
        <v>0.17847222222222223</v>
      </c>
      <c r="K8" s="14">
        <v>0.18472222222222223</v>
      </c>
      <c r="L8" s="14"/>
      <c r="M8" s="15"/>
      <c r="N8" s="14"/>
      <c r="P8" s="38">
        <f>STDEV(D8:I8)</f>
        <v>8.4072722904789537E-3</v>
      </c>
      <c r="S8" s="3" t="s">
        <v>33</v>
      </c>
    </row>
    <row r="9" spans="2:19" ht="15" thickBot="1" x14ac:dyDescent="0.35">
      <c r="B9" s="33" t="s">
        <v>22</v>
      </c>
      <c r="C9" s="26" t="s">
        <v>23</v>
      </c>
      <c r="D9" s="22">
        <v>6.5277777777777782E-2</v>
      </c>
      <c r="E9" s="23">
        <v>6.6666666666666666E-2</v>
      </c>
      <c r="F9" s="24">
        <v>7.4999999999999997E-2</v>
      </c>
      <c r="G9" s="22">
        <v>7.5694444444444439E-2</v>
      </c>
      <c r="H9" s="23">
        <v>7.4999999999999997E-2</v>
      </c>
      <c r="I9" s="23">
        <v>6.805555555555555E-2</v>
      </c>
      <c r="J9" s="24">
        <v>7.0833333333333331E-2</v>
      </c>
      <c r="K9" s="23">
        <v>7.2222222222222229E-2</v>
      </c>
      <c r="L9" s="23"/>
      <c r="M9" s="24"/>
      <c r="N9" s="14"/>
      <c r="P9" s="38">
        <f>STDEV(D9:M9)</f>
        <v>4.0651912466861907E-3</v>
      </c>
      <c r="S9" t="s">
        <v>34</v>
      </c>
    </row>
    <row r="10" spans="2:19" x14ac:dyDescent="0.3">
      <c r="B10" s="34" t="s">
        <v>24</v>
      </c>
      <c r="C10" s="35"/>
      <c r="D10" s="16">
        <f t="shared" ref="D10:M10" si="0">SUM(D4:D9)</f>
        <v>0.57847222222222217</v>
      </c>
      <c r="E10" s="17">
        <f t="shared" si="0"/>
        <v>0.53819444444444442</v>
      </c>
      <c r="F10" s="18">
        <f t="shared" si="0"/>
        <v>0.56597222222222221</v>
      </c>
      <c r="G10" s="16">
        <f t="shared" si="0"/>
        <v>0.58472222222222214</v>
      </c>
      <c r="H10" s="17">
        <f t="shared" si="0"/>
        <v>0.59305555555555556</v>
      </c>
      <c r="I10" s="17">
        <f t="shared" si="0"/>
        <v>0.58680555555555558</v>
      </c>
      <c r="J10" s="18">
        <f t="shared" si="0"/>
        <v>0.6</v>
      </c>
      <c r="K10" s="16">
        <f t="shared" si="0"/>
        <v>0.60694444444444451</v>
      </c>
      <c r="L10" s="17">
        <f t="shared" si="0"/>
        <v>0</v>
      </c>
      <c r="M10" s="18">
        <f t="shared" si="0"/>
        <v>0</v>
      </c>
      <c r="N10" s="38"/>
      <c r="S10" t="s">
        <v>35</v>
      </c>
    </row>
    <row r="11" spans="2:19" x14ac:dyDescent="0.3">
      <c r="S11" t="s">
        <v>36</v>
      </c>
    </row>
    <row r="12" spans="2:19" x14ac:dyDescent="0.3">
      <c r="G12" t="s">
        <v>147</v>
      </c>
      <c r="S12" t="s">
        <v>37</v>
      </c>
    </row>
    <row r="13" spans="2:19" x14ac:dyDescent="0.3">
      <c r="S13" t="s">
        <v>38</v>
      </c>
    </row>
    <row r="14" spans="2:19" x14ac:dyDescent="0.3">
      <c r="S14" t="s">
        <v>39</v>
      </c>
    </row>
    <row r="15" spans="2:19" x14ac:dyDescent="0.3">
      <c r="S15" t="s">
        <v>40</v>
      </c>
    </row>
    <row r="16" spans="2:19" x14ac:dyDescent="0.3">
      <c r="S16" t="s">
        <v>41</v>
      </c>
    </row>
    <row r="17" spans="18:19" x14ac:dyDescent="0.3">
      <c r="R17" t="s">
        <v>21</v>
      </c>
      <c r="S17" s="1" t="s">
        <v>42</v>
      </c>
    </row>
    <row r="18" spans="18:19" x14ac:dyDescent="0.3">
      <c r="R18" t="s">
        <v>21</v>
      </c>
      <c r="S18" s="1" t="s">
        <v>43</v>
      </c>
    </row>
    <row r="19" spans="18:19" x14ac:dyDescent="0.3">
      <c r="R19" t="s">
        <v>21</v>
      </c>
      <c r="S19" s="1" t="s">
        <v>44</v>
      </c>
    </row>
    <row r="20" spans="18:19" x14ac:dyDescent="0.3">
      <c r="S20" t="s">
        <v>45</v>
      </c>
    </row>
    <row r="21" spans="18:19" x14ac:dyDescent="0.3">
      <c r="S21" t="s">
        <v>46</v>
      </c>
    </row>
    <row r="22" spans="18:19" x14ac:dyDescent="0.3">
      <c r="S22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D2A3-482F-4DA4-81AD-D8693D88D2F7}">
  <dimension ref="A1:I48"/>
  <sheetViews>
    <sheetView topLeftCell="D14" zoomScale="25" zoomScaleNormal="25" workbookViewId="0">
      <selection activeCell="Q64" sqref="Q64"/>
    </sheetView>
  </sheetViews>
  <sheetFormatPr defaultRowHeight="14.4" x14ac:dyDescent="0.3"/>
  <cols>
    <col min="8" max="8" width="35.77734375" bestFit="1" customWidth="1"/>
  </cols>
  <sheetData>
    <row r="1" spans="1:9" x14ac:dyDescent="0.3">
      <c r="A1" t="s">
        <v>48</v>
      </c>
    </row>
    <row r="7" spans="1:9" x14ac:dyDescent="0.3">
      <c r="H7" s="4"/>
    </row>
    <row r="8" spans="1:9" x14ac:dyDescent="0.3">
      <c r="H8" s="4"/>
    </row>
    <row r="9" spans="1:9" x14ac:dyDescent="0.3">
      <c r="H9" s="4"/>
    </row>
    <row r="10" spans="1:9" x14ac:dyDescent="0.3">
      <c r="H10" s="4"/>
    </row>
    <row r="11" spans="1:9" x14ac:dyDescent="0.3">
      <c r="H11" s="4"/>
    </row>
    <row r="12" spans="1:9" x14ac:dyDescent="0.3">
      <c r="H12" s="4"/>
    </row>
    <row r="13" spans="1:9" x14ac:dyDescent="0.3">
      <c r="C13" t="s">
        <v>49</v>
      </c>
      <c r="F13" t="s">
        <v>49</v>
      </c>
      <c r="H13" t="s">
        <v>113</v>
      </c>
      <c r="I13" s="4">
        <v>0.1804</v>
      </c>
    </row>
    <row r="14" spans="1:9" x14ac:dyDescent="0.3">
      <c r="C14" t="s">
        <v>86</v>
      </c>
      <c r="F14" t="s">
        <v>57</v>
      </c>
      <c r="G14">
        <v>68</v>
      </c>
      <c r="H14" t="s">
        <v>86</v>
      </c>
      <c r="I14" s="4">
        <v>-5.5899999999999998E-2</v>
      </c>
    </row>
    <row r="15" spans="1:9" x14ac:dyDescent="0.3">
      <c r="C15" t="s">
        <v>87</v>
      </c>
      <c r="F15" t="s">
        <v>58</v>
      </c>
      <c r="G15" t="s">
        <v>59</v>
      </c>
      <c r="H15" t="s">
        <v>87</v>
      </c>
      <c r="I15" s="4">
        <v>-2.7000000000000001E-3</v>
      </c>
    </row>
    <row r="16" spans="1:9" x14ac:dyDescent="0.3">
      <c r="C16" t="s">
        <v>88</v>
      </c>
      <c r="F16" t="s">
        <v>60</v>
      </c>
      <c r="G16" t="s">
        <v>61</v>
      </c>
      <c r="H16" t="s">
        <v>88</v>
      </c>
      <c r="I16" s="4">
        <v>-7.4999999999999997E-3</v>
      </c>
    </row>
    <row r="17" spans="3:9" x14ac:dyDescent="0.3">
      <c r="C17" t="s">
        <v>89</v>
      </c>
      <c r="F17" t="s">
        <v>62</v>
      </c>
      <c r="G17" t="s">
        <v>63</v>
      </c>
      <c r="H17" t="s">
        <v>116</v>
      </c>
      <c r="I17" s="4">
        <v>-1.2199999999999999E-2</v>
      </c>
    </row>
    <row r="18" spans="3:9" x14ac:dyDescent="0.3">
      <c r="C18" t="s">
        <v>90</v>
      </c>
      <c r="F18" t="s">
        <v>64</v>
      </c>
      <c r="G18" t="s">
        <v>65</v>
      </c>
      <c r="H18" t="s">
        <v>90</v>
      </c>
      <c r="I18" s="4">
        <v>0</v>
      </c>
    </row>
    <row r="19" spans="3:9" x14ac:dyDescent="0.3">
      <c r="C19" t="s">
        <v>91</v>
      </c>
      <c r="F19" t="s">
        <v>66</v>
      </c>
      <c r="G19" t="s">
        <v>67</v>
      </c>
      <c r="H19" t="s">
        <v>91</v>
      </c>
      <c r="I19" s="4">
        <v>9.1999999999999998E-3</v>
      </c>
    </row>
    <row r="20" spans="3:9" x14ac:dyDescent="0.3">
      <c r="C20" t="s">
        <v>92</v>
      </c>
      <c r="F20" t="s">
        <v>68</v>
      </c>
      <c r="G20" t="s">
        <v>69</v>
      </c>
      <c r="H20" t="s">
        <v>92</v>
      </c>
      <c r="I20" s="4">
        <v>0</v>
      </c>
    </row>
    <row r="21" spans="3:9" x14ac:dyDescent="0.3">
      <c r="C21" t="s">
        <v>93</v>
      </c>
      <c r="F21" t="s">
        <v>70</v>
      </c>
      <c r="G21" t="s">
        <v>53</v>
      </c>
      <c r="H21" t="s">
        <v>118</v>
      </c>
      <c r="I21" s="4">
        <v>0</v>
      </c>
    </row>
    <row r="22" spans="3:9" x14ac:dyDescent="0.3">
      <c r="C22" t="s">
        <v>94</v>
      </c>
      <c r="F22" t="s">
        <v>71</v>
      </c>
      <c r="G22" t="s">
        <v>53</v>
      </c>
      <c r="H22" t="s">
        <v>117</v>
      </c>
      <c r="I22" s="4">
        <v>0</v>
      </c>
    </row>
    <row r="23" spans="3:9" x14ac:dyDescent="0.3">
      <c r="C23" t="s">
        <v>95</v>
      </c>
      <c r="F23" t="s">
        <v>72</v>
      </c>
      <c r="G23" t="s">
        <v>51</v>
      </c>
      <c r="H23" t="s">
        <v>95</v>
      </c>
      <c r="I23" s="4">
        <v>0</v>
      </c>
    </row>
    <row r="24" spans="3:9" x14ac:dyDescent="0.3">
      <c r="C24" t="s">
        <v>96</v>
      </c>
      <c r="F24" t="s">
        <v>50</v>
      </c>
      <c r="G24" t="s">
        <v>51</v>
      </c>
      <c r="H24" t="s">
        <v>115</v>
      </c>
      <c r="I24" s="4">
        <v>-1E-3</v>
      </c>
    </row>
    <row r="25" spans="3:9" x14ac:dyDescent="0.3">
      <c r="C25" t="s">
        <v>97</v>
      </c>
      <c r="F25" t="s">
        <v>52</v>
      </c>
      <c r="G25" t="s">
        <v>53</v>
      </c>
      <c r="H25" t="s">
        <v>119</v>
      </c>
      <c r="I25" s="4">
        <v>0</v>
      </c>
    </row>
    <row r="26" spans="3:9" x14ac:dyDescent="0.3">
      <c r="C26" t="s">
        <v>98</v>
      </c>
      <c r="F26" t="s">
        <v>54</v>
      </c>
      <c r="G26" t="s">
        <v>53</v>
      </c>
      <c r="H26" t="s">
        <v>120</v>
      </c>
      <c r="I26" s="4">
        <v>0</v>
      </c>
    </row>
    <row r="27" spans="3:9" x14ac:dyDescent="0.3">
      <c r="C27" t="s">
        <v>99</v>
      </c>
      <c r="F27" t="s">
        <v>55</v>
      </c>
      <c r="G27" t="s">
        <v>51</v>
      </c>
      <c r="H27" t="s">
        <v>121</v>
      </c>
      <c r="I27" s="4">
        <v>-3.0999999999999999E-3</v>
      </c>
    </row>
    <row r="28" spans="3:9" x14ac:dyDescent="0.3">
      <c r="C28" t="s">
        <v>100</v>
      </c>
      <c r="F28" t="s">
        <v>56</v>
      </c>
      <c r="G28" t="s">
        <v>51</v>
      </c>
      <c r="H28" t="s">
        <v>122</v>
      </c>
      <c r="I28" s="4">
        <v>0</v>
      </c>
    </row>
    <row r="29" spans="3:9" x14ac:dyDescent="0.3">
      <c r="C29" t="s">
        <v>101</v>
      </c>
      <c r="F29" t="s">
        <v>73</v>
      </c>
      <c r="G29" t="s">
        <v>53</v>
      </c>
      <c r="H29" t="s">
        <v>123</v>
      </c>
      <c r="I29" s="4">
        <v>-1.67E-2</v>
      </c>
    </row>
    <row r="30" spans="3:9" x14ac:dyDescent="0.3">
      <c r="C30" t="s">
        <v>102</v>
      </c>
      <c r="F30" t="s">
        <v>74</v>
      </c>
      <c r="G30" t="s">
        <v>51</v>
      </c>
      <c r="H30" t="s">
        <v>102</v>
      </c>
      <c r="I30" s="4">
        <v>-5.4000000000000003E-3</v>
      </c>
    </row>
    <row r="31" spans="3:9" x14ac:dyDescent="0.3">
      <c r="C31" t="s">
        <v>103</v>
      </c>
      <c r="F31" t="s">
        <v>75</v>
      </c>
      <c r="G31" t="s">
        <v>51</v>
      </c>
      <c r="H31" t="s">
        <v>103</v>
      </c>
      <c r="I31" s="4">
        <v>0</v>
      </c>
    </row>
    <row r="32" spans="3:9" x14ac:dyDescent="0.3">
      <c r="C32" t="s">
        <v>104</v>
      </c>
      <c r="F32" t="s">
        <v>76</v>
      </c>
      <c r="G32" t="s">
        <v>51</v>
      </c>
      <c r="H32" t="s">
        <v>104</v>
      </c>
      <c r="I32" s="4">
        <v>-1.6999999999999999E-3</v>
      </c>
    </row>
    <row r="33" spans="3:9" x14ac:dyDescent="0.3">
      <c r="C33" t="s">
        <v>105</v>
      </c>
      <c r="F33" t="s">
        <v>77</v>
      </c>
      <c r="G33" t="s">
        <v>51</v>
      </c>
      <c r="H33" t="s">
        <v>124</v>
      </c>
      <c r="I33" s="4">
        <v>-7.3000000000000001E-3</v>
      </c>
    </row>
    <row r="34" spans="3:9" x14ac:dyDescent="0.3">
      <c r="C34" t="s">
        <v>106</v>
      </c>
      <c r="F34" t="s">
        <v>78</v>
      </c>
      <c r="G34" t="s">
        <v>51</v>
      </c>
      <c r="H34" t="s">
        <v>106</v>
      </c>
      <c r="I34" s="4">
        <v>0</v>
      </c>
    </row>
    <row r="35" spans="3:9" x14ac:dyDescent="0.3">
      <c r="C35" t="s">
        <v>107</v>
      </c>
      <c r="F35" t="s">
        <v>79</v>
      </c>
      <c r="G35" t="s">
        <v>51</v>
      </c>
      <c r="H35" t="s">
        <v>107</v>
      </c>
      <c r="I35" s="4">
        <v>-2.2000000000000001E-3</v>
      </c>
    </row>
    <row r="36" spans="3:9" x14ac:dyDescent="0.3">
      <c r="C36" t="s">
        <v>108</v>
      </c>
      <c r="F36" t="s">
        <v>80</v>
      </c>
      <c r="G36" t="s">
        <v>51</v>
      </c>
      <c r="H36" t="s">
        <v>108</v>
      </c>
      <c r="I36" s="4">
        <v>-1.8E-3</v>
      </c>
    </row>
    <row r="37" spans="3:9" x14ac:dyDescent="0.3">
      <c r="C37" t="s">
        <v>109</v>
      </c>
      <c r="F37" t="s">
        <v>81</v>
      </c>
      <c r="G37" t="s">
        <v>51</v>
      </c>
      <c r="H37" t="s">
        <v>109</v>
      </c>
      <c r="I37" s="4">
        <v>0</v>
      </c>
    </row>
    <row r="38" spans="3:9" x14ac:dyDescent="0.3">
      <c r="C38" t="s">
        <v>110</v>
      </c>
      <c r="F38" t="s">
        <v>82</v>
      </c>
      <c r="G38" t="s">
        <v>53</v>
      </c>
      <c r="H38" t="s">
        <v>125</v>
      </c>
      <c r="I38" s="4">
        <v>0</v>
      </c>
    </row>
    <row r="39" spans="3:9" x14ac:dyDescent="0.3">
      <c r="C39" t="s">
        <v>111</v>
      </c>
      <c r="F39" t="s">
        <v>83</v>
      </c>
      <c r="G39" t="s">
        <v>53</v>
      </c>
      <c r="H39" t="s">
        <v>126</v>
      </c>
      <c r="I39" s="4">
        <v>-8.0999999999999996E-3</v>
      </c>
    </row>
    <row r="40" spans="3:9" x14ac:dyDescent="0.3">
      <c r="C40" t="s">
        <v>112</v>
      </c>
      <c r="F40" t="s">
        <v>84</v>
      </c>
      <c r="G40" t="s">
        <v>53</v>
      </c>
      <c r="H40" t="s">
        <v>127</v>
      </c>
      <c r="I40" s="4">
        <v>0</v>
      </c>
    </row>
    <row r="41" spans="3:9" x14ac:dyDescent="0.3">
      <c r="C41" t="s">
        <v>85</v>
      </c>
      <c r="F41" t="s">
        <v>85</v>
      </c>
      <c r="H41" t="s">
        <v>114</v>
      </c>
      <c r="I41" s="4">
        <v>6.4000000000000001E-2</v>
      </c>
    </row>
    <row r="46" spans="3:9" x14ac:dyDescent="0.3">
      <c r="H46" s="4">
        <f>SUM(I14:I40)</f>
        <v>-0.11639999999999999</v>
      </c>
    </row>
    <row r="48" spans="3:9" x14ac:dyDescent="0.3">
      <c r="H48" s="4">
        <f>I41-H46</f>
        <v>0.1804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CC5B-780D-4CEA-B28E-7DB62F46FCAC}">
  <dimension ref="D2:K15"/>
  <sheetViews>
    <sheetView workbookViewId="0">
      <selection activeCell="C4" sqref="C4"/>
    </sheetView>
  </sheetViews>
  <sheetFormatPr defaultRowHeight="14.4" x14ac:dyDescent="0.3"/>
  <cols>
    <col min="6" max="6" width="12.33203125" customWidth="1"/>
    <col min="8" max="8" width="12.33203125" customWidth="1"/>
    <col min="10" max="10" width="12.33203125" customWidth="1"/>
    <col min="12" max="12" width="12.33203125" customWidth="1"/>
    <col min="14" max="14" width="12.33203125" customWidth="1"/>
    <col min="16" max="16" width="12.33203125" customWidth="1"/>
  </cols>
  <sheetData>
    <row r="2" spans="4:11" x14ac:dyDescent="0.3">
      <c r="F2" s="7">
        <v>0.2</v>
      </c>
      <c r="G2" s="1"/>
      <c r="H2" s="7">
        <v>0.25</v>
      </c>
      <c r="I2" s="1"/>
      <c r="J2" s="7">
        <v>0.15</v>
      </c>
    </row>
    <row r="4" spans="4:11" ht="28.8" x14ac:dyDescent="0.3">
      <c r="D4" s="1" t="s">
        <v>143</v>
      </c>
      <c r="E4" s="1" t="s">
        <v>142</v>
      </c>
      <c r="F4" s="2" t="s">
        <v>141</v>
      </c>
      <c r="G4" s="1" t="s">
        <v>140</v>
      </c>
      <c r="H4" s="2" t="s">
        <v>139</v>
      </c>
      <c r="I4" s="1" t="s">
        <v>138</v>
      </c>
      <c r="J4" s="2" t="s">
        <v>137</v>
      </c>
      <c r="K4" s="1" t="s">
        <v>136</v>
      </c>
    </row>
    <row r="5" spans="4:11" x14ac:dyDescent="0.3">
      <c r="D5">
        <v>1</v>
      </c>
      <c r="E5">
        <v>1</v>
      </c>
      <c r="F5" s="6">
        <f>F$2</f>
        <v>0.2</v>
      </c>
      <c r="G5">
        <f t="shared" ref="G5:G14" si="0">($E5-F5)^2</f>
        <v>0.64000000000000012</v>
      </c>
      <c r="H5" s="6">
        <f>H$2</f>
        <v>0.25</v>
      </c>
      <c r="I5">
        <f t="shared" ref="I5:I14" si="1">($E5-H5)^2</f>
        <v>0.5625</v>
      </c>
      <c r="J5" s="6">
        <f>J$2</f>
        <v>0.15</v>
      </c>
      <c r="K5">
        <f t="shared" ref="K5:K14" si="2">($E5-J5)^2</f>
        <v>0.72249999999999992</v>
      </c>
    </row>
    <row r="6" spans="4:11" x14ac:dyDescent="0.3">
      <c r="D6">
        <v>2</v>
      </c>
      <c r="E6">
        <v>1</v>
      </c>
      <c r="F6" s="6">
        <f t="shared" ref="F6:J14" si="3">F$2</f>
        <v>0.2</v>
      </c>
      <c r="G6">
        <f t="shared" si="0"/>
        <v>0.64000000000000012</v>
      </c>
      <c r="H6" s="6">
        <f t="shared" si="3"/>
        <v>0.25</v>
      </c>
      <c r="I6">
        <f t="shared" si="1"/>
        <v>0.5625</v>
      </c>
      <c r="J6" s="6">
        <f t="shared" si="3"/>
        <v>0.15</v>
      </c>
      <c r="K6">
        <f t="shared" si="2"/>
        <v>0.72249999999999992</v>
      </c>
    </row>
    <row r="7" spans="4:11" x14ac:dyDescent="0.3">
      <c r="D7">
        <v>3</v>
      </c>
      <c r="E7">
        <v>0</v>
      </c>
      <c r="F7" s="6">
        <f t="shared" si="3"/>
        <v>0.2</v>
      </c>
      <c r="G7">
        <f t="shared" si="0"/>
        <v>4.0000000000000008E-2</v>
      </c>
      <c r="H7" s="6">
        <f t="shared" si="3"/>
        <v>0.25</v>
      </c>
      <c r="I7">
        <f t="shared" si="1"/>
        <v>6.25E-2</v>
      </c>
      <c r="J7" s="6">
        <f t="shared" si="3"/>
        <v>0.15</v>
      </c>
      <c r="K7">
        <f t="shared" si="2"/>
        <v>2.2499999999999999E-2</v>
      </c>
    </row>
    <row r="8" spans="4:11" x14ac:dyDescent="0.3">
      <c r="D8">
        <v>4</v>
      </c>
      <c r="E8">
        <v>0</v>
      </c>
      <c r="F8" s="6">
        <f t="shared" si="3"/>
        <v>0.2</v>
      </c>
      <c r="G8">
        <f t="shared" si="0"/>
        <v>4.0000000000000008E-2</v>
      </c>
      <c r="H8" s="6">
        <f t="shared" si="3"/>
        <v>0.25</v>
      </c>
      <c r="I8">
        <f t="shared" si="1"/>
        <v>6.25E-2</v>
      </c>
      <c r="J8" s="6">
        <f t="shared" si="3"/>
        <v>0.15</v>
      </c>
      <c r="K8">
        <f t="shared" si="2"/>
        <v>2.2499999999999999E-2</v>
      </c>
    </row>
    <row r="9" spans="4:11" x14ac:dyDescent="0.3">
      <c r="D9">
        <v>5</v>
      </c>
      <c r="E9">
        <v>0</v>
      </c>
      <c r="F9" s="6">
        <f t="shared" si="3"/>
        <v>0.2</v>
      </c>
      <c r="G9">
        <f t="shared" si="0"/>
        <v>4.0000000000000008E-2</v>
      </c>
      <c r="H9" s="6">
        <f t="shared" si="3"/>
        <v>0.25</v>
      </c>
      <c r="I9">
        <f t="shared" si="1"/>
        <v>6.25E-2</v>
      </c>
      <c r="J9" s="6">
        <f t="shared" si="3"/>
        <v>0.15</v>
      </c>
      <c r="K9">
        <f t="shared" si="2"/>
        <v>2.2499999999999999E-2</v>
      </c>
    </row>
    <row r="10" spans="4:11" x14ac:dyDescent="0.3">
      <c r="D10">
        <v>6</v>
      </c>
      <c r="E10">
        <v>0</v>
      </c>
      <c r="F10" s="6">
        <f t="shared" si="3"/>
        <v>0.2</v>
      </c>
      <c r="G10">
        <f t="shared" si="0"/>
        <v>4.0000000000000008E-2</v>
      </c>
      <c r="H10" s="6">
        <f t="shared" si="3"/>
        <v>0.25</v>
      </c>
      <c r="I10">
        <f t="shared" si="1"/>
        <v>6.25E-2</v>
      </c>
      <c r="J10" s="6">
        <f t="shared" si="3"/>
        <v>0.15</v>
      </c>
      <c r="K10">
        <f t="shared" si="2"/>
        <v>2.2499999999999999E-2</v>
      </c>
    </row>
    <row r="11" spans="4:11" x14ac:dyDescent="0.3">
      <c r="D11">
        <v>7</v>
      </c>
      <c r="E11">
        <v>0</v>
      </c>
      <c r="F11" s="6">
        <f t="shared" si="3"/>
        <v>0.2</v>
      </c>
      <c r="G11">
        <f t="shared" si="0"/>
        <v>4.0000000000000008E-2</v>
      </c>
      <c r="H11" s="6">
        <f t="shared" si="3"/>
        <v>0.25</v>
      </c>
      <c r="I11">
        <f t="shared" si="1"/>
        <v>6.25E-2</v>
      </c>
      <c r="J11" s="6">
        <f t="shared" si="3"/>
        <v>0.15</v>
      </c>
      <c r="K11">
        <f t="shared" si="2"/>
        <v>2.2499999999999999E-2</v>
      </c>
    </row>
    <row r="12" spans="4:11" x14ac:dyDescent="0.3">
      <c r="D12">
        <v>8</v>
      </c>
      <c r="E12">
        <v>0</v>
      </c>
      <c r="F12" s="6">
        <f t="shared" si="3"/>
        <v>0.2</v>
      </c>
      <c r="G12">
        <f t="shared" si="0"/>
        <v>4.0000000000000008E-2</v>
      </c>
      <c r="H12" s="6">
        <f t="shared" si="3"/>
        <v>0.25</v>
      </c>
      <c r="I12">
        <f t="shared" si="1"/>
        <v>6.25E-2</v>
      </c>
      <c r="J12" s="6">
        <f t="shared" si="3"/>
        <v>0.15</v>
      </c>
      <c r="K12">
        <f t="shared" si="2"/>
        <v>2.2499999999999999E-2</v>
      </c>
    </row>
    <row r="13" spans="4:11" x14ac:dyDescent="0.3">
      <c r="D13">
        <v>9</v>
      </c>
      <c r="E13">
        <v>0</v>
      </c>
      <c r="F13" s="6">
        <f t="shared" si="3"/>
        <v>0.2</v>
      </c>
      <c r="G13">
        <f t="shared" si="0"/>
        <v>4.0000000000000008E-2</v>
      </c>
      <c r="H13" s="6">
        <f t="shared" si="3"/>
        <v>0.25</v>
      </c>
      <c r="I13">
        <f t="shared" si="1"/>
        <v>6.25E-2</v>
      </c>
      <c r="J13" s="6">
        <f t="shared" si="3"/>
        <v>0.15</v>
      </c>
      <c r="K13">
        <f t="shared" si="2"/>
        <v>2.2499999999999999E-2</v>
      </c>
    </row>
    <row r="14" spans="4:11" x14ac:dyDescent="0.3">
      <c r="D14">
        <v>10</v>
      </c>
      <c r="E14">
        <v>0</v>
      </c>
      <c r="F14" s="6">
        <f t="shared" si="3"/>
        <v>0.2</v>
      </c>
      <c r="G14">
        <f t="shared" si="0"/>
        <v>4.0000000000000008E-2</v>
      </c>
      <c r="H14" s="6">
        <f t="shared" si="3"/>
        <v>0.25</v>
      </c>
      <c r="I14">
        <f t="shared" si="1"/>
        <v>6.25E-2</v>
      </c>
      <c r="J14" s="6">
        <f t="shared" si="3"/>
        <v>0.15</v>
      </c>
      <c r="K14">
        <f t="shared" si="2"/>
        <v>2.2499999999999999E-2</v>
      </c>
    </row>
    <row r="15" spans="4:11" x14ac:dyDescent="0.3">
      <c r="E15" s="5" t="s">
        <v>135</v>
      </c>
      <c r="G15" s="8">
        <f>AVERAGE(G5:G14)</f>
        <v>0.16000000000000006</v>
      </c>
      <c r="H15" s="9"/>
      <c r="I15" s="8">
        <f>AVERAGE(I5:I14)</f>
        <v>0.16250000000000001</v>
      </c>
      <c r="J15" s="9"/>
      <c r="K15" s="8">
        <f>AVERAGE(K5:K14)</f>
        <v>0.16249999999999995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0CC7-E874-4E06-953A-3FE229D2352F}">
  <dimension ref="C4:K10"/>
  <sheetViews>
    <sheetView showGridLines="0" topLeftCell="A7" workbookViewId="0">
      <selection activeCell="K31" sqref="K31"/>
    </sheetView>
  </sheetViews>
  <sheetFormatPr defaultRowHeight="14.4" x14ac:dyDescent="0.3"/>
  <sheetData>
    <row r="4" spans="3:11" x14ac:dyDescent="0.3">
      <c r="D4" t="s">
        <v>0</v>
      </c>
      <c r="E4" t="s">
        <v>128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3:11" x14ac:dyDescent="0.3">
      <c r="C5">
        <v>0</v>
      </c>
      <c r="D5" t="s">
        <v>129</v>
      </c>
      <c r="E5">
        <v>0.11254699999999999</v>
      </c>
      <c r="F5">
        <v>0.37582399999999999</v>
      </c>
      <c r="G5">
        <v>0.76977700000000004</v>
      </c>
      <c r="H5">
        <v>0.65296799999999999</v>
      </c>
      <c r="I5">
        <v>0.21815399999999999</v>
      </c>
      <c r="J5">
        <v>0.327044</v>
      </c>
      <c r="K5">
        <v>0.85294899999999996</v>
      </c>
    </row>
    <row r="6" spans="3:11" x14ac:dyDescent="0.3">
      <c r="C6">
        <v>0</v>
      </c>
      <c r="D6" t="s">
        <v>130</v>
      </c>
      <c r="E6">
        <v>0.114786</v>
      </c>
      <c r="F6">
        <v>0.379967</v>
      </c>
      <c r="G6">
        <v>0.75218200000000002</v>
      </c>
      <c r="H6">
        <v>0.64139299999999999</v>
      </c>
      <c r="I6">
        <v>0.23874899999999999</v>
      </c>
      <c r="J6">
        <v>0.34797099999999997</v>
      </c>
      <c r="K6">
        <v>0.85344799999999998</v>
      </c>
    </row>
    <row r="7" spans="3:11" x14ac:dyDescent="0.3">
      <c r="C7">
        <v>0</v>
      </c>
      <c r="D7" t="s">
        <v>131</v>
      </c>
      <c r="E7">
        <v>0.115136</v>
      </c>
      <c r="F7">
        <v>0.38451200000000002</v>
      </c>
      <c r="G7">
        <v>0.74705600000000005</v>
      </c>
      <c r="H7">
        <v>0.60784300000000002</v>
      </c>
      <c r="I7">
        <v>0.236461</v>
      </c>
      <c r="J7">
        <v>0.340472</v>
      </c>
      <c r="K7">
        <v>0.84994999999999998</v>
      </c>
    </row>
    <row r="8" spans="3:11" x14ac:dyDescent="0.3">
      <c r="C8">
        <v>0</v>
      </c>
      <c r="D8" t="s">
        <v>132</v>
      </c>
      <c r="E8">
        <v>0.11614099999999999</v>
      </c>
      <c r="F8">
        <v>0.383189</v>
      </c>
      <c r="G8">
        <v>0.75218200000000002</v>
      </c>
      <c r="H8">
        <v>0.61565800000000004</v>
      </c>
      <c r="I8">
        <v>0.26392100000000002</v>
      </c>
      <c r="J8">
        <v>0.36946099999999998</v>
      </c>
      <c r="K8">
        <v>0.85244900000000001</v>
      </c>
    </row>
    <row r="9" spans="3:11" x14ac:dyDescent="0.3">
      <c r="C9">
        <v>0</v>
      </c>
      <c r="D9" t="s">
        <v>133</v>
      </c>
      <c r="E9">
        <v>0.17508799999999999</v>
      </c>
      <c r="F9">
        <v>0.53460300000000005</v>
      </c>
      <c r="G9">
        <v>0.748583</v>
      </c>
      <c r="H9">
        <v>0.357852</v>
      </c>
      <c r="I9">
        <v>0.60488200000000003</v>
      </c>
      <c r="J9">
        <v>0.44967400000000002</v>
      </c>
      <c r="K9">
        <v>0.75749599999999995</v>
      </c>
    </row>
    <row r="10" spans="3:11" x14ac:dyDescent="0.3">
      <c r="C10">
        <v>0</v>
      </c>
      <c r="D10" t="s">
        <v>134</v>
      </c>
      <c r="E10">
        <v>0.18465599999999999</v>
      </c>
      <c r="F10">
        <v>0.55853799999999998</v>
      </c>
      <c r="G10">
        <v>0.77016600000000002</v>
      </c>
      <c r="H10">
        <v>0.35567700000000002</v>
      </c>
      <c r="I10">
        <v>0.64759699999999998</v>
      </c>
      <c r="J10">
        <v>0.45916699999999999</v>
      </c>
      <c r="K10">
        <v>0.75012500000000004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Comparison</vt:lpstr>
      <vt:lpstr>Presentation Time</vt:lpstr>
      <vt:lpstr>Waterfall</vt:lpstr>
      <vt:lpstr>Brier</vt:lpstr>
      <vt:lpstr>Brier vs 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Kennedy</dc:creator>
  <cp:lastModifiedBy>Cam Kennedy</cp:lastModifiedBy>
  <dcterms:created xsi:type="dcterms:W3CDTF">2015-06-05T18:17:20Z</dcterms:created>
  <dcterms:modified xsi:type="dcterms:W3CDTF">2019-08-14T22:35:18Z</dcterms:modified>
</cp:coreProperties>
</file>