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88185b42838d3/Documents/"/>
    </mc:Choice>
  </mc:AlternateContent>
  <xr:revisionPtr revIDLastSave="0" documentId="8_{F35FE170-AC58-4AD2-9459-124506A611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 Performance 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4" i="1" l="1"/>
  <c r="P81" i="1"/>
  <c r="P27" i="1"/>
  <c r="P29" i="1"/>
  <c r="P28" i="1"/>
  <c r="P13" i="1"/>
  <c r="D28" i="1"/>
  <c r="D81" i="1"/>
  <c r="D45" i="1"/>
  <c r="D14" i="1"/>
  <c r="D38" i="1"/>
  <c r="D60" i="1"/>
  <c r="D30" i="1"/>
  <c r="D15" i="1"/>
  <c r="D46" i="1"/>
  <c r="D67" i="1"/>
  <c r="D31" i="1"/>
  <c r="D82" i="1"/>
  <c r="D23" i="1"/>
  <c r="D76" i="1"/>
  <c r="D52" i="1"/>
  <c r="D34" i="1"/>
  <c r="D22" i="1"/>
  <c r="D63" i="1"/>
  <c r="D80" i="1"/>
  <c r="D35" i="1"/>
  <c r="D49" i="1"/>
  <c r="D26" i="1"/>
  <c r="D57" i="1"/>
  <c r="D17" i="1"/>
  <c r="D70" i="1"/>
  <c r="D37" i="1"/>
  <c r="D55" i="1"/>
  <c r="D66" i="1"/>
  <c r="D8" i="1"/>
  <c r="D64" i="1"/>
  <c r="D43" i="1"/>
  <c r="D13" i="1"/>
  <c r="D16" i="1"/>
  <c r="D24" i="1"/>
  <c r="D39" i="1"/>
  <c r="D36" i="1"/>
  <c r="D83" i="1"/>
  <c r="D18" i="1"/>
  <c r="D5" i="1"/>
  <c r="D20" i="1"/>
  <c r="D9" i="1"/>
  <c r="D25" i="1"/>
  <c r="D86" i="1"/>
  <c r="P21" i="1"/>
  <c r="D21" i="1"/>
  <c r="P45" i="1"/>
  <c r="P14" i="1"/>
  <c r="P38" i="1"/>
  <c r="P30" i="1"/>
  <c r="P67" i="1"/>
  <c r="P31" i="1"/>
  <c r="P34" i="1"/>
  <c r="P22" i="1"/>
  <c r="P82" i="1"/>
  <c r="P23" i="1"/>
  <c r="P80" i="1"/>
  <c r="P53" i="1"/>
  <c r="P71" i="1"/>
  <c r="P63" i="1"/>
  <c r="P35" i="1"/>
  <c r="P57" i="1"/>
  <c r="P17" i="1"/>
  <c r="P24" i="1"/>
  <c r="P49" i="1"/>
  <c r="P55" i="1"/>
  <c r="P66" i="1"/>
  <c r="P8" i="1"/>
  <c r="P64" i="1"/>
  <c r="P43" i="1"/>
  <c r="P40" i="1"/>
  <c r="P39" i="1"/>
  <c r="P36" i="1"/>
  <c r="P18" i="1"/>
  <c r="P5" i="1"/>
  <c r="P83" i="1"/>
  <c r="P9" i="1"/>
  <c r="P25" i="1"/>
  <c r="P20" i="1"/>
  <c r="P86" i="1"/>
</calcChain>
</file>

<file path=xl/sharedStrings.xml><?xml version="1.0" encoding="utf-8"?>
<sst xmlns="http://schemas.openxmlformats.org/spreadsheetml/2006/main" count="782" uniqueCount="220">
  <si>
    <t>Timestamp</t>
  </si>
  <si>
    <t>Full Name</t>
  </si>
  <si>
    <t>Gender</t>
  </si>
  <si>
    <t>2023/11/14 1:00:16 AM GMT+5:30</t>
  </si>
  <si>
    <t>Sharanyaa Babaria</t>
  </si>
  <si>
    <t>Female</t>
  </si>
  <si>
    <t>1 hour</t>
  </si>
  <si>
    <t>5 hours</t>
  </si>
  <si>
    <t>Sometimes</t>
  </si>
  <si>
    <t>No</t>
  </si>
  <si>
    <t>2023/11/14 1:06:25 AM GMT+5:30</t>
  </si>
  <si>
    <t xml:space="preserve">Vishakha Choksi Babaria </t>
  </si>
  <si>
    <t>2 hours</t>
  </si>
  <si>
    <t>Rarely</t>
  </si>
  <si>
    <t>Yes</t>
  </si>
  <si>
    <t>2023/11/14 1:06:50 AM GMT+5:30</t>
  </si>
  <si>
    <t>kamal babaria</t>
  </si>
  <si>
    <t>Male</t>
  </si>
  <si>
    <t>Daily</t>
  </si>
  <si>
    <t>2023/11/14 1:12:15 AM GMT+5:30</t>
  </si>
  <si>
    <t>Dev Shah</t>
  </si>
  <si>
    <t>2023/11/14 1:59:38 AM GMT+5:30</t>
  </si>
  <si>
    <t>Youtube</t>
  </si>
  <si>
    <t>2023/11/14 2:05:33 AM GMT+5:30</t>
  </si>
  <si>
    <t xml:space="preserve">Dev Shah </t>
  </si>
  <si>
    <t>3 hours</t>
  </si>
  <si>
    <t>Youtube;reference books</t>
  </si>
  <si>
    <t>2023/11/14 2:08:19 AM GMT+5:30</t>
  </si>
  <si>
    <t>Soumyaa Babaria</t>
  </si>
  <si>
    <t>More than 5 hours</t>
  </si>
  <si>
    <t>lecture notes;Youtube;reference books</t>
  </si>
  <si>
    <t>2023/11/14 2:12:42 AM GMT+5:30</t>
  </si>
  <si>
    <t>Bishal Mishra</t>
  </si>
  <si>
    <t>less than 1 hour</t>
  </si>
  <si>
    <t>Often</t>
  </si>
  <si>
    <t>Online study materials</t>
  </si>
  <si>
    <t>2023/11/14 2:59:47 AM GMT+5:30</t>
  </si>
  <si>
    <t>Riya</t>
  </si>
  <si>
    <t>4 hours</t>
  </si>
  <si>
    <t xml:space="preserve">lecture notes;Youtube;Slide decks </t>
  </si>
  <si>
    <t>2023/11/14 5:23:41 AM GMT+5:30</t>
  </si>
  <si>
    <t>Alisha Shah</t>
  </si>
  <si>
    <t>lecture notes;Youtube</t>
  </si>
  <si>
    <t>2023/11/14 5:23:45 AM GMT+5:30</t>
  </si>
  <si>
    <t>Meet Thakkar</t>
  </si>
  <si>
    <t>lecture notes</t>
  </si>
  <si>
    <t>2023/11/14 7:20:02 AM GMT+5:30</t>
  </si>
  <si>
    <t>Veera Raval</t>
  </si>
  <si>
    <t>2023/11/14 7:50:33 AM GMT+5:30</t>
  </si>
  <si>
    <t>Kevin Pandya</t>
  </si>
  <si>
    <t>reference books</t>
  </si>
  <si>
    <t>2023/11/14 8:43:24 AM GMT+5:30</t>
  </si>
  <si>
    <t>Isha Shah</t>
  </si>
  <si>
    <t>2023/11/14 9:11:37 AM GMT+5:30</t>
  </si>
  <si>
    <t>NAVNEETA UNNI</t>
  </si>
  <si>
    <t>2023/11/14 2:12:06 PM GMT+5:30</t>
  </si>
  <si>
    <t>Aarohi Shah</t>
  </si>
  <si>
    <t>2023/11/14 2:16:10 PM GMT+5:30</t>
  </si>
  <si>
    <t xml:space="preserve">Kirtan Shah </t>
  </si>
  <si>
    <t xml:space="preserve">lecture notes;Educational Websites </t>
  </si>
  <si>
    <t>2023/11/14 2:17:04 PM GMT+5:30</t>
  </si>
  <si>
    <t>Ishita rawat</t>
  </si>
  <si>
    <t>2023/11/14 2:17:17 PM GMT+5:30</t>
  </si>
  <si>
    <t>Visha</t>
  </si>
  <si>
    <t>2023/11/14 2:20:03 PM GMT+5:30</t>
  </si>
  <si>
    <t>Maulya Patel</t>
  </si>
  <si>
    <t>2023/11/14 2:31:42 PM GMT+5:30</t>
  </si>
  <si>
    <t>Hmm</t>
  </si>
  <si>
    <t>2023/11/14 2:32:10 PM GMT+5:30</t>
  </si>
  <si>
    <t>Jui Kotak</t>
  </si>
  <si>
    <t>2023/11/14 3:02:51 PM GMT+5:30</t>
  </si>
  <si>
    <t xml:space="preserve">Aditya Pathak </t>
  </si>
  <si>
    <t>lecture notes;reference books</t>
  </si>
  <si>
    <t>2023/11/14 3:11:44 PM GMT+5:30</t>
  </si>
  <si>
    <t xml:space="preserve">Mansha Sanger </t>
  </si>
  <si>
    <t>Never</t>
  </si>
  <si>
    <t>2023/11/14 3:17:56 PM GMT+5:30</t>
  </si>
  <si>
    <t>shaily nihalani</t>
  </si>
  <si>
    <t>2023/11/14 3:20:35 PM GMT+5:30</t>
  </si>
  <si>
    <t>Nandini Patel</t>
  </si>
  <si>
    <t>2023/11/14 9:24:09 PM GMT+5:30</t>
  </si>
  <si>
    <t>Khushi Parnami</t>
  </si>
  <si>
    <t>2023/11/14 9:32:37 PM GMT+5:30</t>
  </si>
  <si>
    <t>Hriday Pipaliya</t>
  </si>
  <si>
    <t>Interaction with classmates</t>
  </si>
  <si>
    <t>2023/11/14 9:36:48 PM GMT+5:30</t>
  </si>
  <si>
    <t xml:space="preserve">Khushi Patel </t>
  </si>
  <si>
    <t>2023/11/14 9:41:49 PM GMT+5:30</t>
  </si>
  <si>
    <t xml:space="preserve">Hirali Shah </t>
  </si>
  <si>
    <t>2023/11/14 9:46:36 PM GMT+5:30</t>
  </si>
  <si>
    <t xml:space="preserve">Manas nannaware </t>
  </si>
  <si>
    <t>2023/11/14 9:47:09 PM GMT+5:30</t>
  </si>
  <si>
    <t>Kaavya Duggal</t>
  </si>
  <si>
    <t>2023/11/14 9:49:54 PM GMT+5:30</t>
  </si>
  <si>
    <t>Chinmay Bokade</t>
  </si>
  <si>
    <t xml:space="preserve">Self study </t>
  </si>
  <si>
    <t>2023/11/14 10:08:22 PM GMT+5:30</t>
  </si>
  <si>
    <t>Tilaksinh Chauhan</t>
  </si>
  <si>
    <t>friends</t>
  </si>
  <si>
    <t>2023/11/14 10:14:50 PM GMT+5:30</t>
  </si>
  <si>
    <t>Nishil Shah</t>
  </si>
  <si>
    <t>Online</t>
  </si>
  <si>
    <t>2023/11/14 10:20:59 PM GMT+5:30</t>
  </si>
  <si>
    <t>Samarth desai</t>
  </si>
  <si>
    <t>2023/11/14 10:25:31 PM GMT+5:30</t>
  </si>
  <si>
    <t>Pratham Golchha</t>
  </si>
  <si>
    <t>2023/11/14 10:27:33 PM GMT+5:30</t>
  </si>
  <si>
    <t>kanika khanna</t>
  </si>
  <si>
    <t>2023/11/14 10:28:57 PM GMT+5:30</t>
  </si>
  <si>
    <t>Archi Prajapati</t>
  </si>
  <si>
    <t>2023/11/14 10:31:51 PM GMT+5:30</t>
  </si>
  <si>
    <t xml:space="preserve">Kavya Saril Pillai </t>
  </si>
  <si>
    <t>2023/11/14 11:15:40 PM GMT+5:30</t>
  </si>
  <si>
    <t>Ayaan Alam</t>
  </si>
  <si>
    <t>2023/11/14 11:29:33 PM GMT+5:30</t>
  </si>
  <si>
    <t>Vasvi Parikh</t>
  </si>
  <si>
    <t>2023/11/14 11:45:15 PM GMT+5:30</t>
  </si>
  <si>
    <t>Rohan Mishra</t>
  </si>
  <si>
    <t>2023/11/14 11:57:00 PM GMT+5:30</t>
  </si>
  <si>
    <t>Manvi Vora</t>
  </si>
  <si>
    <t>2023/11/15 1:25:26 AM GMT+5:30</t>
  </si>
  <si>
    <t xml:space="preserve">Aastha </t>
  </si>
  <si>
    <t>2023/11/15 1:51:15 AM GMT+5:30</t>
  </si>
  <si>
    <t>Bhupendra Jogi</t>
  </si>
  <si>
    <t>2023/11/15 7:21:05 AM GMT+5:30</t>
  </si>
  <si>
    <t>Rohit Dhawan</t>
  </si>
  <si>
    <t>2023/11/15 4:06:21 PM GMT+5:30</t>
  </si>
  <si>
    <t>Aayush</t>
  </si>
  <si>
    <t>2023/11/15 4:06:28 PM GMT+5:30</t>
  </si>
  <si>
    <t>Harry</t>
  </si>
  <si>
    <t>2023/11/15 4:07:44 PM GMT+5:30</t>
  </si>
  <si>
    <t>2023/11/15 4:09:34 PM GMT+5:30</t>
  </si>
  <si>
    <t>Naman</t>
  </si>
  <si>
    <t>2023/11/15 4:09:54 PM GMT+5:30</t>
  </si>
  <si>
    <t>Vedika Bafna</t>
  </si>
  <si>
    <t>2023/11/15 4:29:33 PM GMT+5:30</t>
  </si>
  <si>
    <t xml:space="preserve">Komal patil </t>
  </si>
  <si>
    <t>2023/11/15 4:29:45 PM GMT+5:30</t>
  </si>
  <si>
    <t xml:space="preserve">Meshwa Joshi </t>
  </si>
  <si>
    <t>2023/11/15 4:31:41 PM GMT+5:30</t>
  </si>
  <si>
    <t>Riva Shah</t>
  </si>
  <si>
    <t>2023/11/15 4:34:25 PM GMT+5:30</t>
  </si>
  <si>
    <t>Alia Shah</t>
  </si>
  <si>
    <t>2023/11/15 4:35:48 PM GMT+5:30</t>
  </si>
  <si>
    <t xml:space="preserve">Durva Jhaveri </t>
  </si>
  <si>
    <t>2023/11/15 4:37:03 PM GMT+5:30</t>
  </si>
  <si>
    <t>Riya shah</t>
  </si>
  <si>
    <t>2023/11/15 4:37:30 PM GMT+5:30</t>
  </si>
  <si>
    <t>Varun saha</t>
  </si>
  <si>
    <t>2023/11/15 4:45:37 PM GMT+5:30</t>
  </si>
  <si>
    <t xml:space="preserve">Patel pray AshishKumar </t>
  </si>
  <si>
    <t>2023/11/15 4:46:19 PM GMT+5:30</t>
  </si>
  <si>
    <t>Tasmayy Bedade</t>
  </si>
  <si>
    <t>2023/11/15 4:51:03 PM GMT+5:30</t>
  </si>
  <si>
    <t xml:space="preserve">Aditya Mehta </t>
  </si>
  <si>
    <t>2023/11/15 4:54:28 PM GMT+5:30</t>
  </si>
  <si>
    <t>Raga Ramakrishnan</t>
  </si>
  <si>
    <t>Prefer not to say</t>
  </si>
  <si>
    <t>lecture notes;Youtube;online resources</t>
  </si>
  <si>
    <t>2023/11/15 4:55:57 PM GMT+5:30</t>
  </si>
  <si>
    <t>Shreya Shah</t>
  </si>
  <si>
    <t>2023/11/15 4:57:58 PM GMT+5:30</t>
  </si>
  <si>
    <t>Vrunda Chevli</t>
  </si>
  <si>
    <t>2023/11/15 5:02:34 PM GMT+5:30</t>
  </si>
  <si>
    <t xml:space="preserve">Shrusti Gandhi </t>
  </si>
  <si>
    <t>lecture notes;Youtube;reference books;Friends</t>
  </si>
  <si>
    <t>2023/11/15 5:03:16 PM GMT+5:30</t>
  </si>
  <si>
    <t>Nitya Shah</t>
  </si>
  <si>
    <t>2023/11/15 5:17:41 PM GMT+5:30</t>
  </si>
  <si>
    <t>Pratham Ponkia</t>
  </si>
  <si>
    <t>2023/11/15 5:24:25 PM GMT+5:30</t>
  </si>
  <si>
    <t xml:space="preserve">Samarth kothari </t>
  </si>
  <si>
    <t>2023/11/15 5:26:36 PM GMT+5:30</t>
  </si>
  <si>
    <t>na</t>
  </si>
  <si>
    <t>2023/11/15 5:26:38 PM GMT+5:30</t>
  </si>
  <si>
    <t xml:space="preserve">Lakshya Daxini </t>
  </si>
  <si>
    <t>2023/11/15 5:31:18 PM GMT+5:30</t>
  </si>
  <si>
    <t xml:space="preserve">Bhumika Lakhwani </t>
  </si>
  <si>
    <t>2023/11/15 5:33:15 PM GMT+5:30</t>
  </si>
  <si>
    <t xml:space="preserve">Asma Saiyed </t>
  </si>
  <si>
    <t>2023/11/15 5:46:25 PM GMT+5:30</t>
  </si>
  <si>
    <t xml:space="preserve">Tanya Lalpurwala </t>
  </si>
  <si>
    <t>2023/11/15 5:47:18 PM GMT+5:30</t>
  </si>
  <si>
    <t>Suhani Lakhera</t>
  </si>
  <si>
    <t>2023/11/15 5:49:53 PM GMT+5:30</t>
  </si>
  <si>
    <t>Sahyadri Shirolawala</t>
  </si>
  <si>
    <t>2023/11/15 6:26:17 PM GMT+5:30</t>
  </si>
  <si>
    <t>Vency Patel</t>
  </si>
  <si>
    <t>2023/11/15 6:33:59 PM GMT+5:30</t>
  </si>
  <si>
    <t>Kamya</t>
  </si>
  <si>
    <t>2023/11/15 6:39:33 PM GMT+5:30</t>
  </si>
  <si>
    <t>Riya Sharma</t>
  </si>
  <si>
    <t>2023/11/15 6:43:47 PM GMT+5:30</t>
  </si>
  <si>
    <t>Aarav Patel</t>
  </si>
  <si>
    <t>2023/11/15 7:09:15 PM GMT+5:30</t>
  </si>
  <si>
    <t>Devashree shah</t>
  </si>
  <si>
    <t>lecture notes;Youtube;Chatgpt</t>
  </si>
  <si>
    <t>2023/11/15 7:38:26 PM GMT+5:30</t>
  </si>
  <si>
    <t>Gopi bahu</t>
  </si>
  <si>
    <t>lecture notes;Youtube;reference books;Sunil panda</t>
  </si>
  <si>
    <t>2023/11/15 10:08:06 PM GMT+5:30</t>
  </si>
  <si>
    <t>Saqlain Bakshabhaiji</t>
  </si>
  <si>
    <t>2023/11/15 10:25:08 PM GMT+5:30</t>
  </si>
  <si>
    <t xml:space="preserve">Aanshi Sujal kapadia </t>
  </si>
  <si>
    <t>2023/11/15 11:03:23 PM GMT+5:30</t>
  </si>
  <si>
    <t>Khushi Desai</t>
  </si>
  <si>
    <t>last to last percentage</t>
  </si>
  <si>
    <t>average study hours</t>
  </si>
  <si>
    <t>average screen time</t>
  </si>
  <si>
    <t xml:space="preserve">attendance </t>
  </si>
  <si>
    <t>participation</t>
  </si>
  <si>
    <t>sources</t>
  </si>
  <si>
    <t>extra curriculur</t>
  </si>
  <si>
    <t>extra curriculur participation</t>
  </si>
  <si>
    <t>timely submission</t>
  </si>
  <si>
    <t>parents involvment</t>
  </si>
  <si>
    <t>time management</t>
  </si>
  <si>
    <t>interest</t>
  </si>
  <si>
    <t>previous percenatage</t>
  </si>
  <si>
    <t>above 70?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</si>
</sst>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workbookViewId="0"/>
  </sheetViews>
  <sheetFormatPr defaultRowHeight="14.4" x14ac:dyDescent="0.3"/>
  <cols>
    <col min="4" max="4" width="31.6640625" customWidth="1"/>
    <col min="5" max="5" width="12" customWidth="1"/>
    <col min="6" max="6" width="12.77734375" customWidth="1"/>
    <col min="7" max="7" width="9.77734375" customWidth="1"/>
    <col min="8" max="8" width="11.33203125" customWidth="1"/>
    <col min="9" max="9" width="17.109375" customWidth="1"/>
    <col min="10" max="10" width="11.21875" customWidth="1"/>
    <col min="16" max="16" width="28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</row>
    <row r="2" spans="1:17" x14ac:dyDescent="0.3">
      <c r="A2" t="s">
        <v>3</v>
      </c>
      <c r="B2" t="s">
        <v>4</v>
      </c>
      <c r="C2" t="s">
        <v>5</v>
      </c>
      <c r="D2">
        <v>70</v>
      </c>
      <c r="E2" t="s">
        <v>6</v>
      </c>
      <c r="F2" t="s">
        <v>7</v>
      </c>
      <c r="G2">
        <v>85</v>
      </c>
      <c r="H2" t="s">
        <v>8</v>
      </c>
      <c r="I2" t="s">
        <v>22</v>
      </c>
      <c r="J2" t="s">
        <v>9</v>
      </c>
      <c r="K2">
        <v>1</v>
      </c>
      <c r="L2">
        <v>3</v>
      </c>
      <c r="M2">
        <v>4</v>
      </c>
      <c r="N2">
        <v>4</v>
      </c>
      <c r="O2">
        <v>3</v>
      </c>
      <c r="P2">
        <v>80</v>
      </c>
      <c r="Q2" t="s">
        <v>14</v>
      </c>
    </row>
    <row r="3" spans="1:17" x14ac:dyDescent="0.3">
      <c r="A3" t="s">
        <v>10</v>
      </c>
      <c r="B3" t="s">
        <v>11</v>
      </c>
      <c r="C3" t="s">
        <v>5</v>
      </c>
      <c r="D3">
        <v>67</v>
      </c>
      <c r="E3" t="s">
        <v>12</v>
      </c>
      <c r="F3" t="s">
        <v>7</v>
      </c>
      <c r="G3">
        <v>75</v>
      </c>
      <c r="H3" t="s">
        <v>13</v>
      </c>
      <c r="I3" t="s">
        <v>45</v>
      </c>
      <c r="J3" t="s">
        <v>14</v>
      </c>
      <c r="K3">
        <v>4</v>
      </c>
      <c r="L3">
        <v>3</v>
      </c>
      <c r="M3">
        <v>1</v>
      </c>
      <c r="N3">
        <v>2</v>
      </c>
      <c r="O3">
        <v>1</v>
      </c>
      <c r="P3">
        <v>72</v>
      </c>
      <c r="Q3" t="s">
        <v>14</v>
      </c>
    </row>
    <row r="4" spans="1:17" x14ac:dyDescent="0.3">
      <c r="A4" t="s">
        <v>15</v>
      </c>
      <c r="B4" t="s">
        <v>16</v>
      </c>
      <c r="C4" t="s">
        <v>17</v>
      </c>
      <c r="D4">
        <v>78</v>
      </c>
      <c r="E4" t="s">
        <v>7</v>
      </c>
      <c r="F4" t="s">
        <v>6</v>
      </c>
      <c r="G4">
        <v>85</v>
      </c>
      <c r="H4" t="s">
        <v>18</v>
      </c>
      <c r="I4" t="s">
        <v>101</v>
      </c>
      <c r="J4" t="s">
        <v>14</v>
      </c>
      <c r="K4">
        <v>4</v>
      </c>
      <c r="L4">
        <v>4</v>
      </c>
      <c r="M4">
        <v>3</v>
      </c>
      <c r="N4">
        <v>4</v>
      </c>
      <c r="O4">
        <v>4</v>
      </c>
      <c r="P4">
        <v>80</v>
      </c>
      <c r="Q4" t="s">
        <v>14</v>
      </c>
    </row>
    <row r="5" spans="1:17" x14ac:dyDescent="0.3">
      <c r="A5" t="s">
        <v>19</v>
      </c>
      <c r="B5" t="s">
        <v>20</v>
      </c>
      <c r="C5" t="s">
        <v>17</v>
      </c>
      <c r="D5">
        <f>6.9*9.5</f>
        <v>65.55</v>
      </c>
      <c r="E5" t="s">
        <v>6</v>
      </c>
      <c r="F5" t="s">
        <v>12</v>
      </c>
      <c r="G5">
        <v>75</v>
      </c>
      <c r="H5" t="s">
        <v>8</v>
      </c>
      <c r="I5" t="s">
        <v>50</v>
      </c>
      <c r="J5" t="s">
        <v>14</v>
      </c>
      <c r="K5">
        <v>3</v>
      </c>
      <c r="L5">
        <v>5</v>
      </c>
      <c r="M5">
        <v>3</v>
      </c>
      <c r="N5">
        <v>4</v>
      </c>
      <c r="O5">
        <v>2</v>
      </c>
      <c r="P5">
        <f>6.8*9.5</f>
        <v>64.599999999999994</v>
      </c>
      <c r="Q5" t="s">
        <v>9</v>
      </c>
    </row>
    <row r="6" spans="1:17" x14ac:dyDescent="0.3">
      <c r="A6" t="s">
        <v>21</v>
      </c>
      <c r="B6" t="s">
        <v>4</v>
      </c>
      <c r="C6" t="s">
        <v>5</v>
      </c>
      <c r="D6">
        <v>74</v>
      </c>
      <c r="E6" t="s">
        <v>12</v>
      </c>
      <c r="F6" t="s">
        <v>7</v>
      </c>
      <c r="G6">
        <v>85</v>
      </c>
      <c r="H6" t="s">
        <v>8</v>
      </c>
      <c r="I6" t="s">
        <v>22</v>
      </c>
      <c r="J6" t="s">
        <v>9</v>
      </c>
      <c r="K6">
        <v>1</v>
      </c>
      <c r="L6">
        <v>3</v>
      </c>
      <c r="M6">
        <v>4</v>
      </c>
      <c r="N6">
        <v>2</v>
      </c>
      <c r="O6">
        <v>3</v>
      </c>
      <c r="P6">
        <v>77</v>
      </c>
      <c r="Q6" t="s">
        <v>14</v>
      </c>
    </row>
    <row r="7" spans="1:17" x14ac:dyDescent="0.3">
      <c r="A7" t="s">
        <v>96</v>
      </c>
      <c r="B7" t="s">
        <v>97</v>
      </c>
      <c r="C7" t="s">
        <v>17</v>
      </c>
      <c r="D7">
        <v>71</v>
      </c>
      <c r="E7" t="s">
        <v>33</v>
      </c>
      <c r="F7" t="s">
        <v>7</v>
      </c>
      <c r="G7">
        <v>85</v>
      </c>
      <c r="H7" t="s">
        <v>8</v>
      </c>
      <c r="I7" t="s">
        <v>98</v>
      </c>
      <c r="J7" t="s">
        <v>14</v>
      </c>
      <c r="K7">
        <v>4</v>
      </c>
      <c r="L7">
        <v>3</v>
      </c>
      <c r="M7">
        <v>1</v>
      </c>
      <c r="N7">
        <v>3</v>
      </c>
      <c r="O7">
        <v>3</v>
      </c>
      <c r="P7">
        <v>68</v>
      </c>
      <c r="Q7" t="s">
        <v>9</v>
      </c>
    </row>
    <row r="8" spans="1:17" x14ac:dyDescent="0.3">
      <c r="A8" t="s">
        <v>99</v>
      </c>
      <c r="B8" t="s">
        <v>100</v>
      </c>
      <c r="C8" t="s">
        <v>17</v>
      </c>
      <c r="D8">
        <f>7.8*9.5</f>
        <v>74.099999999999994</v>
      </c>
      <c r="E8" t="s">
        <v>33</v>
      </c>
      <c r="F8" t="s">
        <v>38</v>
      </c>
      <c r="G8">
        <v>75</v>
      </c>
      <c r="H8" t="s">
        <v>8</v>
      </c>
      <c r="I8" t="s">
        <v>101</v>
      </c>
      <c r="J8" t="s">
        <v>9</v>
      </c>
      <c r="K8">
        <v>5</v>
      </c>
      <c r="L8">
        <v>4</v>
      </c>
      <c r="M8">
        <v>1</v>
      </c>
      <c r="N8">
        <v>3</v>
      </c>
      <c r="O8">
        <v>1</v>
      </c>
      <c r="P8">
        <f>7.6*9.5</f>
        <v>72.2</v>
      </c>
      <c r="Q8" t="s">
        <v>14</v>
      </c>
    </row>
    <row r="9" spans="1:17" x14ac:dyDescent="0.3">
      <c r="A9" t="s">
        <v>102</v>
      </c>
      <c r="B9" t="s">
        <v>103</v>
      </c>
      <c r="C9" t="s">
        <v>17</v>
      </c>
      <c r="D9">
        <f>6.5*9.5</f>
        <v>61.75</v>
      </c>
      <c r="E9" t="s">
        <v>33</v>
      </c>
      <c r="F9" t="s">
        <v>25</v>
      </c>
      <c r="G9">
        <v>85</v>
      </c>
      <c r="H9" t="s">
        <v>13</v>
      </c>
      <c r="I9" t="s">
        <v>26</v>
      </c>
      <c r="J9" t="s">
        <v>14</v>
      </c>
      <c r="K9">
        <v>4</v>
      </c>
      <c r="L9">
        <v>4</v>
      </c>
      <c r="M9">
        <v>5</v>
      </c>
      <c r="N9">
        <v>2</v>
      </c>
      <c r="O9">
        <v>3</v>
      </c>
      <c r="P9">
        <f>6.5*9.5</f>
        <v>61.75</v>
      </c>
      <c r="Q9" t="s">
        <v>9</v>
      </c>
    </row>
    <row r="10" spans="1:17" x14ac:dyDescent="0.3">
      <c r="A10" t="s">
        <v>104</v>
      </c>
      <c r="B10" t="s">
        <v>105</v>
      </c>
      <c r="C10" t="s">
        <v>17</v>
      </c>
      <c r="D10">
        <v>71.25</v>
      </c>
      <c r="E10" t="s">
        <v>29</v>
      </c>
      <c r="F10" t="s">
        <v>29</v>
      </c>
      <c r="G10">
        <v>95</v>
      </c>
      <c r="H10" t="s">
        <v>8</v>
      </c>
      <c r="I10" t="s">
        <v>72</v>
      </c>
      <c r="J10" t="s">
        <v>14</v>
      </c>
      <c r="K10">
        <v>4</v>
      </c>
      <c r="L10">
        <v>4</v>
      </c>
      <c r="M10">
        <v>2</v>
      </c>
      <c r="N10">
        <v>2</v>
      </c>
      <c r="O10">
        <v>4</v>
      </c>
      <c r="P10">
        <v>76</v>
      </c>
      <c r="Q10" t="s">
        <v>14</v>
      </c>
    </row>
    <row r="11" spans="1:17" x14ac:dyDescent="0.3">
      <c r="A11" t="s">
        <v>106</v>
      </c>
      <c r="B11" t="s">
        <v>107</v>
      </c>
      <c r="C11" t="s">
        <v>5</v>
      </c>
      <c r="D11">
        <v>96</v>
      </c>
      <c r="E11" t="s">
        <v>25</v>
      </c>
      <c r="F11" t="s">
        <v>29</v>
      </c>
      <c r="G11">
        <v>75</v>
      </c>
      <c r="H11" t="s">
        <v>8</v>
      </c>
      <c r="I11" t="s">
        <v>30</v>
      </c>
      <c r="J11" t="s">
        <v>14</v>
      </c>
      <c r="K11">
        <v>4</v>
      </c>
      <c r="L11">
        <v>4</v>
      </c>
      <c r="M11">
        <v>2</v>
      </c>
      <c r="N11">
        <v>3</v>
      </c>
      <c r="O11">
        <v>4</v>
      </c>
      <c r="P11">
        <v>92</v>
      </c>
      <c r="Q11" t="s">
        <v>14</v>
      </c>
    </row>
    <row r="12" spans="1:17" x14ac:dyDescent="0.3">
      <c r="A12" t="s">
        <v>108</v>
      </c>
      <c r="B12" t="s">
        <v>109</v>
      </c>
      <c r="C12" t="s">
        <v>5</v>
      </c>
      <c r="D12">
        <v>68.2</v>
      </c>
      <c r="E12" t="s">
        <v>33</v>
      </c>
      <c r="F12" t="s">
        <v>25</v>
      </c>
      <c r="G12">
        <v>85</v>
      </c>
      <c r="H12" t="s">
        <v>34</v>
      </c>
      <c r="I12" t="s">
        <v>42</v>
      </c>
      <c r="J12" t="s">
        <v>9</v>
      </c>
      <c r="K12">
        <v>3</v>
      </c>
      <c r="L12">
        <v>4</v>
      </c>
      <c r="M12">
        <v>3</v>
      </c>
      <c r="N12">
        <v>3</v>
      </c>
      <c r="O12">
        <v>4</v>
      </c>
      <c r="P12">
        <v>68.2</v>
      </c>
      <c r="Q12" t="s">
        <v>9</v>
      </c>
    </row>
    <row r="13" spans="1:17" x14ac:dyDescent="0.3">
      <c r="A13" t="s">
        <v>110</v>
      </c>
      <c r="B13" t="s">
        <v>111</v>
      </c>
      <c r="C13" t="s">
        <v>5</v>
      </c>
      <c r="D13">
        <f>7.44*9.5</f>
        <v>70.680000000000007</v>
      </c>
      <c r="E13" t="s">
        <v>12</v>
      </c>
      <c r="F13" t="s">
        <v>29</v>
      </c>
      <c r="G13">
        <v>85</v>
      </c>
      <c r="H13" t="s">
        <v>13</v>
      </c>
      <c r="I13" t="s">
        <v>26</v>
      </c>
      <c r="J13" t="s">
        <v>9</v>
      </c>
      <c r="K13">
        <v>1</v>
      </c>
      <c r="L13">
        <v>3</v>
      </c>
      <c r="M13">
        <v>1</v>
      </c>
      <c r="N13">
        <v>3</v>
      </c>
      <c r="O13">
        <v>3</v>
      </c>
      <c r="P13">
        <f>7.44*9.5</f>
        <v>70.680000000000007</v>
      </c>
      <c r="Q13" t="s">
        <v>14</v>
      </c>
    </row>
    <row r="14" spans="1:17" x14ac:dyDescent="0.3">
      <c r="A14" t="s">
        <v>112</v>
      </c>
      <c r="B14" t="s">
        <v>113</v>
      </c>
      <c r="C14" t="s">
        <v>17</v>
      </c>
      <c r="D14">
        <f>9.7*9.5</f>
        <v>92.149999999999991</v>
      </c>
      <c r="E14" t="s">
        <v>29</v>
      </c>
      <c r="F14" t="s">
        <v>29</v>
      </c>
      <c r="G14">
        <v>75</v>
      </c>
      <c r="H14" t="s">
        <v>75</v>
      </c>
      <c r="I14" t="s">
        <v>22</v>
      </c>
      <c r="J14" t="s">
        <v>14</v>
      </c>
      <c r="K14">
        <v>5</v>
      </c>
      <c r="L14">
        <v>5</v>
      </c>
      <c r="M14">
        <v>1</v>
      </c>
      <c r="N14">
        <v>2</v>
      </c>
      <c r="O14">
        <v>3</v>
      </c>
      <c r="P14">
        <f>9.6*9.5</f>
        <v>91.2</v>
      </c>
      <c r="Q14" t="s">
        <v>14</v>
      </c>
    </row>
    <row r="15" spans="1:17" x14ac:dyDescent="0.3">
      <c r="A15" t="s">
        <v>114</v>
      </c>
      <c r="B15" t="s">
        <v>115</v>
      </c>
      <c r="C15" t="s">
        <v>5</v>
      </c>
      <c r="D15">
        <f>9.28*9.5</f>
        <v>88.16</v>
      </c>
      <c r="E15" t="s">
        <v>7</v>
      </c>
      <c r="F15" t="s">
        <v>25</v>
      </c>
      <c r="G15">
        <v>85</v>
      </c>
      <c r="H15" t="s">
        <v>18</v>
      </c>
      <c r="I15" t="s">
        <v>30</v>
      </c>
      <c r="J15" t="s">
        <v>14</v>
      </c>
      <c r="K15">
        <v>3</v>
      </c>
      <c r="L15">
        <v>3</v>
      </c>
      <c r="M15">
        <v>5</v>
      </c>
      <c r="N15">
        <v>4</v>
      </c>
      <c r="O15">
        <v>5</v>
      </c>
      <c r="P15">
        <v>83</v>
      </c>
      <c r="Q15" t="s">
        <v>14</v>
      </c>
    </row>
    <row r="16" spans="1:17" x14ac:dyDescent="0.3">
      <c r="A16" t="s">
        <v>116</v>
      </c>
      <c r="B16" t="s">
        <v>117</v>
      </c>
      <c r="C16" t="s">
        <v>17</v>
      </c>
      <c r="D16">
        <f>7.2*9.5</f>
        <v>68.400000000000006</v>
      </c>
      <c r="E16" t="s">
        <v>12</v>
      </c>
      <c r="F16" t="s">
        <v>6</v>
      </c>
      <c r="G16">
        <v>95</v>
      </c>
      <c r="H16" t="s">
        <v>34</v>
      </c>
      <c r="I16" t="s">
        <v>42</v>
      </c>
      <c r="J16" t="s">
        <v>9</v>
      </c>
      <c r="K16">
        <v>1</v>
      </c>
      <c r="L16">
        <v>5</v>
      </c>
      <c r="M16">
        <v>2</v>
      </c>
      <c r="N16">
        <v>3</v>
      </c>
      <c r="O16">
        <v>4</v>
      </c>
      <c r="P16">
        <v>65</v>
      </c>
      <c r="Q16" t="s">
        <v>9</v>
      </c>
    </row>
    <row r="17" spans="1:17" x14ac:dyDescent="0.3">
      <c r="A17" t="s">
        <v>118</v>
      </c>
      <c r="B17" t="s">
        <v>119</v>
      </c>
      <c r="C17" t="s">
        <v>5</v>
      </c>
      <c r="D17">
        <f>8.4*9.5</f>
        <v>79.8</v>
      </c>
      <c r="E17" t="s">
        <v>12</v>
      </c>
      <c r="F17" t="s">
        <v>38</v>
      </c>
      <c r="G17">
        <v>85</v>
      </c>
      <c r="H17" t="s">
        <v>34</v>
      </c>
      <c r="I17" t="s">
        <v>42</v>
      </c>
      <c r="J17" t="s">
        <v>9</v>
      </c>
      <c r="K17">
        <v>1</v>
      </c>
      <c r="L17">
        <v>4</v>
      </c>
      <c r="M17">
        <v>2</v>
      </c>
      <c r="N17">
        <v>3</v>
      </c>
      <c r="O17">
        <v>3</v>
      </c>
      <c r="P17">
        <f>8.4*9.5</f>
        <v>79.8</v>
      </c>
      <c r="Q17" t="s">
        <v>14</v>
      </c>
    </row>
    <row r="18" spans="1:17" x14ac:dyDescent="0.3">
      <c r="A18" t="s">
        <v>23</v>
      </c>
      <c r="B18" t="s">
        <v>24</v>
      </c>
      <c r="C18" t="s">
        <v>17</v>
      </c>
      <c r="D18">
        <f>6.9*9.5</f>
        <v>65.55</v>
      </c>
      <c r="E18" t="s">
        <v>6</v>
      </c>
      <c r="F18" t="s">
        <v>25</v>
      </c>
      <c r="G18">
        <v>85</v>
      </c>
      <c r="H18" t="s">
        <v>8</v>
      </c>
      <c r="I18" t="s">
        <v>26</v>
      </c>
      <c r="J18" t="s">
        <v>14</v>
      </c>
      <c r="K18">
        <v>3</v>
      </c>
      <c r="L18">
        <v>5</v>
      </c>
      <c r="M18">
        <v>3</v>
      </c>
      <c r="N18">
        <v>4</v>
      </c>
      <c r="O18">
        <v>2</v>
      </c>
      <c r="P18">
        <f>6.8*9.5</f>
        <v>64.599999999999994</v>
      </c>
      <c r="Q18" t="s">
        <v>9</v>
      </c>
    </row>
    <row r="19" spans="1:17" x14ac:dyDescent="0.3">
      <c r="A19" t="s">
        <v>27</v>
      </c>
      <c r="B19" t="s">
        <v>28</v>
      </c>
      <c r="C19" t="s">
        <v>5</v>
      </c>
      <c r="D19">
        <v>95</v>
      </c>
      <c r="E19" t="s">
        <v>12</v>
      </c>
      <c r="F19" t="s">
        <v>29</v>
      </c>
      <c r="G19">
        <v>95</v>
      </c>
      <c r="H19" t="s">
        <v>18</v>
      </c>
      <c r="I19" t="s">
        <v>30</v>
      </c>
      <c r="J19" t="s">
        <v>9</v>
      </c>
      <c r="K19">
        <v>2</v>
      </c>
      <c r="L19">
        <v>5</v>
      </c>
      <c r="M19">
        <v>2</v>
      </c>
      <c r="N19">
        <v>4</v>
      </c>
      <c r="O19">
        <v>4</v>
      </c>
      <c r="P19">
        <v>95</v>
      </c>
      <c r="Q19" t="s">
        <v>14</v>
      </c>
    </row>
    <row r="20" spans="1:17" x14ac:dyDescent="0.3">
      <c r="A20" t="s">
        <v>55</v>
      </c>
      <c r="B20" t="s">
        <v>56</v>
      </c>
      <c r="C20" t="s">
        <v>5</v>
      </c>
      <c r="D20">
        <f>6.59*9.5</f>
        <v>62.604999999999997</v>
      </c>
      <c r="E20" t="s">
        <v>7</v>
      </c>
      <c r="F20" t="s">
        <v>25</v>
      </c>
      <c r="G20">
        <v>95</v>
      </c>
      <c r="H20" t="s">
        <v>18</v>
      </c>
      <c r="I20" t="s">
        <v>45</v>
      </c>
      <c r="J20" t="s">
        <v>9</v>
      </c>
      <c r="K20">
        <v>2</v>
      </c>
      <c r="L20">
        <v>5</v>
      </c>
      <c r="M20">
        <v>4</v>
      </c>
      <c r="N20">
        <v>4</v>
      </c>
      <c r="O20">
        <v>3</v>
      </c>
      <c r="P20">
        <f>6.23*9.5</f>
        <v>59.185000000000002</v>
      </c>
      <c r="Q20" t="s">
        <v>9</v>
      </c>
    </row>
    <row r="21" spans="1:17" x14ac:dyDescent="0.3">
      <c r="A21" t="s">
        <v>31</v>
      </c>
      <c r="B21" t="s">
        <v>32</v>
      </c>
      <c r="C21" t="s">
        <v>17</v>
      </c>
      <c r="D21">
        <f>3.89*25</f>
        <v>97.25</v>
      </c>
      <c r="E21" t="s">
        <v>33</v>
      </c>
      <c r="F21" t="s">
        <v>29</v>
      </c>
      <c r="G21">
        <v>95</v>
      </c>
      <c r="H21" t="s">
        <v>34</v>
      </c>
      <c r="I21" t="s">
        <v>35</v>
      </c>
      <c r="J21" t="s">
        <v>14</v>
      </c>
      <c r="K21">
        <v>4</v>
      </c>
      <c r="L21">
        <v>5</v>
      </c>
      <c r="M21">
        <v>1</v>
      </c>
      <c r="N21">
        <v>3</v>
      </c>
      <c r="O21">
        <v>4</v>
      </c>
      <c r="P21">
        <f>3.8*25</f>
        <v>95</v>
      </c>
      <c r="Q21" t="s">
        <v>14</v>
      </c>
    </row>
    <row r="22" spans="1:17" x14ac:dyDescent="0.3">
      <c r="A22" t="s">
        <v>57</v>
      </c>
      <c r="B22" t="s">
        <v>58</v>
      </c>
      <c r="C22" t="s">
        <v>17</v>
      </c>
      <c r="D22">
        <f>8.63*9.5</f>
        <v>81.985000000000014</v>
      </c>
      <c r="E22" t="s">
        <v>33</v>
      </c>
      <c r="F22" t="s">
        <v>29</v>
      </c>
      <c r="G22">
        <v>85</v>
      </c>
      <c r="H22" t="s">
        <v>8</v>
      </c>
      <c r="I22" t="s">
        <v>59</v>
      </c>
      <c r="J22" t="s">
        <v>14</v>
      </c>
      <c r="K22">
        <v>3</v>
      </c>
      <c r="L22">
        <v>5</v>
      </c>
      <c r="M22">
        <v>3</v>
      </c>
      <c r="N22">
        <v>2</v>
      </c>
      <c r="O22">
        <v>4</v>
      </c>
      <c r="P22">
        <f>8.96*9.5</f>
        <v>85.12</v>
      </c>
      <c r="Q22" t="s">
        <v>14</v>
      </c>
    </row>
    <row r="23" spans="1:17" x14ac:dyDescent="0.3">
      <c r="A23" t="s">
        <v>60</v>
      </c>
      <c r="B23" t="s">
        <v>61</v>
      </c>
      <c r="C23" t="s">
        <v>5</v>
      </c>
      <c r="D23">
        <f>9.2*9.5</f>
        <v>87.399999999999991</v>
      </c>
      <c r="E23" t="s">
        <v>25</v>
      </c>
      <c r="F23" t="s">
        <v>29</v>
      </c>
      <c r="G23">
        <v>95</v>
      </c>
      <c r="H23" t="s">
        <v>18</v>
      </c>
      <c r="I23" t="s">
        <v>30</v>
      </c>
      <c r="J23" t="s">
        <v>14</v>
      </c>
      <c r="K23">
        <v>3</v>
      </c>
      <c r="L23">
        <v>5</v>
      </c>
      <c r="M23">
        <v>3</v>
      </c>
      <c r="N23">
        <v>3</v>
      </c>
      <c r="O23">
        <v>5</v>
      </c>
      <c r="P23">
        <f>8.9*9.5</f>
        <v>84.55</v>
      </c>
      <c r="Q23" t="s">
        <v>14</v>
      </c>
    </row>
    <row r="24" spans="1:17" x14ac:dyDescent="0.3">
      <c r="A24" t="s">
        <v>62</v>
      </c>
      <c r="B24" t="s">
        <v>63</v>
      </c>
      <c r="C24" t="s">
        <v>5</v>
      </c>
      <c r="D24">
        <f>7.2*9.5</f>
        <v>68.400000000000006</v>
      </c>
      <c r="E24" t="s">
        <v>33</v>
      </c>
      <c r="F24" t="s">
        <v>7</v>
      </c>
      <c r="G24">
        <v>85</v>
      </c>
      <c r="H24" t="s">
        <v>8</v>
      </c>
      <c r="I24" t="s">
        <v>42</v>
      </c>
      <c r="J24" t="s">
        <v>14</v>
      </c>
      <c r="K24">
        <v>3</v>
      </c>
      <c r="L24">
        <v>5</v>
      </c>
      <c r="M24">
        <v>1</v>
      </c>
      <c r="N24">
        <v>3</v>
      </c>
      <c r="O24">
        <v>1</v>
      </c>
      <c r="P24">
        <f>8.05*9.5</f>
        <v>76.475000000000009</v>
      </c>
      <c r="Q24" t="s">
        <v>14</v>
      </c>
    </row>
    <row r="25" spans="1:17" x14ac:dyDescent="0.3">
      <c r="A25" t="s">
        <v>64</v>
      </c>
      <c r="B25" t="s">
        <v>65</v>
      </c>
      <c r="C25" t="s">
        <v>17</v>
      </c>
      <c r="D25">
        <f>6*9.5</f>
        <v>57</v>
      </c>
      <c r="E25" t="s">
        <v>12</v>
      </c>
      <c r="F25" t="s">
        <v>12</v>
      </c>
      <c r="G25">
        <v>85</v>
      </c>
      <c r="H25" t="s">
        <v>34</v>
      </c>
      <c r="I25" t="s">
        <v>30</v>
      </c>
      <c r="J25" t="s">
        <v>9</v>
      </c>
      <c r="K25">
        <v>1</v>
      </c>
      <c r="L25">
        <v>5</v>
      </c>
      <c r="M25">
        <v>5</v>
      </c>
      <c r="N25">
        <v>5</v>
      </c>
      <c r="O25">
        <v>4</v>
      </c>
      <c r="P25">
        <f>6.3*9.5</f>
        <v>59.85</v>
      </c>
      <c r="Q25" t="s">
        <v>9</v>
      </c>
    </row>
    <row r="26" spans="1:17" x14ac:dyDescent="0.3">
      <c r="A26" t="s">
        <v>66</v>
      </c>
      <c r="B26" t="s">
        <v>67</v>
      </c>
      <c r="C26" t="s">
        <v>17</v>
      </c>
      <c r="D26">
        <f>8.4*9.5</f>
        <v>79.8</v>
      </c>
      <c r="E26" t="s">
        <v>12</v>
      </c>
      <c r="F26" t="s">
        <v>7</v>
      </c>
      <c r="G26">
        <v>85</v>
      </c>
      <c r="H26" t="s">
        <v>34</v>
      </c>
      <c r="I26" t="s">
        <v>42</v>
      </c>
      <c r="J26" t="s">
        <v>14</v>
      </c>
      <c r="K26">
        <v>3</v>
      </c>
      <c r="L26">
        <v>4</v>
      </c>
      <c r="M26">
        <v>1</v>
      </c>
      <c r="N26">
        <v>4</v>
      </c>
      <c r="O26">
        <v>4</v>
      </c>
      <c r="P26">
        <v>83</v>
      </c>
      <c r="Q26" t="s">
        <v>14</v>
      </c>
    </row>
    <row r="27" spans="1:17" x14ac:dyDescent="0.3">
      <c r="A27" t="s">
        <v>68</v>
      </c>
      <c r="B27" t="s">
        <v>69</v>
      </c>
      <c r="C27" t="s">
        <v>5</v>
      </c>
      <c r="D27">
        <v>90</v>
      </c>
      <c r="E27" t="s">
        <v>33</v>
      </c>
      <c r="F27" t="s">
        <v>25</v>
      </c>
      <c r="G27">
        <v>85</v>
      </c>
      <c r="H27" t="s">
        <v>8</v>
      </c>
      <c r="I27" t="s">
        <v>30</v>
      </c>
      <c r="J27" t="s">
        <v>14</v>
      </c>
      <c r="K27">
        <v>3</v>
      </c>
      <c r="L27">
        <v>4</v>
      </c>
      <c r="M27">
        <v>3</v>
      </c>
      <c r="N27">
        <v>2</v>
      </c>
      <c r="O27">
        <v>3</v>
      </c>
      <c r="P27">
        <f>7.49*9.5</f>
        <v>71.155000000000001</v>
      </c>
      <c r="Q27" t="s">
        <v>14</v>
      </c>
    </row>
    <row r="28" spans="1:17" x14ac:dyDescent="0.3">
      <c r="A28" t="s">
        <v>36</v>
      </c>
      <c r="B28" t="s">
        <v>37</v>
      </c>
      <c r="C28" t="s">
        <v>5</v>
      </c>
      <c r="D28">
        <f>3.8*25</f>
        <v>95</v>
      </c>
      <c r="E28" t="s">
        <v>38</v>
      </c>
      <c r="F28" t="s">
        <v>29</v>
      </c>
      <c r="G28">
        <v>95</v>
      </c>
      <c r="H28" t="s">
        <v>18</v>
      </c>
      <c r="I28" t="s">
        <v>39</v>
      </c>
      <c r="J28" t="s">
        <v>9</v>
      </c>
      <c r="K28">
        <v>1</v>
      </c>
      <c r="L28">
        <v>5</v>
      </c>
      <c r="M28">
        <v>2</v>
      </c>
      <c r="N28">
        <v>4</v>
      </c>
      <c r="O28">
        <v>5</v>
      </c>
      <c r="P28">
        <f>3.65*25</f>
        <v>91.25</v>
      </c>
      <c r="Q28" t="s">
        <v>14</v>
      </c>
    </row>
    <row r="29" spans="1:17" x14ac:dyDescent="0.3">
      <c r="A29" t="s">
        <v>70</v>
      </c>
      <c r="B29" t="s">
        <v>71</v>
      </c>
      <c r="C29" t="s">
        <v>17</v>
      </c>
      <c r="D29">
        <v>86</v>
      </c>
      <c r="E29" t="s">
        <v>6</v>
      </c>
      <c r="F29" t="s">
        <v>29</v>
      </c>
      <c r="G29">
        <v>75</v>
      </c>
      <c r="H29" t="s">
        <v>8</v>
      </c>
      <c r="I29" t="s">
        <v>72</v>
      </c>
      <c r="J29" t="s">
        <v>14</v>
      </c>
      <c r="K29">
        <v>4</v>
      </c>
      <c r="L29">
        <v>5</v>
      </c>
      <c r="M29">
        <v>2</v>
      </c>
      <c r="N29">
        <v>3</v>
      </c>
      <c r="O29">
        <v>3</v>
      </c>
      <c r="P29">
        <f>2.8*25</f>
        <v>70</v>
      </c>
      <c r="Q29" t="s">
        <v>9</v>
      </c>
    </row>
    <row r="30" spans="1:17" x14ac:dyDescent="0.3">
      <c r="A30" t="s">
        <v>73</v>
      </c>
      <c r="B30" t="s">
        <v>74</v>
      </c>
      <c r="C30" t="s">
        <v>5</v>
      </c>
      <c r="D30">
        <f>9.5*9.5</f>
        <v>90.25</v>
      </c>
      <c r="E30" t="s">
        <v>33</v>
      </c>
      <c r="F30" t="s">
        <v>29</v>
      </c>
      <c r="G30">
        <v>95</v>
      </c>
      <c r="H30" t="s">
        <v>75</v>
      </c>
      <c r="I30" t="s">
        <v>22</v>
      </c>
      <c r="J30" t="s">
        <v>14</v>
      </c>
      <c r="K30">
        <v>5</v>
      </c>
      <c r="L30">
        <v>5</v>
      </c>
      <c r="M30">
        <v>3</v>
      </c>
      <c r="N30">
        <v>1</v>
      </c>
      <c r="O30">
        <v>1</v>
      </c>
      <c r="P30">
        <f>9.5*9.5</f>
        <v>90.25</v>
      </c>
      <c r="Q30" t="s">
        <v>14</v>
      </c>
    </row>
    <row r="31" spans="1:17" x14ac:dyDescent="0.3">
      <c r="A31" t="s">
        <v>76</v>
      </c>
      <c r="B31" t="s">
        <v>77</v>
      </c>
      <c r="C31" t="s">
        <v>5</v>
      </c>
      <c r="D31">
        <f>9.2*9.5</f>
        <v>87.399999999999991</v>
      </c>
      <c r="E31" t="s">
        <v>6</v>
      </c>
      <c r="F31" t="s">
        <v>12</v>
      </c>
      <c r="G31">
        <v>75</v>
      </c>
      <c r="H31" t="s">
        <v>8</v>
      </c>
      <c r="I31" t="s">
        <v>22</v>
      </c>
      <c r="J31" t="s">
        <v>14</v>
      </c>
      <c r="K31">
        <v>4</v>
      </c>
      <c r="L31">
        <v>4</v>
      </c>
      <c r="M31">
        <v>2</v>
      </c>
      <c r="N31">
        <v>5</v>
      </c>
      <c r="O31">
        <v>5</v>
      </c>
      <c r="P31">
        <f>9.1*9.5</f>
        <v>86.45</v>
      </c>
      <c r="Q31" t="s">
        <v>14</v>
      </c>
    </row>
    <row r="32" spans="1:17" x14ac:dyDescent="0.3">
      <c r="A32" t="s">
        <v>78</v>
      </c>
      <c r="B32" t="s">
        <v>79</v>
      </c>
      <c r="C32" t="s">
        <v>5</v>
      </c>
      <c r="D32">
        <v>97.3</v>
      </c>
      <c r="E32" t="s">
        <v>6</v>
      </c>
      <c r="F32" t="s">
        <v>25</v>
      </c>
      <c r="G32">
        <v>85</v>
      </c>
      <c r="H32" t="s">
        <v>34</v>
      </c>
      <c r="I32" t="s">
        <v>30</v>
      </c>
      <c r="J32" t="s">
        <v>14</v>
      </c>
      <c r="K32">
        <v>4</v>
      </c>
      <c r="L32">
        <v>4</v>
      </c>
      <c r="M32">
        <v>4</v>
      </c>
      <c r="N32">
        <v>2</v>
      </c>
      <c r="O32">
        <v>4</v>
      </c>
      <c r="P32">
        <v>97</v>
      </c>
      <c r="Q32" t="s">
        <v>14</v>
      </c>
    </row>
    <row r="33" spans="1:17" x14ac:dyDescent="0.3">
      <c r="A33" t="s">
        <v>40</v>
      </c>
      <c r="B33" t="s">
        <v>41</v>
      </c>
      <c r="C33" t="s">
        <v>5</v>
      </c>
      <c r="D33">
        <v>87.4</v>
      </c>
      <c r="E33" t="s">
        <v>25</v>
      </c>
      <c r="F33" t="s">
        <v>7</v>
      </c>
      <c r="G33">
        <v>95</v>
      </c>
      <c r="H33" t="s">
        <v>34</v>
      </c>
      <c r="I33" t="s">
        <v>42</v>
      </c>
      <c r="J33" t="s">
        <v>9</v>
      </c>
      <c r="K33">
        <v>2</v>
      </c>
      <c r="L33">
        <v>5</v>
      </c>
      <c r="M33">
        <v>3</v>
      </c>
      <c r="N33">
        <v>1</v>
      </c>
      <c r="O33">
        <v>4</v>
      </c>
      <c r="P33">
        <v>95</v>
      </c>
      <c r="Q33" t="s">
        <v>14</v>
      </c>
    </row>
    <row r="34" spans="1:17" x14ac:dyDescent="0.3">
      <c r="A34" t="s">
        <v>43</v>
      </c>
      <c r="B34" t="s">
        <v>44</v>
      </c>
      <c r="C34" t="s">
        <v>17</v>
      </c>
      <c r="D34">
        <f>9*9.5</f>
        <v>85.5</v>
      </c>
      <c r="E34" t="s">
        <v>12</v>
      </c>
      <c r="F34" t="s">
        <v>6</v>
      </c>
      <c r="G34">
        <v>95</v>
      </c>
      <c r="H34" t="s">
        <v>34</v>
      </c>
      <c r="I34" t="s">
        <v>45</v>
      </c>
      <c r="J34" t="s">
        <v>14</v>
      </c>
      <c r="K34">
        <v>2</v>
      </c>
      <c r="L34">
        <v>5</v>
      </c>
      <c r="M34">
        <v>3</v>
      </c>
      <c r="N34">
        <v>4</v>
      </c>
      <c r="O34">
        <v>3</v>
      </c>
      <c r="P34">
        <f>9*9.5</f>
        <v>85.5</v>
      </c>
      <c r="Q34" t="s">
        <v>14</v>
      </c>
    </row>
    <row r="35" spans="1:17" x14ac:dyDescent="0.3">
      <c r="A35" t="s">
        <v>46</v>
      </c>
      <c r="B35" t="s">
        <v>47</v>
      </c>
      <c r="C35" t="s">
        <v>5</v>
      </c>
      <c r="D35">
        <f>8.5*9.5</f>
        <v>80.75</v>
      </c>
      <c r="E35" t="s">
        <v>33</v>
      </c>
      <c r="F35" t="s">
        <v>25</v>
      </c>
      <c r="G35">
        <v>85</v>
      </c>
      <c r="H35" t="s">
        <v>34</v>
      </c>
      <c r="I35" t="s">
        <v>42</v>
      </c>
      <c r="J35" t="s">
        <v>14</v>
      </c>
      <c r="K35">
        <v>3</v>
      </c>
      <c r="L35">
        <v>5</v>
      </c>
      <c r="M35">
        <v>2</v>
      </c>
      <c r="N35">
        <v>4</v>
      </c>
      <c r="O35">
        <v>3</v>
      </c>
      <c r="P35">
        <f>8.6*9.5</f>
        <v>81.7</v>
      </c>
      <c r="Q35" t="s">
        <v>14</v>
      </c>
    </row>
    <row r="36" spans="1:17" x14ac:dyDescent="0.3">
      <c r="A36" t="s">
        <v>48</v>
      </c>
      <c r="B36" t="s">
        <v>49</v>
      </c>
      <c r="C36" t="s">
        <v>17</v>
      </c>
      <c r="D36">
        <f>7*9.5</f>
        <v>66.5</v>
      </c>
      <c r="E36" t="s">
        <v>12</v>
      </c>
      <c r="F36" t="s">
        <v>38</v>
      </c>
      <c r="G36">
        <v>85</v>
      </c>
      <c r="H36" t="s">
        <v>8</v>
      </c>
      <c r="I36" t="s">
        <v>50</v>
      </c>
      <c r="J36" t="s">
        <v>14</v>
      </c>
      <c r="K36">
        <v>1</v>
      </c>
      <c r="L36">
        <v>3</v>
      </c>
      <c r="M36">
        <v>5</v>
      </c>
      <c r="N36">
        <v>1</v>
      </c>
      <c r="O36">
        <v>3</v>
      </c>
      <c r="P36">
        <f>7*9.5</f>
        <v>66.5</v>
      </c>
      <c r="Q36" t="s">
        <v>9</v>
      </c>
    </row>
    <row r="37" spans="1:17" x14ac:dyDescent="0.3">
      <c r="A37" t="s">
        <v>51</v>
      </c>
      <c r="B37" t="s">
        <v>52</v>
      </c>
      <c r="C37" t="s">
        <v>5</v>
      </c>
      <c r="D37">
        <f>8.1*9.5</f>
        <v>76.95</v>
      </c>
      <c r="E37" t="s">
        <v>12</v>
      </c>
      <c r="F37" t="s">
        <v>25</v>
      </c>
      <c r="G37">
        <v>65</v>
      </c>
      <c r="H37" t="s">
        <v>34</v>
      </c>
      <c r="I37" t="s">
        <v>42</v>
      </c>
      <c r="J37" t="s">
        <v>9</v>
      </c>
      <c r="K37">
        <v>2</v>
      </c>
      <c r="L37">
        <v>5</v>
      </c>
      <c r="M37">
        <v>3</v>
      </c>
      <c r="N37">
        <v>4</v>
      </c>
      <c r="O37">
        <v>3</v>
      </c>
      <c r="P37">
        <v>81</v>
      </c>
      <c r="Q37" t="s">
        <v>14</v>
      </c>
    </row>
    <row r="38" spans="1:17" x14ac:dyDescent="0.3">
      <c r="A38" t="s">
        <v>53</v>
      </c>
      <c r="B38" t="s">
        <v>54</v>
      </c>
      <c r="C38" t="s">
        <v>5</v>
      </c>
      <c r="D38">
        <f>9.6*9.5</f>
        <v>91.2</v>
      </c>
      <c r="E38" t="s">
        <v>29</v>
      </c>
      <c r="F38" t="s">
        <v>12</v>
      </c>
      <c r="G38">
        <v>85</v>
      </c>
      <c r="H38" t="s">
        <v>34</v>
      </c>
      <c r="I38" t="s">
        <v>50</v>
      </c>
      <c r="J38" t="s">
        <v>14</v>
      </c>
      <c r="K38">
        <v>3</v>
      </c>
      <c r="L38">
        <v>5</v>
      </c>
      <c r="M38">
        <v>4</v>
      </c>
      <c r="N38">
        <v>5</v>
      </c>
      <c r="O38">
        <v>5</v>
      </c>
      <c r="P38">
        <f>9.6*9.5</f>
        <v>91.2</v>
      </c>
      <c r="Q38" t="s">
        <v>14</v>
      </c>
    </row>
    <row r="39" spans="1:17" x14ac:dyDescent="0.3">
      <c r="A39" t="s">
        <v>80</v>
      </c>
      <c r="B39" t="s">
        <v>81</v>
      </c>
      <c r="C39" t="s">
        <v>5</v>
      </c>
      <c r="D39">
        <f>7*9.5</f>
        <v>66.5</v>
      </c>
      <c r="E39" t="s">
        <v>33</v>
      </c>
      <c r="F39" t="s">
        <v>25</v>
      </c>
      <c r="G39">
        <v>65</v>
      </c>
      <c r="H39" t="s">
        <v>8</v>
      </c>
      <c r="I39" t="s">
        <v>30</v>
      </c>
      <c r="J39" t="s">
        <v>14</v>
      </c>
      <c r="K39">
        <v>4</v>
      </c>
      <c r="L39">
        <v>3</v>
      </c>
      <c r="M39">
        <v>1</v>
      </c>
      <c r="N39">
        <v>4</v>
      </c>
      <c r="O39">
        <v>3</v>
      </c>
      <c r="P39">
        <f>7*9.5</f>
        <v>66.5</v>
      </c>
      <c r="Q39" t="s">
        <v>9</v>
      </c>
    </row>
    <row r="40" spans="1:17" x14ac:dyDescent="0.3">
      <c r="A40" t="s">
        <v>82</v>
      </c>
      <c r="B40" t="s">
        <v>83</v>
      </c>
      <c r="C40" t="s">
        <v>17</v>
      </c>
      <c r="D40">
        <v>66.5</v>
      </c>
      <c r="E40" t="s">
        <v>33</v>
      </c>
      <c r="F40" t="s">
        <v>25</v>
      </c>
      <c r="G40">
        <v>25</v>
      </c>
      <c r="H40" t="s">
        <v>8</v>
      </c>
      <c r="I40" t="s">
        <v>84</v>
      </c>
      <c r="J40" t="s">
        <v>14</v>
      </c>
      <c r="K40">
        <v>5</v>
      </c>
      <c r="L40">
        <v>3</v>
      </c>
      <c r="M40">
        <v>5</v>
      </c>
      <c r="N40">
        <v>4</v>
      </c>
      <c r="O40">
        <v>2</v>
      </c>
      <c r="P40">
        <f>7.2*9.5</f>
        <v>68.400000000000006</v>
      </c>
      <c r="Q40" t="s">
        <v>9</v>
      </c>
    </row>
    <row r="41" spans="1:17" x14ac:dyDescent="0.3">
      <c r="A41" t="s">
        <v>85</v>
      </c>
      <c r="B41" t="s">
        <v>86</v>
      </c>
      <c r="C41" t="s">
        <v>5</v>
      </c>
      <c r="D41">
        <v>86</v>
      </c>
      <c r="E41" t="s">
        <v>25</v>
      </c>
      <c r="F41" t="s">
        <v>38</v>
      </c>
      <c r="G41">
        <v>95</v>
      </c>
      <c r="H41" t="s">
        <v>18</v>
      </c>
      <c r="I41" t="s">
        <v>42</v>
      </c>
      <c r="J41" t="s">
        <v>14</v>
      </c>
      <c r="K41">
        <v>4</v>
      </c>
      <c r="L41">
        <v>5</v>
      </c>
      <c r="M41">
        <v>5</v>
      </c>
      <c r="N41">
        <v>3</v>
      </c>
      <c r="O41">
        <v>5</v>
      </c>
      <c r="P41">
        <v>86</v>
      </c>
      <c r="Q41" t="s">
        <v>14</v>
      </c>
    </row>
    <row r="42" spans="1:17" x14ac:dyDescent="0.3">
      <c r="A42" t="s">
        <v>87</v>
      </c>
      <c r="B42" t="s">
        <v>88</v>
      </c>
      <c r="C42" t="s">
        <v>5</v>
      </c>
      <c r="D42">
        <v>55</v>
      </c>
      <c r="E42" t="s">
        <v>33</v>
      </c>
      <c r="F42" t="s">
        <v>33</v>
      </c>
      <c r="G42">
        <v>85</v>
      </c>
      <c r="H42" t="s">
        <v>13</v>
      </c>
      <c r="I42" t="s">
        <v>45</v>
      </c>
      <c r="J42" t="s">
        <v>14</v>
      </c>
      <c r="K42">
        <v>3</v>
      </c>
      <c r="L42">
        <v>4</v>
      </c>
      <c r="M42">
        <v>4</v>
      </c>
      <c r="N42">
        <v>3</v>
      </c>
      <c r="O42">
        <v>3</v>
      </c>
      <c r="P42">
        <v>58</v>
      </c>
      <c r="Q42" t="s">
        <v>9</v>
      </c>
    </row>
    <row r="43" spans="1:17" x14ac:dyDescent="0.3">
      <c r="A43" t="s">
        <v>89</v>
      </c>
      <c r="B43" t="s">
        <v>90</v>
      </c>
      <c r="C43" t="s">
        <v>17</v>
      </c>
      <c r="D43">
        <f>7.5*9.5</f>
        <v>71.25</v>
      </c>
      <c r="E43" t="s">
        <v>38</v>
      </c>
      <c r="F43" t="s">
        <v>25</v>
      </c>
      <c r="G43">
        <v>75</v>
      </c>
      <c r="H43" t="s">
        <v>8</v>
      </c>
      <c r="I43" t="s">
        <v>30</v>
      </c>
      <c r="J43" t="s">
        <v>14</v>
      </c>
      <c r="K43">
        <v>3</v>
      </c>
      <c r="L43">
        <v>4</v>
      </c>
      <c r="M43">
        <v>4</v>
      </c>
      <c r="N43">
        <v>3</v>
      </c>
      <c r="O43">
        <v>3</v>
      </c>
      <c r="P43">
        <f>7.5*9.5</f>
        <v>71.25</v>
      </c>
      <c r="Q43" t="s">
        <v>14</v>
      </c>
    </row>
    <row r="44" spans="1:17" x14ac:dyDescent="0.3">
      <c r="A44" t="s">
        <v>91</v>
      </c>
      <c r="B44" t="s">
        <v>92</v>
      </c>
      <c r="C44" t="s">
        <v>5</v>
      </c>
      <c r="D44">
        <v>82</v>
      </c>
      <c r="E44" t="s">
        <v>12</v>
      </c>
      <c r="F44" t="s">
        <v>7</v>
      </c>
      <c r="G44">
        <v>85</v>
      </c>
      <c r="H44" t="s">
        <v>18</v>
      </c>
      <c r="I44" t="s">
        <v>42</v>
      </c>
      <c r="J44" t="s">
        <v>14</v>
      </c>
      <c r="K44">
        <v>3</v>
      </c>
      <c r="L44">
        <v>3</v>
      </c>
      <c r="M44">
        <v>1</v>
      </c>
      <c r="N44">
        <v>4</v>
      </c>
      <c r="O44">
        <v>5</v>
      </c>
      <c r="P44">
        <v>88</v>
      </c>
      <c r="Q44" t="s">
        <v>14</v>
      </c>
    </row>
    <row r="45" spans="1:17" x14ac:dyDescent="0.3">
      <c r="A45" t="s">
        <v>93</v>
      </c>
      <c r="B45" t="s">
        <v>94</v>
      </c>
      <c r="C45" t="s">
        <v>17</v>
      </c>
      <c r="D45">
        <f>9.8*9.5</f>
        <v>93.100000000000009</v>
      </c>
      <c r="E45" t="s">
        <v>29</v>
      </c>
      <c r="F45" t="s">
        <v>29</v>
      </c>
      <c r="G45">
        <v>85</v>
      </c>
      <c r="H45" t="s">
        <v>75</v>
      </c>
      <c r="I45" t="s">
        <v>95</v>
      </c>
      <c r="J45" t="s">
        <v>14</v>
      </c>
      <c r="K45">
        <v>5</v>
      </c>
      <c r="L45">
        <v>5</v>
      </c>
      <c r="M45">
        <v>1</v>
      </c>
      <c r="N45">
        <v>5</v>
      </c>
      <c r="O45">
        <v>1</v>
      </c>
      <c r="P45">
        <f>9.8*9.5</f>
        <v>93.100000000000009</v>
      </c>
      <c r="Q45" t="s">
        <v>14</v>
      </c>
    </row>
    <row r="46" spans="1:17" x14ac:dyDescent="0.3">
      <c r="A46" t="s">
        <v>120</v>
      </c>
      <c r="B46" t="s">
        <v>121</v>
      </c>
      <c r="C46" t="s">
        <v>5</v>
      </c>
      <c r="D46">
        <f>9.2*9.5</f>
        <v>87.399999999999991</v>
      </c>
      <c r="E46" t="s">
        <v>33</v>
      </c>
      <c r="F46" t="s">
        <v>38</v>
      </c>
      <c r="G46">
        <v>75</v>
      </c>
      <c r="H46" t="s">
        <v>8</v>
      </c>
      <c r="I46" t="s">
        <v>22</v>
      </c>
      <c r="J46" t="s">
        <v>14</v>
      </c>
      <c r="K46">
        <v>3</v>
      </c>
      <c r="L46">
        <v>4</v>
      </c>
      <c r="M46">
        <v>3</v>
      </c>
      <c r="N46">
        <v>3</v>
      </c>
      <c r="O46">
        <v>3</v>
      </c>
      <c r="Q46" t="s">
        <v>14</v>
      </c>
    </row>
    <row r="47" spans="1:17" x14ac:dyDescent="0.3">
      <c r="A47" t="s">
        <v>122</v>
      </c>
      <c r="B47" t="s">
        <v>123</v>
      </c>
      <c r="C47" t="s">
        <v>17</v>
      </c>
      <c r="D47">
        <v>75</v>
      </c>
      <c r="E47" t="s">
        <v>33</v>
      </c>
      <c r="F47" t="s">
        <v>38</v>
      </c>
      <c r="G47">
        <v>85</v>
      </c>
      <c r="H47" t="s">
        <v>13</v>
      </c>
      <c r="I47" t="s">
        <v>42</v>
      </c>
      <c r="J47" t="s">
        <v>14</v>
      </c>
      <c r="K47">
        <v>4</v>
      </c>
      <c r="L47">
        <v>4</v>
      </c>
      <c r="M47">
        <v>2</v>
      </c>
      <c r="N47">
        <v>1</v>
      </c>
      <c r="O47">
        <v>4</v>
      </c>
      <c r="Q47" t="s">
        <v>14</v>
      </c>
    </row>
    <row r="48" spans="1:17" x14ac:dyDescent="0.3">
      <c r="A48" t="s">
        <v>200</v>
      </c>
      <c r="B48" t="s">
        <v>201</v>
      </c>
      <c r="C48" t="s">
        <v>17</v>
      </c>
      <c r="D48">
        <v>81.319999999999993</v>
      </c>
      <c r="E48" t="s">
        <v>33</v>
      </c>
      <c r="F48" t="s">
        <v>25</v>
      </c>
      <c r="G48">
        <v>75</v>
      </c>
      <c r="H48" t="s">
        <v>8</v>
      </c>
      <c r="I48" t="s">
        <v>42</v>
      </c>
      <c r="J48" t="s">
        <v>9</v>
      </c>
      <c r="K48">
        <v>2</v>
      </c>
      <c r="L48">
        <v>4</v>
      </c>
      <c r="M48">
        <v>1</v>
      </c>
      <c r="N48">
        <v>2</v>
      </c>
      <c r="O48">
        <v>3</v>
      </c>
      <c r="P48">
        <v>72.2</v>
      </c>
      <c r="Q48" t="s">
        <v>14</v>
      </c>
    </row>
    <row r="49" spans="1:17" x14ac:dyDescent="0.3">
      <c r="A49" t="s">
        <v>202</v>
      </c>
      <c r="B49" t="s">
        <v>203</v>
      </c>
      <c r="C49" t="s">
        <v>5</v>
      </c>
      <c r="D49">
        <f>8.5*9.5</f>
        <v>80.75</v>
      </c>
      <c r="E49" t="s">
        <v>38</v>
      </c>
      <c r="F49" t="s">
        <v>25</v>
      </c>
      <c r="G49">
        <v>55</v>
      </c>
      <c r="H49" t="s">
        <v>34</v>
      </c>
      <c r="I49" t="s">
        <v>45</v>
      </c>
      <c r="J49" t="s">
        <v>14</v>
      </c>
      <c r="K49">
        <v>5</v>
      </c>
      <c r="L49">
        <v>5</v>
      </c>
      <c r="M49">
        <v>5</v>
      </c>
      <c r="N49">
        <v>5</v>
      </c>
      <c r="O49">
        <v>5</v>
      </c>
      <c r="P49">
        <f>8*9.5</f>
        <v>76</v>
      </c>
      <c r="Q49" t="s">
        <v>14</v>
      </c>
    </row>
    <row r="50" spans="1:17" x14ac:dyDescent="0.3">
      <c r="A50" t="s">
        <v>204</v>
      </c>
      <c r="B50" t="s">
        <v>205</v>
      </c>
      <c r="C50" t="s">
        <v>5</v>
      </c>
      <c r="D50">
        <v>91</v>
      </c>
      <c r="E50" t="s">
        <v>25</v>
      </c>
      <c r="F50" t="s">
        <v>7</v>
      </c>
      <c r="G50">
        <v>75</v>
      </c>
      <c r="H50" t="s">
        <v>34</v>
      </c>
      <c r="I50" t="s">
        <v>45</v>
      </c>
      <c r="J50" t="s">
        <v>14</v>
      </c>
      <c r="K50">
        <v>5</v>
      </c>
      <c r="L50">
        <v>5</v>
      </c>
      <c r="M50">
        <v>3</v>
      </c>
      <c r="N50">
        <v>3</v>
      </c>
      <c r="O50">
        <v>3</v>
      </c>
      <c r="P50">
        <v>78</v>
      </c>
      <c r="Q50" t="s">
        <v>14</v>
      </c>
    </row>
    <row r="51" spans="1:17" x14ac:dyDescent="0.3">
      <c r="A51" t="s">
        <v>126</v>
      </c>
      <c r="B51" t="s">
        <v>127</v>
      </c>
      <c r="C51" t="s">
        <v>17</v>
      </c>
      <c r="D51">
        <v>71</v>
      </c>
      <c r="E51" t="s">
        <v>25</v>
      </c>
      <c r="F51" t="s">
        <v>38</v>
      </c>
      <c r="G51">
        <v>75</v>
      </c>
      <c r="H51" t="s">
        <v>8</v>
      </c>
      <c r="I51" t="s">
        <v>22</v>
      </c>
      <c r="J51" t="s">
        <v>14</v>
      </c>
      <c r="K51">
        <v>4</v>
      </c>
      <c r="L51">
        <v>3</v>
      </c>
      <c r="M51">
        <v>2</v>
      </c>
      <c r="N51">
        <v>2</v>
      </c>
      <c r="O51">
        <v>3</v>
      </c>
      <c r="P51">
        <v>75</v>
      </c>
      <c r="Q51" t="s">
        <v>14</v>
      </c>
    </row>
    <row r="52" spans="1:17" x14ac:dyDescent="0.3">
      <c r="A52" t="s">
        <v>128</v>
      </c>
      <c r="B52" t="s">
        <v>129</v>
      </c>
      <c r="C52" t="s">
        <v>17</v>
      </c>
      <c r="D52">
        <f>9*9.5</f>
        <v>85.5</v>
      </c>
      <c r="E52" t="s">
        <v>6</v>
      </c>
      <c r="F52" t="s">
        <v>25</v>
      </c>
      <c r="G52">
        <v>95</v>
      </c>
      <c r="H52" t="s">
        <v>8</v>
      </c>
      <c r="I52" t="s">
        <v>42</v>
      </c>
      <c r="J52" t="s">
        <v>14</v>
      </c>
      <c r="K52">
        <v>4</v>
      </c>
      <c r="L52">
        <v>3</v>
      </c>
      <c r="M52">
        <v>3</v>
      </c>
      <c r="N52">
        <v>5</v>
      </c>
      <c r="O52">
        <v>5</v>
      </c>
      <c r="P52">
        <v>88</v>
      </c>
      <c r="Q52" t="s">
        <v>14</v>
      </c>
    </row>
    <row r="53" spans="1:17" x14ac:dyDescent="0.3">
      <c r="A53" t="s">
        <v>130</v>
      </c>
      <c r="B53" t="s">
        <v>129</v>
      </c>
      <c r="C53" t="s">
        <v>17</v>
      </c>
      <c r="E53" t="s">
        <v>12</v>
      </c>
      <c r="F53" t="s">
        <v>7</v>
      </c>
      <c r="G53">
        <v>85</v>
      </c>
      <c r="H53" t="s">
        <v>18</v>
      </c>
      <c r="I53" t="s">
        <v>22</v>
      </c>
      <c r="J53" t="s">
        <v>14</v>
      </c>
      <c r="K53">
        <v>4</v>
      </c>
      <c r="L53">
        <v>2</v>
      </c>
      <c r="M53">
        <v>4</v>
      </c>
      <c r="N53">
        <v>4</v>
      </c>
      <c r="O53">
        <v>4</v>
      </c>
      <c r="P53">
        <f>8.8*9.5</f>
        <v>83.600000000000009</v>
      </c>
      <c r="Q53" t="s">
        <v>14</v>
      </c>
    </row>
    <row r="54" spans="1:17" x14ac:dyDescent="0.3">
      <c r="A54" t="s">
        <v>131</v>
      </c>
      <c r="B54" t="s">
        <v>132</v>
      </c>
      <c r="C54" t="s">
        <v>17</v>
      </c>
      <c r="D54">
        <v>86</v>
      </c>
      <c r="E54" t="s">
        <v>38</v>
      </c>
      <c r="F54" t="s">
        <v>38</v>
      </c>
      <c r="G54">
        <v>85</v>
      </c>
      <c r="H54" t="s">
        <v>34</v>
      </c>
      <c r="I54" t="s">
        <v>22</v>
      </c>
      <c r="J54" t="s">
        <v>14</v>
      </c>
      <c r="K54">
        <v>2</v>
      </c>
      <c r="L54">
        <v>4</v>
      </c>
      <c r="M54">
        <v>5</v>
      </c>
      <c r="N54">
        <v>4</v>
      </c>
      <c r="O54">
        <v>4</v>
      </c>
      <c r="P54">
        <v>88</v>
      </c>
      <c r="Q54" t="s">
        <v>14</v>
      </c>
    </row>
    <row r="55" spans="1:17" x14ac:dyDescent="0.3">
      <c r="A55" t="s">
        <v>133</v>
      </c>
      <c r="B55" t="s">
        <v>134</v>
      </c>
      <c r="C55" t="s">
        <v>5</v>
      </c>
      <c r="D55">
        <f>8*9.5</f>
        <v>76</v>
      </c>
      <c r="E55" t="s">
        <v>29</v>
      </c>
      <c r="F55" t="s">
        <v>38</v>
      </c>
      <c r="G55">
        <v>95</v>
      </c>
      <c r="H55" t="s">
        <v>18</v>
      </c>
      <c r="I55" t="s">
        <v>101</v>
      </c>
      <c r="J55" t="s">
        <v>14</v>
      </c>
      <c r="K55">
        <v>2</v>
      </c>
      <c r="L55">
        <v>5</v>
      </c>
      <c r="M55">
        <v>1</v>
      </c>
      <c r="N55">
        <v>5</v>
      </c>
      <c r="O55">
        <v>5</v>
      </c>
      <c r="P55">
        <f>8*9.5</f>
        <v>76</v>
      </c>
      <c r="Q55" t="s">
        <v>14</v>
      </c>
    </row>
    <row r="56" spans="1:17" x14ac:dyDescent="0.3">
      <c r="A56" t="s">
        <v>135</v>
      </c>
      <c r="B56" t="s">
        <v>136</v>
      </c>
      <c r="C56" t="s">
        <v>5</v>
      </c>
      <c r="D56">
        <v>85</v>
      </c>
      <c r="E56" t="s">
        <v>6</v>
      </c>
      <c r="F56" t="s">
        <v>25</v>
      </c>
      <c r="G56">
        <v>85</v>
      </c>
      <c r="H56" t="s">
        <v>34</v>
      </c>
      <c r="I56" t="s">
        <v>42</v>
      </c>
      <c r="J56" t="s">
        <v>14</v>
      </c>
      <c r="K56">
        <v>2</v>
      </c>
      <c r="L56">
        <v>5</v>
      </c>
      <c r="M56">
        <v>3</v>
      </c>
      <c r="N56">
        <v>4</v>
      </c>
      <c r="O56">
        <v>4</v>
      </c>
      <c r="P56">
        <v>86</v>
      </c>
      <c r="Q56" t="s">
        <v>14</v>
      </c>
    </row>
    <row r="57" spans="1:17" x14ac:dyDescent="0.3">
      <c r="A57" t="s">
        <v>137</v>
      </c>
      <c r="B57" t="s">
        <v>138</v>
      </c>
      <c r="C57" t="s">
        <v>5</v>
      </c>
      <c r="D57">
        <f>8.4*9.5</f>
        <v>79.8</v>
      </c>
      <c r="E57" t="s">
        <v>33</v>
      </c>
      <c r="F57" t="s">
        <v>25</v>
      </c>
      <c r="G57">
        <v>65</v>
      </c>
      <c r="H57" t="s">
        <v>8</v>
      </c>
      <c r="I57" t="s">
        <v>45</v>
      </c>
      <c r="J57" t="s">
        <v>14</v>
      </c>
      <c r="K57">
        <v>5</v>
      </c>
      <c r="L57">
        <v>4</v>
      </c>
      <c r="M57">
        <v>3</v>
      </c>
      <c r="N57">
        <v>5</v>
      </c>
      <c r="O57">
        <v>4</v>
      </c>
      <c r="P57">
        <f>8.4*9.5</f>
        <v>79.8</v>
      </c>
      <c r="Q57" t="s">
        <v>14</v>
      </c>
    </row>
    <row r="58" spans="1:17" x14ac:dyDescent="0.3">
      <c r="A58" t="s">
        <v>139</v>
      </c>
      <c r="B58" t="s">
        <v>140</v>
      </c>
      <c r="C58" t="s">
        <v>5</v>
      </c>
      <c r="D58">
        <v>93</v>
      </c>
      <c r="E58" t="s">
        <v>38</v>
      </c>
      <c r="F58" t="s">
        <v>7</v>
      </c>
      <c r="G58">
        <v>95</v>
      </c>
      <c r="H58" t="s">
        <v>18</v>
      </c>
      <c r="I58" t="s">
        <v>30</v>
      </c>
      <c r="J58" t="s">
        <v>14</v>
      </c>
      <c r="K58">
        <v>5</v>
      </c>
      <c r="L58">
        <v>3</v>
      </c>
      <c r="M58">
        <v>4</v>
      </c>
      <c r="N58">
        <v>4</v>
      </c>
      <c r="O58">
        <v>4</v>
      </c>
      <c r="P58">
        <v>93</v>
      </c>
      <c r="Q58" t="s">
        <v>14</v>
      </c>
    </row>
    <row r="59" spans="1:17" x14ac:dyDescent="0.3">
      <c r="A59" t="s">
        <v>141</v>
      </c>
      <c r="B59" t="s">
        <v>142</v>
      </c>
      <c r="C59" t="s">
        <v>5</v>
      </c>
      <c r="D59">
        <v>80</v>
      </c>
      <c r="E59" t="s">
        <v>25</v>
      </c>
      <c r="F59" t="s">
        <v>38</v>
      </c>
      <c r="G59">
        <v>75</v>
      </c>
      <c r="H59" t="s">
        <v>8</v>
      </c>
      <c r="I59" t="s">
        <v>22</v>
      </c>
      <c r="J59" t="s">
        <v>9</v>
      </c>
      <c r="K59">
        <v>1</v>
      </c>
      <c r="L59">
        <v>3</v>
      </c>
      <c r="M59">
        <v>4</v>
      </c>
      <c r="N59">
        <v>4</v>
      </c>
      <c r="O59">
        <v>3</v>
      </c>
      <c r="P59">
        <v>76</v>
      </c>
      <c r="Q59" t="s">
        <v>14</v>
      </c>
    </row>
    <row r="60" spans="1:17" x14ac:dyDescent="0.3">
      <c r="A60" t="s">
        <v>143</v>
      </c>
      <c r="B60" t="s">
        <v>144</v>
      </c>
      <c r="C60" t="s">
        <v>5</v>
      </c>
      <c r="D60">
        <f>9.5*9.5</f>
        <v>90.25</v>
      </c>
      <c r="E60" t="s">
        <v>6</v>
      </c>
      <c r="F60" t="s">
        <v>6</v>
      </c>
      <c r="G60">
        <v>75</v>
      </c>
      <c r="H60" t="s">
        <v>8</v>
      </c>
      <c r="I60" t="s">
        <v>30</v>
      </c>
      <c r="J60" t="s">
        <v>14</v>
      </c>
      <c r="K60">
        <v>4</v>
      </c>
      <c r="L60">
        <v>5</v>
      </c>
      <c r="M60">
        <v>3</v>
      </c>
      <c r="N60">
        <v>4</v>
      </c>
      <c r="O60">
        <v>4</v>
      </c>
      <c r="P60">
        <v>91</v>
      </c>
      <c r="Q60" t="s">
        <v>14</v>
      </c>
    </row>
    <row r="61" spans="1:17" x14ac:dyDescent="0.3">
      <c r="A61" t="s">
        <v>145</v>
      </c>
      <c r="B61" t="s">
        <v>146</v>
      </c>
      <c r="C61" t="s">
        <v>5</v>
      </c>
      <c r="D61">
        <v>50</v>
      </c>
      <c r="E61" t="s">
        <v>33</v>
      </c>
      <c r="F61" t="s">
        <v>7</v>
      </c>
      <c r="G61">
        <v>85</v>
      </c>
      <c r="H61" t="s">
        <v>34</v>
      </c>
      <c r="I61" t="s">
        <v>45</v>
      </c>
      <c r="J61" t="s">
        <v>9</v>
      </c>
      <c r="K61">
        <v>1</v>
      </c>
      <c r="L61">
        <v>5</v>
      </c>
      <c r="M61">
        <v>1</v>
      </c>
      <c r="N61">
        <v>3</v>
      </c>
      <c r="O61">
        <v>4</v>
      </c>
      <c r="P61">
        <v>81.224999999999994</v>
      </c>
      <c r="Q61" t="s">
        <v>14</v>
      </c>
    </row>
    <row r="62" spans="1:17" x14ac:dyDescent="0.3">
      <c r="A62" t="s">
        <v>147</v>
      </c>
      <c r="B62" t="s">
        <v>148</v>
      </c>
      <c r="C62" t="s">
        <v>17</v>
      </c>
      <c r="D62">
        <v>75</v>
      </c>
      <c r="E62" t="s">
        <v>25</v>
      </c>
      <c r="F62" t="s">
        <v>25</v>
      </c>
      <c r="G62">
        <v>85</v>
      </c>
      <c r="H62" t="s">
        <v>34</v>
      </c>
      <c r="I62" t="s">
        <v>42</v>
      </c>
      <c r="J62" t="s">
        <v>14</v>
      </c>
      <c r="K62">
        <v>5</v>
      </c>
      <c r="L62">
        <v>1</v>
      </c>
      <c r="M62">
        <v>2</v>
      </c>
      <c r="N62">
        <v>1</v>
      </c>
      <c r="O62">
        <v>3</v>
      </c>
      <c r="P62">
        <v>75</v>
      </c>
      <c r="Q62" t="s">
        <v>14</v>
      </c>
    </row>
    <row r="63" spans="1:17" x14ac:dyDescent="0.3">
      <c r="A63" t="s">
        <v>149</v>
      </c>
      <c r="B63" t="s">
        <v>150</v>
      </c>
      <c r="C63" t="s">
        <v>17</v>
      </c>
      <c r="D63">
        <f>8.6*9.5</f>
        <v>81.7</v>
      </c>
      <c r="E63" t="s">
        <v>38</v>
      </c>
      <c r="F63" t="s">
        <v>12</v>
      </c>
      <c r="G63">
        <v>95</v>
      </c>
      <c r="H63" t="s">
        <v>18</v>
      </c>
      <c r="I63" t="s">
        <v>72</v>
      </c>
      <c r="J63" t="s">
        <v>14</v>
      </c>
      <c r="K63">
        <v>5</v>
      </c>
      <c r="L63">
        <v>5</v>
      </c>
      <c r="M63">
        <v>5</v>
      </c>
      <c r="N63">
        <v>5</v>
      </c>
      <c r="O63">
        <v>5</v>
      </c>
      <c r="P63">
        <f>8.6*9.5</f>
        <v>81.7</v>
      </c>
      <c r="Q63" t="s">
        <v>14</v>
      </c>
    </row>
    <row r="64" spans="1:17" x14ac:dyDescent="0.3">
      <c r="A64" t="s">
        <v>151</v>
      </c>
      <c r="B64" t="s">
        <v>152</v>
      </c>
      <c r="C64" t="s">
        <v>17</v>
      </c>
      <c r="D64">
        <f>7.5*9.5</f>
        <v>71.25</v>
      </c>
      <c r="E64" t="s">
        <v>33</v>
      </c>
      <c r="F64" t="s">
        <v>29</v>
      </c>
      <c r="G64">
        <v>5</v>
      </c>
      <c r="H64" t="s">
        <v>75</v>
      </c>
      <c r="I64" t="s">
        <v>26</v>
      </c>
      <c r="J64" t="s">
        <v>9</v>
      </c>
      <c r="K64">
        <v>1</v>
      </c>
      <c r="L64">
        <v>1</v>
      </c>
      <c r="M64">
        <v>3</v>
      </c>
      <c r="N64">
        <v>5</v>
      </c>
      <c r="O64">
        <v>2</v>
      </c>
      <c r="P64">
        <f>7.5*9.5</f>
        <v>71.25</v>
      </c>
      <c r="Q64" t="s">
        <v>14</v>
      </c>
    </row>
    <row r="65" spans="1:17" x14ac:dyDescent="0.3">
      <c r="A65" t="s">
        <v>153</v>
      </c>
      <c r="B65" t="s">
        <v>154</v>
      </c>
      <c r="C65" t="s">
        <v>17</v>
      </c>
      <c r="D65">
        <v>65</v>
      </c>
      <c r="E65" t="s">
        <v>33</v>
      </c>
      <c r="F65" t="s">
        <v>38</v>
      </c>
      <c r="G65">
        <v>35</v>
      </c>
      <c r="H65" t="s">
        <v>13</v>
      </c>
      <c r="I65" t="s">
        <v>45</v>
      </c>
      <c r="J65" t="s">
        <v>14</v>
      </c>
      <c r="K65">
        <v>3</v>
      </c>
      <c r="L65">
        <v>1</v>
      </c>
      <c r="M65">
        <v>3</v>
      </c>
      <c r="N65">
        <v>3</v>
      </c>
      <c r="O65">
        <v>4</v>
      </c>
      <c r="P65">
        <v>60</v>
      </c>
      <c r="Q65" t="s">
        <v>9</v>
      </c>
    </row>
    <row r="66" spans="1:17" x14ac:dyDescent="0.3">
      <c r="A66" t="s">
        <v>155</v>
      </c>
      <c r="B66" t="s">
        <v>156</v>
      </c>
      <c r="C66" t="s">
        <v>157</v>
      </c>
      <c r="D66">
        <f>7.86*9.5</f>
        <v>74.67</v>
      </c>
      <c r="E66" t="s">
        <v>6</v>
      </c>
      <c r="F66" t="s">
        <v>7</v>
      </c>
      <c r="G66">
        <v>55</v>
      </c>
      <c r="H66" t="s">
        <v>34</v>
      </c>
      <c r="I66" t="s">
        <v>158</v>
      </c>
      <c r="J66" t="s">
        <v>14</v>
      </c>
      <c r="K66">
        <v>3</v>
      </c>
      <c r="L66">
        <v>5</v>
      </c>
      <c r="M66">
        <v>1</v>
      </c>
      <c r="N66">
        <v>3</v>
      </c>
      <c r="O66">
        <v>3</v>
      </c>
      <c r="P66">
        <f>7.83*9.5</f>
        <v>74.385000000000005</v>
      </c>
      <c r="Q66" t="s">
        <v>14</v>
      </c>
    </row>
    <row r="67" spans="1:17" x14ac:dyDescent="0.3">
      <c r="A67" t="s">
        <v>159</v>
      </c>
      <c r="B67" t="s">
        <v>160</v>
      </c>
      <c r="C67" t="s">
        <v>5</v>
      </c>
      <c r="D67">
        <f>9.2*9.5</f>
        <v>87.399999999999991</v>
      </c>
      <c r="E67" t="s">
        <v>7</v>
      </c>
      <c r="F67" t="s">
        <v>25</v>
      </c>
      <c r="G67">
        <v>75</v>
      </c>
      <c r="H67" t="s">
        <v>34</v>
      </c>
      <c r="I67" t="s">
        <v>42</v>
      </c>
      <c r="J67" t="s">
        <v>14</v>
      </c>
      <c r="K67">
        <v>4</v>
      </c>
      <c r="L67">
        <v>4</v>
      </c>
      <c r="M67">
        <v>1</v>
      </c>
      <c r="N67">
        <v>4</v>
      </c>
      <c r="O67">
        <v>5</v>
      </c>
      <c r="P67">
        <f>9.2*9.5</f>
        <v>87.399999999999991</v>
      </c>
      <c r="Q67" t="s">
        <v>14</v>
      </c>
    </row>
    <row r="68" spans="1:17" x14ac:dyDescent="0.3">
      <c r="A68" t="s">
        <v>161</v>
      </c>
      <c r="B68" t="s">
        <v>162</v>
      </c>
      <c r="C68" t="s">
        <v>5</v>
      </c>
      <c r="D68">
        <v>84</v>
      </c>
      <c r="E68" t="s">
        <v>12</v>
      </c>
      <c r="F68" t="s">
        <v>7</v>
      </c>
      <c r="G68">
        <v>65</v>
      </c>
      <c r="H68" t="s">
        <v>34</v>
      </c>
      <c r="I68" t="s">
        <v>30</v>
      </c>
      <c r="J68" t="s">
        <v>14</v>
      </c>
      <c r="K68">
        <v>3</v>
      </c>
      <c r="L68">
        <v>5</v>
      </c>
      <c r="M68">
        <v>5</v>
      </c>
      <c r="N68">
        <v>3</v>
      </c>
      <c r="O68">
        <v>2</v>
      </c>
      <c r="P68">
        <v>89</v>
      </c>
      <c r="Q68" t="s">
        <v>14</v>
      </c>
    </row>
    <row r="69" spans="1:17" x14ac:dyDescent="0.3">
      <c r="A69" t="s">
        <v>163</v>
      </c>
      <c r="B69" t="s">
        <v>164</v>
      </c>
      <c r="C69" t="s">
        <v>5</v>
      </c>
      <c r="D69">
        <v>98.3</v>
      </c>
      <c r="E69" t="s">
        <v>6</v>
      </c>
      <c r="F69" t="s">
        <v>25</v>
      </c>
      <c r="G69">
        <v>75</v>
      </c>
      <c r="H69" t="s">
        <v>8</v>
      </c>
      <c r="I69" t="s">
        <v>165</v>
      </c>
      <c r="J69" t="s">
        <v>14</v>
      </c>
      <c r="K69">
        <v>5</v>
      </c>
      <c r="L69">
        <v>3</v>
      </c>
      <c r="M69">
        <v>2</v>
      </c>
      <c r="N69">
        <v>2</v>
      </c>
      <c r="O69">
        <v>4</v>
      </c>
      <c r="P69">
        <v>81.7</v>
      </c>
      <c r="Q69" t="s">
        <v>14</v>
      </c>
    </row>
    <row r="70" spans="1:17" x14ac:dyDescent="0.3">
      <c r="A70" t="s">
        <v>166</v>
      </c>
      <c r="B70" t="s">
        <v>167</v>
      </c>
      <c r="C70" t="s">
        <v>17</v>
      </c>
      <c r="D70">
        <f>8.32*9.5</f>
        <v>79.040000000000006</v>
      </c>
      <c r="E70" t="s">
        <v>33</v>
      </c>
      <c r="F70" t="s">
        <v>25</v>
      </c>
      <c r="G70">
        <v>35</v>
      </c>
      <c r="H70" t="s">
        <v>8</v>
      </c>
      <c r="I70" t="s">
        <v>42</v>
      </c>
      <c r="J70" t="s">
        <v>14</v>
      </c>
      <c r="K70">
        <v>5</v>
      </c>
      <c r="L70">
        <v>4</v>
      </c>
      <c r="M70">
        <v>3</v>
      </c>
      <c r="N70">
        <v>3</v>
      </c>
      <c r="O70">
        <v>3</v>
      </c>
      <c r="P70">
        <v>79</v>
      </c>
      <c r="Q70" t="s">
        <v>14</v>
      </c>
    </row>
    <row r="71" spans="1:17" x14ac:dyDescent="0.3">
      <c r="A71" t="s">
        <v>168</v>
      </c>
      <c r="B71" t="s">
        <v>169</v>
      </c>
      <c r="C71" t="s">
        <v>17</v>
      </c>
      <c r="D71">
        <v>90</v>
      </c>
      <c r="E71" t="s">
        <v>33</v>
      </c>
      <c r="F71" t="s">
        <v>7</v>
      </c>
      <c r="G71">
        <v>55</v>
      </c>
      <c r="H71" t="s">
        <v>8</v>
      </c>
      <c r="I71" t="s">
        <v>22</v>
      </c>
      <c r="J71" t="s">
        <v>14</v>
      </c>
      <c r="K71">
        <v>3</v>
      </c>
      <c r="L71">
        <v>4</v>
      </c>
      <c r="M71">
        <v>1</v>
      </c>
      <c r="N71">
        <v>4</v>
      </c>
      <c r="O71">
        <v>5</v>
      </c>
      <c r="P71">
        <f>8.72*9.5</f>
        <v>82.84</v>
      </c>
      <c r="Q71" t="s">
        <v>14</v>
      </c>
    </row>
    <row r="72" spans="1:17" x14ac:dyDescent="0.3">
      <c r="A72" t="s">
        <v>170</v>
      </c>
      <c r="B72" t="s">
        <v>171</v>
      </c>
      <c r="C72" t="s">
        <v>17</v>
      </c>
      <c r="D72">
        <v>85</v>
      </c>
      <c r="E72" t="s">
        <v>38</v>
      </c>
      <c r="F72" t="s">
        <v>38</v>
      </c>
      <c r="G72">
        <v>95</v>
      </c>
      <c r="H72" t="s">
        <v>34</v>
      </c>
      <c r="I72" t="s">
        <v>50</v>
      </c>
      <c r="J72" t="s">
        <v>14</v>
      </c>
      <c r="K72">
        <v>5</v>
      </c>
      <c r="L72">
        <v>4</v>
      </c>
      <c r="M72">
        <v>3</v>
      </c>
      <c r="N72">
        <v>3</v>
      </c>
      <c r="O72">
        <v>5</v>
      </c>
      <c r="P72">
        <v>85</v>
      </c>
      <c r="Q72" t="s">
        <v>14</v>
      </c>
    </row>
    <row r="73" spans="1:17" x14ac:dyDescent="0.3">
      <c r="A73" t="s">
        <v>172</v>
      </c>
      <c r="B73" t="s">
        <v>173</v>
      </c>
      <c r="C73" t="s">
        <v>17</v>
      </c>
      <c r="D73">
        <v>90</v>
      </c>
      <c r="E73" t="s">
        <v>6</v>
      </c>
      <c r="F73" t="s">
        <v>38</v>
      </c>
      <c r="G73">
        <v>75</v>
      </c>
      <c r="H73" t="s">
        <v>8</v>
      </c>
      <c r="I73" t="s">
        <v>42</v>
      </c>
      <c r="J73" t="s">
        <v>14</v>
      </c>
      <c r="K73">
        <v>5</v>
      </c>
      <c r="L73">
        <v>4</v>
      </c>
      <c r="M73">
        <v>3</v>
      </c>
      <c r="N73">
        <v>3</v>
      </c>
      <c r="O73">
        <v>4</v>
      </c>
      <c r="P73">
        <v>78</v>
      </c>
      <c r="Q73" t="s">
        <v>14</v>
      </c>
    </row>
    <row r="74" spans="1:17" x14ac:dyDescent="0.3">
      <c r="A74" t="s">
        <v>174</v>
      </c>
      <c r="B74" t="s">
        <v>175</v>
      </c>
      <c r="C74" t="s">
        <v>5</v>
      </c>
      <c r="D74">
        <v>85.5</v>
      </c>
      <c r="E74" t="s">
        <v>33</v>
      </c>
      <c r="F74" t="s">
        <v>38</v>
      </c>
      <c r="G74">
        <v>55</v>
      </c>
      <c r="H74" t="s">
        <v>34</v>
      </c>
      <c r="I74" t="s">
        <v>45</v>
      </c>
      <c r="J74" t="s">
        <v>14</v>
      </c>
      <c r="K74">
        <v>3</v>
      </c>
      <c r="L74">
        <v>3</v>
      </c>
      <c r="M74">
        <v>1</v>
      </c>
      <c r="N74">
        <v>3</v>
      </c>
      <c r="O74">
        <v>3</v>
      </c>
      <c r="P74">
        <v>84.1</v>
      </c>
      <c r="Q74" t="s">
        <v>14</v>
      </c>
    </row>
    <row r="75" spans="1:17" x14ac:dyDescent="0.3">
      <c r="A75" t="s">
        <v>176</v>
      </c>
      <c r="B75" t="s">
        <v>177</v>
      </c>
      <c r="C75" t="s">
        <v>5</v>
      </c>
      <c r="D75">
        <v>90</v>
      </c>
      <c r="E75" t="s">
        <v>6</v>
      </c>
      <c r="F75" t="s">
        <v>38</v>
      </c>
      <c r="G75">
        <v>85</v>
      </c>
      <c r="H75" t="s">
        <v>34</v>
      </c>
      <c r="I75" t="s">
        <v>72</v>
      </c>
      <c r="J75" t="s">
        <v>14</v>
      </c>
      <c r="K75">
        <v>3</v>
      </c>
      <c r="L75">
        <v>4</v>
      </c>
      <c r="M75">
        <v>4</v>
      </c>
      <c r="N75">
        <v>4</v>
      </c>
      <c r="O75">
        <v>4</v>
      </c>
      <c r="P75">
        <v>75</v>
      </c>
      <c r="Q75" t="s">
        <v>14</v>
      </c>
    </row>
    <row r="76" spans="1:17" x14ac:dyDescent="0.3">
      <c r="A76" t="s">
        <v>178</v>
      </c>
      <c r="B76" t="s">
        <v>179</v>
      </c>
      <c r="C76" t="s">
        <v>5</v>
      </c>
      <c r="D76">
        <f>9.12*9.5</f>
        <v>86.639999999999986</v>
      </c>
      <c r="E76" t="s">
        <v>12</v>
      </c>
      <c r="F76" t="s">
        <v>29</v>
      </c>
      <c r="G76">
        <v>95</v>
      </c>
      <c r="H76" t="s">
        <v>18</v>
      </c>
      <c r="I76" t="s">
        <v>45</v>
      </c>
      <c r="J76" t="s">
        <v>9</v>
      </c>
      <c r="K76">
        <v>3</v>
      </c>
      <c r="L76">
        <v>5</v>
      </c>
      <c r="M76">
        <v>2</v>
      </c>
      <c r="N76">
        <v>3</v>
      </c>
      <c r="O76">
        <v>4</v>
      </c>
      <c r="P76">
        <v>86</v>
      </c>
      <c r="Q76" t="s">
        <v>14</v>
      </c>
    </row>
    <row r="77" spans="1:17" x14ac:dyDescent="0.3">
      <c r="A77" t="s">
        <v>180</v>
      </c>
      <c r="B77" t="s">
        <v>181</v>
      </c>
      <c r="C77" t="s">
        <v>5</v>
      </c>
      <c r="D77">
        <v>75</v>
      </c>
      <c r="E77" t="s">
        <v>12</v>
      </c>
      <c r="F77" t="s">
        <v>38</v>
      </c>
      <c r="G77">
        <v>65</v>
      </c>
      <c r="H77" t="s">
        <v>18</v>
      </c>
      <c r="I77" t="s">
        <v>50</v>
      </c>
      <c r="J77" t="s">
        <v>14</v>
      </c>
      <c r="K77">
        <v>3</v>
      </c>
      <c r="L77">
        <v>4</v>
      </c>
      <c r="M77">
        <v>2</v>
      </c>
      <c r="N77">
        <v>5</v>
      </c>
      <c r="O77">
        <v>3</v>
      </c>
      <c r="P77">
        <v>75</v>
      </c>
      <c r="Q77" t="s">
        <v>14</v>
      </c>
    </row>
    <row r="78" spans="1:17" x14ac:dyDescent="0.3">
      <c r="A78" t="s">
        <v>182</v>
      </c>
      <c r="B78" t="s">
        <v>183</v>
      </c>
      <c r="C78" t="s">
        <v>5</v>
      </c>
      <c r="D78">
        <v>89</v>
      </c>
      <c r="E78" t="s">
        <v>25</v>
      </c>
      <c r="F78" t="s">
        <v>38</v>
      </c>
      <c r="G78">
        <v>85</v>
      </c>
      <c r="H78" t="s">
        <v>34</v>
      </c>
      <c r="I78" t="s">
        <v>45</v>
      </c>
      <c r="J78" t="s">
        <v>14</v>
      </c>
      <c r="K78">
        <v>5</v>
      </c>
      <c r="L78">
        <v>5</v>
      </c>
      <c r="M78">
        <v>4</v>
      </c>
      <c r="N78">
        <v>4</v>
      </c>
      <c r="O78">
        <v>4</v>
      </c>
      <c r="P78">
        <v>92.8</v>
      </c>
      <c r="Q78" t="s">
        <v>14</v>
      </c>
    </row>
    <row r="79" spans="1:17" x14ac:dyDescent="0.3">
      <c r="A79" t="s">
        <v>184</v>
      </c>
      <c r="B79" t="s">
        <v>185</v>
      </c>
      <c r="C79" t="s">
        <v>5</v>
      </c>
      <c r="D79">
        <v>89</v>
      </c>
      <c r="E79" t="s">
        <v>12</v>
      </c>
      <c r="F79" t="s">
        <v>38</v>
      </c>
      <c r="G79">
        <v>85</v>
      </c>
      <c r="H79" t="s">
        <v>18</v>
      </c>
      <c r="I79" t="s">
        <v>72</v>
      </c>
      <c r="J79" t="s">
        <v>14</v>
      </c>
      <c r="K79">
        <v>4</v>
      </c>
      <c r="L79">
        <v>5</v>
      </c>
      <c r="M79">
        <v>1</v>
      </c>
      <c r="N79">
        <v>5</v>
      </c>
      <c r="O79">
        <v>5</v>
      </c>
      <c r="P79">
        <v>92</v>
      </c>
      <c r="Q79" t="s">
        <v>14</v>
      </c>
    </row>
    <row r="80" spans="1:17" x14ac:dyDescent="0.3">
      <c r="A80" t="s">
        <v>186</v>
      </c>
      <c r="B80" t="s">
        <v>187</v>
      </c>
      <c r="C80" t="s">
        <v>5</v>
      </c>
      <c r="D80">
        <f>8.5*9.5</f>
        <v>80.75</v>
      </c>
      <c r="E80" t="s">
        <v>12</v>
      </c>
      <c r="F80" t="s">
        <v>38</v>
      </c>
      <c r="G80">
        <v>95</v>
      </c>
      <c r="H80" t="s">
        <v>18</v>
      </c>
      <c r="I80" t="s">
        <v>72</v>
      </c>
      <c r="J80" t="s">
        <v>14</v>
      </c>
      <c r="K80">
        <v>4</v>
      </c>
      <c r="L80">
        <v>5</v>
      </c>
      <c r="M80">
        <v>5</v>
      </c>
      <c r="N80">
        <v>4</v>
      </c>
      <c r="O80">
        <v>5</v>
      </c>
      <c r="P80">
        <f>8.8*9.5</f>
        <v>83.600000000000009</v>
      </c>
      <c r="Q80" t="s">
        <v>14</v>
      </c>
    </row>
    <row r="81" spans="1:17" x14ac:dyDescent="0.3">
      <c r="A81" t="s">
        <v>188</v>
      </c>
      <c r="B81" t="s">
        <v>189</v>
      </c>
      <c r="C81" t="s">
        <v>5</v>
      </c>
      <c r="D81">
        <f>3.49*25</f>
        <v>87.25</v>
      </c>
      <c r="E81" t="s">
        <v>38</v>
      </c>
      <c r="F81" t="s">
        <v>29</v>
      </c>
      <c r="G81">
        <v>85</v>
      </c>
      <c r="H81" t="s">
        <v>34</v>
      </c>
      <c r="I81" t="s">
        <v>45</v>
      </c>
      <c r="J81" t="s">
        <v>14</v>
      </c>
      <c r="K81">
        <v>2</v>
      </c>
      <c r="L81">
        <v>4</v>
      </c>
      <c r="M81">
        <v>1</v>
      </c>
      <c r="N81">
        <v>3</v>
      </c>
      <c r="O81">
        <v>4</v>
      </c>
      <c r="P81">
        <f>3.49*25</f>
        <v>87.25</v>
      </c>
      <c r="Q81" t="s">
        <v>14</v>
      </c>
    </row>
    <row r="82" spans="1:17" x14ac:dyDescent="0.3">
      <c r="A82" t="s">
        <v>190</v>
      </c>
      <c r="B82" t="s">
        <v>191</v>
      </c>
      <c r="C82" t="s">
        <v>5</v>
      </c>
      <c r="D82">
        <f>9.2*9.5</f>
        <v>87.399999999999991</v>
      </c>
      <c r="E82" t="s">
        <v>6</v>
      </c>
      <c r="F82" t="s">
        <v>7</v>
      </c>
      <c r="G82">
        <v>55</v>
      </c>
      <c r="H82" t="s">
        <v>34</v>
      </c>
      <c r="I82" t="s">
        <v>42</v>
      </c>
      <c r="J82" t="s">
        <v>14</v>
      </c>
      <c r="K82">
        <v>4</v>
      </c>
      <c r="L82">
        <v>5</v>
      </c>
      <c r="M82">
        <v>1</v>
      </c>
      <c r="N82">
        <v>4</v>
      </c>
      <c r="O82">
        <v>5</v>
      </c>
      <c r="P82">
        <f>8.9*9.5</f>
        <v>84.55</v>
      </c>
      <c r="Q82" t="s">
        <v>14</v>
      </c>
    </row>
    <row r="83" spans="1:17" x14ac:dyDescent="0.3">
      <c r="A83" t="s">
        <v>192</v>
      </c>
      <c r="B83" t="s">
        <v>193</v>
      </c>
      <c r="C83" t="s">
        <v>17</v>
      </c>
      <c r="D83">
        <f>7*9.5</f>
        <v>66.5</v>
      </c>
      <c r="E83" t="s">
        <v>33</v>
      </c>
      <c r="F83" t="s">
        <v>12</v>
      </c>
      <c r="G83">
        <v>85</v>
      </c>
      <c r="H83" t="s">
        <v>34</v>
      </c>
      <c r="I83" t="s">
        <v>50</v>
      </c>
      <c r="J83" t="s">
        <v>14</v>
      </c>
      <c r="K83">
        <v>5</v>
      </c>
      <c r="L83">
        <v>3</v>
      </c>
      <c r="M83">
        <v>3</v>
      </c>
      <c r="N83">
        <v>3</v>
      </c>
      <c r="O83">
        <v>5</v>
      </c>
      <c r="P83">
        <f>6.7*9.5</f>
        <v>63.65</v>
      </c>
      <c r="Q83" t="s">
        <v>9</v>
      </c>
    </row>
    <row r="84" spans="1:17" x14ac:dyDescent="0.3">
      <c r="A84" t="s">
        <v>194</v>
      </c>
      <c r="B84" t="s">
        <v>195</v>
      </c>
      <c r="C84" t="s">
        <v>5</v>
      </c>
      <c r="D84">
        <v>84</v>
      </c>
      <c r="E84" t="s">
        <v>12</v>
      </c>
      <c r="F84" t="s">
        <v>29</v>
      </c>
      <c r="G84">
        <v>5</v>
      </c>
      <c r="H84" t="s">
        <v>13</v>
      </c>
      <c r="I84" t="s">
        <v>196</v>
      </c>
      <c r="J84" t="s">
        <v>14</v>
      </c>
      <c r="K84">
        <v>5</v>
      </c>
      <c r="L84">
        <v>5</v>
      </c>
      <c r="M84">
        <v>2</v>
      </c>
      <c r="N84">
        <v>4</v>
      </c>
      <c r="O84">
        <v>3</v>
      </c>
      <c r="P84">
        <f>6.5*9.5</f>
        <v>61.75</v>
      </c>
      <c r="Q84" t="s">
        <v>9</v>
      </c>
    </row>
    <row r="85" spans="1:17" x14ac:dyDescent="0.3">
      <c r="A85" t="s">
        <v>124</v>
      </c>
      <c r="B85" t="s">
        <v>125</v>
      </c>
      <c r="C85" t="s">
        <v>17</v>
      </c>
      <c r="D85">
        <v>72</v>
      </c>
      <c r="E85" t="s">
        <v>6</v>
      </c>
      <c r="F85" t="s">
        <v>25</v>
      </c>
      <c r="G85">
        <v>85</v>
      </c>
      <c r="H85" t="s">
        <v>13</v>
      </c>
      <c r="I85" t="s">
        <v>50</v>
      </c>
      <c r="J85" t="s">
        <v>9</v>
      </c>
      <c r="K85">
        <v>3</v>
      </c>
      <c r="L85">
        <v>5</v>
      </c>
      <c r="M85">
        <v>4</v>
      </c>
      <c r="N85">
        <v>3</v>
      </c>
      <c r="O85">
        <v>5</v>
      </c>
      <c r="P85">
        <v>75</v>
      </c>
      <c r="Q85" t="s">
        <v>14</v>
      </c>
    </row>
    <row r="86" spans="1:17" x14ac:dyDescent="0.3">
      <c r="A86" t="s">
        <v>197</v>
      </c>
      <c r="B86" t="s">
        <v>198</v>
      </c>
      <c r="C86" t="s">
        <v>5</v>
      </c>
      <c r="D86">
        <f>5*9.5</f>
        <v>47.5</v>
      </c>
      <c r="E86" t="s">
        <v>29</v>
      </c>
      <c r="F86" t="s">
        <v>29</v>
      </c>
      <c r="G86">
        <v>25</v>
      </c>
      <c r="H86" t="s">
        <v>18</v>
      </c>
      <c r="I86" t="s">
        <v>199</v>
      </c>
      <c r="J86" t="s">
        <v>14</v>
      </c>
      <c r="K86">
        <v>5</v>
      </c>
      <c r="L86">
        <v>5</v>
      </c>
      <c r="M86">
        <v>5</v>
      </c>
      <c r="N86">
        <v>5</v>
      </c>
      <c r="O86">
        <v>5</v>
      </c>
      <c r="P86">
        <f>5.1*9.5</f>
        <v>48.449999999999996</v>
      </c>
      <c r="Q86" t="s">
        <v>9</v>
      </c>
    </row>
  </sheetData>
  <sortState xmlns:xlrd2="http://schemas.microsoft.com/office/spreadsheetml/2017/richdata2" ref="A2:Q86">
    <sortCondition ref="A1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Performance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SHARANYAA</dc:creator>
  <cp:lastModifiedBy>kamal babaria</cp:lastModifiedBy>
  <dcterms:created xsi:type="dcterms:W3CDTF">2023-11-15T20:56:56Z</dcterms:created>
  <dcterms:modified xsi:type="dcterms:W3CDTF">2023-11-19T19:12:10Z</dcterms:modified>
</cp:coreProperties>
</file>