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320" windowHeight="7650"/>
  </bookViews>
  <sheets>
    <sheet name="sheet1" sheetId="1" r:id="rId1"/>
    <sheet name="Sheet3" sheetId="3" state="hidden" r:id="rId2"/>
    <sheet name="Sheet5" sheetId="5" state="hidden" r:id="rId3"/>
    <sheet name="Sheet2" sheetId="2" state="hidden" r:id="rId4"/>
    <sheet name="Sheet8" sheetId="9" state="hidden" r:id="rId5"/>
    <sheet name="Sheet9" sheetId="10" state="hidden" r:id="rId6"/>
  </sheets>
  <calcPr calcId="124519"/>
</workbook>
</file>

<file path=xl/calcChain.xml><?xml version="1.0" encoding="utf-8"?>
<calcChain xmlns="http://schemas.openxmlformats.org/spreadsheetml/2006/main">
  <c r="Y179" i="1"/>
  <c r="Y178"/>
  <c r="Y177"/>
  <c r="AB8"/>
  <c r="AB9"/>
  <c r="AB11"/>
  <c r="AB13"/>
  <c r="AB14"/>
  <c r="AB15"/>
  <c r="AB16"/>
  <c r="AB19"/>
  <c r="AB20"/>
  <c r="AB21"/>
  <c r="AB22"/>
  <c r="AB23"/>
  <c r="AB24"/>
  <c r="AB25"/>
  <c r="AB26"/>
  <c r="AB27"/>
  <c r="AB29"/>
  <c r="AB30"/>
  <c r="AB31"/>
  <c r="AB33"/>
  <c r="AB34"/>
  <c r="AB35"/>
  <c r="AB36"/>
  <c r="AB37"/>
  <c r="AB38"/>
  <c r="AB39"/>
  <c r="AB40"/>
  <c r="AB41"/>
  <c r="AB42"/>
  <c r="AB44"/>
  <c r="AB45"/>
  <c r="AB46"/>
  <c r="AB47"/>
  <c r="AB49"/>
  <c r="AB50"/>
  <c r="AB51"/>
  <c r="AB52"/>
  <c r="AB54"/>
  <c r="AB55"/>
  <c r="AB56"/>
  <c r="AB57"/>
  <c r="AB58"/>
  <c r="AB59"/>
  <c r="AB60"/>
  <c r="AB61"/>
  <c r="AB62"/>
  <c r="AB63"/>
  <c r="AB64"/>
  <c r="AB65"/>
  <c r="AB66"/>
  <c r="AB67"/>
  <c r="AB68"/>
  <c r="AB69"/>
  <c r="AB71"/>
  <c r="AB72"/>
  <c r="AB73"/>
  <c r="AB74"/>
  <c r="AB76"/>
  <c r="AB77"/>
  <c r="AB79"/>
  <c r="AB80"/>
  <c r="AB81"/>
  <c r="AB84"/>
  <c r="AB86"/>
  <c r="AB87"/>
  <c r="AB89"/>
  <c r="AB91"/>
  <c r="AB92"/>
  <c r="AB93"/>
  <c r="AB94"/>
  <c r="AB97"/>
  <c r="AB98"/>
  <c r="AB99"/>
  <c r="AB100"/>
  <c r="AB103"/>
  <c r="AB104"/>
  <c r="AB105"/>
  <c r="AB106"/>
  <c r="AB107"/>
  <c r="AB108"/>
  <c r="AB109"/>
  <c r="AB110"/>
  <c r="AB111"/>
  <c r="AB112"/>
  <c r="AB113"/>
  <c r="AB115"/>
  <c r="AB116"/>
  <c r="AB117"/>
  <c r="AB118"/>
  <c r="AB119"/>
  <c r="AB120"/>
  <c r="AB121"/>
  <c r="AB122"/>
  <c r="AB123"/>
  <c r="AB124"/>
  <c r="AB125"/>
  <c r="AB127"/>
  <c r="AB128"/>
  <c r="AB129"/>
  <c r="AB130"/>
  <c r="AB131"/>
  <c r="AB132"/>
  <c r="AB133"/>
  <c r="AB134"/>
  <c r="AB135"/>
  <c r="AB136"/>
  <c r="AB137"/>
  <c r="AB138"/>
  <c r="AB139"/>
  <c r="AB140"/>
  <c r="AB141"/>
  <c r="AB142"/>
  <c r="AB143"/>
  <c r="AB144"/>
  <c r="AB145"/>
  <c r="AB147"/>
  <c r="AB148"/>
  <c r="AB149"/>
  <c r="AB150"/>
  <c r="AB152"/>
  <c r="AB155"/>
  <c r="AB156"/>
  <c r="AB157"/>
  <c r="AB158"/>
  <c r="AB159"/>
  <c r="AB160"/>
  <c r="AB161"/>
  <c r="AB163"/>
  <c r="AB164"/>
  <c r="AB165"/>
  <c r="AB167"/>
  <c r="AB168"/>
  <c r="AB169"/>
  <c r="AB170"/>
  <c r="AB172"/>
  <c r="AB173"/>
  <c r="AB174"/>
  <c r="AB175"/>
  <c r="AB3"/>
  <c r="Z161"/>
  <c r="Z163"/>
  <c r="Z164"/>
  <c r="Z165"/>
  <c r="Z167"/>
  <c r="Z168"/>
  <c r="Z169"/>
  <c r="Z170"/>
  <c r="Z172"/>
  <c r="Z173"/>
  <c r="Z174"/>
  <c r="Z175"/>
  <c r="Z127"/>
  <c r="Z128"/>
  <c r="Z129"/>
  <c r="Z130"/>
  <c r="Z131"/>
  <c r="Z132"/>
  <c r="Z133"/>
  <c r="Z134"/>
  <c r="Z135"/>
  <c r="Z136"/>
  <c r="Z137"/>
  <c r="Z138"/>
  <c r="Z139"/>
  <c r="Z140"/>
  <c r="Z141"/>
  <c r="Z142"/>
  <c r="Z143"/>
  <c r="Z144"/>
  <c r="Z145"/>
  <c r="Z147"/>
  <c r="Z148"/>
  <c r="Z149"/>
  <c r="Z150"/>
  <c r="Z152"/>
  <c r="Z155"/>
  <c r="Z156"/>
  <c r="Z157"/>
  <c r="Z158"/>
  <c r="Z159"/>
  <c r="Z160"/>
  <c r="Z93"/>
  <c r="Z94"/>
  <c r="Z97"/>
  <c r="Z98"/>
  <c r="Z99"/>
  <c r="Z100"/>
  <c r="Z103"/>
  <c r="Z104"/>
  <c r="Z105"/>
  <c r="Z106"/>
  <c r="Z107"/>
  <c r="Z108"/>
  <c r="Z109"/>
  <c r="Z110"/>
  <c r="Z111"/>
  <c r="Z112"/>
  <c r="Z113"/>
  <c r="Z115"/>
  <c r="Z116"/>
  <c r="Z117"/>
  <c r="Z118"/>
  <c r="Z119"/>
  <c r="Z120"/>
  <c r="Z121"/>
  <c r="Z122"/>
  <c r="Z123"/>
  <c r="Z124"/>
  <c r="Z125"/>
  <c r="Z61"/>
  <c r="Z62"/>
  <c r="Z63"/>
  <c r="Z64"/>
  <c r="Z65"/>
  <c r="Z66"/>
  <c r="Z67"/>
  <c r="Z68"/>
  <c r="Z69"/>
  <c r="Z71"/>
  <c r="Z72"/>
  <c r="Z73"/>
  <c r="Z74"/>
  <c r="Z76"/>
  <c r="Z77"/>
  <c r="Z79"/>
  <c r="Z80"/>
  <c r="Z81"/>
  <c r="Z84"/>
  <c r="Z86"/>
  <c r="Z87"/>
  <c r="Z89"/>
  <c r="Z91"/>
  <c r="Z92"/>
  <c r="Z37"/>
  <c r="Z38"/>
  <c r="Z39"/>
  <c r="Z40"/>
  <c r="Z41"/>
  <c r="Z42"/>
  <c r="Z44"/>
  <c r="Z45"/>
  <c r="Z46"/>
  <c r="Z47"/>
  <c r="Z49"/>
  <c r="Z50"/>
  <c r="Z51"/>
  <c r="Z52"/>
  <c r="Z54"/>
  <c r="Z55"/>
  <c r="Z56"/>
  <c r="Z57"/>
  <c r="Z58"/>
  <c r="Z59"/>
  <c r="Z60"/>
  <c r="Z13"/>
  <c r="Z14"/>
  <c r="Z15"/>
  <c r="Z16"/>
  <c r="Z19"/>
  <c r="Z20"/>
  <c r="Z21"/>
  <c r="Z22"/>
  <c r="Z23"/>
  <c r="Z24"/>
  <c r="Z25"/>
  <c r="Z26"/>
  <c r="Z27"/>
  <c r="Z28"/>
  <c r="AB28" s="1"/>
  <c r="Z29"/>
  <c r="Z30"/>
  <c r="Z31"/>
  <c r="Z33"/>
  <c r="Z34"/>
  <c r="Z35"/>
  <c r="Z36"/>
  <c r="Z8"/>
  <c r="Z9"/>
  <c r="Z11"/>
  <c r="Z3"/>
  <c r="O3"/>
  <c r="P3"/>
  <c r="Q3"/>
  <c r="W3"/>
  <c r="O4"/>
  <c r="P4"/>
  <c r="Q4"/>
  <c r="W4"/>
  <c r="Z4" s="1"/>
  <c r="AB4" s="1"/>
  <c r="O5"/>
  <c r="P5"/>
  <c r="Q5"/>
  <c r="W5"/>
  <c r="Z5" s="1"/>
  <c r="AB5" s="1"/>
  <c r="O6"/>
  <c r="P6"/>
  <c r="Q6"/>
  <c r="W6"/>
  <c r="Z6" s="1"/>
  <c r="AB6" s="1"/>
  <c r="O7"/>
  <c r="P7"/>
  <c r="Q7"/>
  <c r="W7"/>
  <c r="Z7" s="1"/>
  <c r="AB7" s="1"/>
  <c r="O8"/>
  <c r="P8"/>
  <c r="Q8"/>
  <c r="W8"/>
  <c r="O9"/>
  <c r="P9"/>
  <c r="Q9"/>
  <c r="W9"/>
  <c r="O10"/>
  <c r="P10"/>
  <c r="Q10"/>
  <c r="W10"/>
  <c r="Z10" s="1"/>
  <c r="AB10" s="1"/>
  <c r="O11"/>
  <c r="P11"/>
  <c r="Q11"/>
  <c r="W11"/>
  <c r="O12"/>
  <c r="P12" s="1"/>
  <c r="W12"/>
  <c r="Z12" s="1"/>
  <c r="AB12" s="1"/>
  <c r="O13"/>
  <c r="P13"/>
  <c r="Q13"/>
  <c r="W13"/>
  <c r="O14"/>
  <c r="P14"/>
  <c r="Q14"/>
  <c r="W14"/>
  <c r="O15"/>
  <c r="P15"/>
  <c r="Q15"/>
  <c r="W15"/>
  <c r="O16"/>
  <c r="P16"/>
  <c r="Q16"/>
  <c r="W16"/>
  <c r="O17"/>
  <c r="P17"/>
  <c r="Q17"/>
  <c r="W17"/>
  <c r="O18"/>
  <c r="P18"/>
  <c r="Q18"/>
  <c r="O19"/>
  <c r="P19"/>
  <c r="Q19"/>
  <c r="W19"/>
  <c r="O20"/>
  <c r="P20"/>
  <c r="Q20"/>
  <c r="W20"/>
  <c r="O21"/>
  <c r="P21"/>
  <c r="Q21"/>
  <c r="W21"/>
  <c r="O22"/>
  <c r="P22"/>
  <c r="Q22"/>
  <c r="W22"/>
  <c r="O23"/>
  <c r="P23"/>
  <c r="Q23"/>
  <c r="W23"/>
  <c r="O24"/>
  <c r="P24"/>
  <c r="Q24"/>
  <c r="W24"/>
  <c r="O25"/>
  <c r="P25"/>
  <c r="Q25"/>
  <c r="W25"/>
  <c r="O26"/>
  <c r="P26"/>
  <c r="Q26"/>
  <c r="W26"/>
  <c r="O27"/>
  <c r="P27"/>
  <c r="Q27"/>
  <c r="W27"/>
  <c r="O28"/>
  <c r="P28"/>
  <c r="Q28"/>
  <c r="W28"/>
  <c r="O29"/>
  <c r="P29"/>
  <c r="Q29"/>
  <c r="W29"/>
  <c r="O30"/>
  <c r="P30"/>
  <c r="Q30"/>
  <c r="W30"/>
  <c r="O31"/>
  <c r="P31"/>
  <c r="Q31"/>
  <c r="W31"/>
  <c r="O32"/>
  <c r="P32"/>
  <c r="Q32"/>
  <c r="W32"/>
  <c r="Z32" s="1"/>
  <c r="AB32" s="1"/>
  <c r="O33"/>
  <c r="P33"/>
  <c r="Q33"/>
  <c r="W33"/>
  <c r="O34"/>
  <c r="P34"/>
  <c r="Q34"/>
  <c r="W34"/>
  <c r="O35"/>
  <c r="P35"/>
  <c r="Q35"/>
  <c r="W35"/>
  <c r="O36"/>
  <c r="P36"/>
  <c r="Q36"/>
  <c r="W36"/>
  <c r="O37"/>
  <c r="P37"/>
  <c r="Q37"/>
  <c r="W37"/>
  <c r="O38"/>
  <c r="P38"/>
  <c r="Q38"/>
  <c r="W38"/>
  <c r="O39"/>
  <c r="P39"/>
  <c r="Q39"/>
  <c r="W39"/>
  <c r="O40"/>
  <c r="P40"/>
  <c r="Q40"/>
  <c r="W40"/>
  <c r="O41"/>
  <c r="P41"/>
  <c r="Q41"/>
  <c r="W41"/>
  <c r="O42"/>
  <c r="P42"/>
  <c r="Q42"/>
  <c r="W42"/>
  <c r="O43"/>
  <c r="P43"/>
  <c r="Q43"/>
  <c r="W43"/>
  <c r="Z43" s="1"/>
  <c r="AB43" s="1"/>
  <c r="O44"/>
  <c r="P44"/>
  <c r="Q44"/>
  <c r="W44"/>
  <c r="O45"/>
  <c r="P45"/>
  <c r="Q45"/>
  <c r="W45"/>
  <c r="O46"/>
  <c r="P46"/>
  <c r="Q46"/>
  <c r="W46"/>
  <c r="O47"/>
  <c r="P47"/>
  <c r="Q47"/>
  <c r="W47"/>
  <c r="O48"/>
  <c r="P48"/>
  <c r="Q48"/>
  <c r="W48"/>
  <c r="Z48" s="1"/>
  <c r="AB48" s="1"/>
  <c r="O49"/>
  <c r="P49"/>
  <c r="Q49"/>
  <c r="W49"/>
  <c r="O50"/>
  <c r="P50"/>
  <c r="Q50"/>
  <c r="W50"/>
  <c r="O51"/>
  <c r="P51"/>
  <c r="Q51"/>
  <c r="W51"/>
  <c r="O52"/>
  <c r="P52"/>
  <c r="Q52"/>
  <c r="W52"/>
  <c r="O53"/>
  <c r="P53"/>
  <c r="Q53"/>
  <c r="W53"/>
  <c r="Z53" s="1"/>
  <c r="AB53" s="1"/>
  <c r="O54"/>
  <c r="P54"/>
  <c r="Q54"/>
  <c r="W54"/>
  <c r="O55"/>
  <c r="P55"/>
  <c r="Q55"/>
  <c r="W55"/>
  <c r="O56"/>
  <c r="P56"/>
  <c r="Q56"/>
  <c r="W56"/>
  <c r="O57"/>
  <c r="P57"/>
  <c r="Q57"/>
  <c r="W57"/>
  <c r="O58"/>
  <c r="P58"/>
  <c r="Q58"/>
  <c r="W58"/>
  <c r="O59"/>
  <c r="P59"/>
  <c r="Q59"/>
  <c r="W59"/>
  <c r="O60"/>
  <c r="P60"/>
  <c r="Q60"/>
  <c r="W60"/>
  <c r="O61"/>
  <c r="P61"/>
  <c r="Q61"/>
  <c r="W61"/>
  <c r="O62"/>
  <c r="P62"/>
  <c r="Q62"/>
  <c r="W62"/>
  <c r="O63"/>
  <c r="P63"/>
  <c r="Q63"/>
  <c r="W63"/>
  <c r="O64"/>
  <c r="P64"/>
  <c r="Q64"/>
  <c r="W64"/>
  <c r="O65"/>
  <c r="P65"/>
  <c r="Q65"/>
  <c r="W65"/>
  <c r="O66"/>
  <c r="P66"/>
  <c r="Q66"/>
  <c r="W66"/>
  <c r="O67"/>
  <c r="P67"/>
  <c r="Q67"/>
  <c r="W67"/>
  <c r="O68"/>
  <c r="P68"/>
  <c r="Q68"/>
  <c r="W68"/>
  <c r="O69"/>
  <c r="P69"/>
  <c r="Q69"/>
  <c r="W69"/>
  <c r="O70"/>
  <c r="P70"/>
  <c r="Q70"/>
  <c r="W70"/>
  <c r="Z70" s="1"/>
  <c r="AB70" s="1"/>
  <c r="O71"/>
  <c r="P71"/>
  <c r="Q71"/>
  <c r="W71"/>
  <c r="O72"/>
  <c r="P72"/>
  <c r="Q72"/>
  <c r="W72"/>
  <c r="O73"/>
  <c r="P73"/>
  <c r="Q73"/>
  <c r="W73"/>
  <c r="O74"/>
  <c r="P74"/>
  <c r="Q74"/>
  <c r="W74"/>
  <c r="O75"/>
  <c r="P75"/>
  <c r="Q75"/>
  <c r="W75"/>
  <c r="Z75" s="1"/>
  <c r="AB75" s="1"/>
  <c r="O76"/>
  <c r="P76"/>
  <c r="Q76"/>
  <c r="W76"/>
  <c r="O77"/>
  <c r="P77"/>
  <c r="Q77"/>
  <c r="W77"/>
  <c r="O78"/>
  <c r="P78"/>
  <c r="Q78"/>
  <c r="W78"/>
  <c r="Z78" s="1"/>
  <c r="AB78" s="1"/>
  <c r="O79"/>
  <c r="P79"/>
  <c r="Q79"/>
  <c r="W79"/>
  <c r="O80"/>
  <c r="P80"/>
  <c r="Q80"/>
  <c r="W80"/>
  <c r="O81"/>
  <c r="P81"/>
  <c r="W81"/>
  <c r="O82"/>
  <c r="P82"/>
  <c r="Q82"/>
  <c r="W82"/>
  <c r="Z82" s="1"/>
  <c r="AB82" s="1"/>
  <c r="O83"/>
  <c r="P83"/>
  <c r="Q83"/>
  <c r="W83"/>
  <c r="Z83" s="1"/>
  <c r="AB83" s="1"/>
  <c r="O84"/>
  <c r="P84"/>
  <c r="Q84"/>
  <c r="W84"/>
  <c r="O85"/>
  <c r="P85"/>
  <c r="Q85"/>
  <c r="W85"/>
  <c r="Z85" s="1"/>
  <c r="AB85" s="1"/>
  <c r="O86"/>
  <c r="P86"/>
  <c r="Q86"/>
  <c r="W86"/>
  <c r="O87"/>
  <c r="P87"/>
  <c r="Q87"/>
  <c r="W87"/>
  <c r="O88"/>
  <c r="P88"/>
  <c r="Q88"/>
  <c r="W88"/>
  <c r="Z88" s="1"/>
  <c r="AB88" s="1"/>
  <c r="O89"/>
  <c r="P89"/>
  <c r="Q89"/>
  <c r="W89"/>
  <c r="O90"/>
  <c r="P90"/>
  <c r="Q90"/>
  <c r="W90"/>
  <c r="Z90" s="1"/>
  <c r="AB90" s="1"/>
  <c r="O91"/>
  <c r="P91"/>
  <c r="Q91"/>
  <c r="W91"/>
  <c r="O92"/>
  <c r="P92"/>
  <c r="Q92"/>
  <c r="W92"/>
  <c r="O93"/>
  <c r="P93"/>
  <c r="Q93"/>
  <c r="W93"/>
  <c r="O94"/>
  <c r="P94"/>
  <c r="Q94"/>
  <c r="W94"/>
  <c r="O95"/>
  <c r="P95"/>
  <c r="Q95"/>
  <c r="W95"/>
  <c r="Z95" s="1"/>
  <c r="AB95" s="1"/>
  <c r="O96"/>
  <c r="P96"/>
  <c r="Q96"/>
  <c r="W96"/>
  <c r="Z96" s="1"/>
  <c r="AB96" s="1"/>
  <c r="O97"/>
  <c r="P97"/>
  <c r="Q97"/>
  <c r="W97"/>
  <c r="O98"/>
  <c r="P98"/>
  <c r="Q98"/>
  <c r="W98"/>
  <c r="O99"/>
  <c r="P99"/>
  <c r="Q99"/>
  <c r="W99"/>
  <c r="O100"/>
  <c r="P100"/>
  <c r="Q100"/>
  <c r="W100"/>
  <c r="O101"/>
  <c r="P101"/>
  <c r="Q101"/>
  <c r="W101"/>
  <c r="Z101" s="1"/>
  <c r="AB101" s="1"/>
  <c r="O102"/>
  <c r="P102"/>
  <c r="Q102"/>
  <c r="W102"/>
  <c r="Z102" s="1"/>
  <c r="AB102" s="1"/>
  <c r="O103"/>
  <c r="P103"/>
  <c r="Q103"/>
  <c r="W103"/>
  <c r="O104"/>
  <c r="P104"/>
  <c r="Q104"/>
  <c r="W104"/>
  <c r="O105"/>
  <c r="P105"/>
  <c r="Q105"/>
  <c r="W105"/>
  <c r="O106"/>
  <c r="P106"/>
  <c r="Q106"/>
  <c r="W106"/>
  <c r="O107"/>
  <c r="P107"/>
  <c r="Q107"/>
  <c r="W107"/>
  <c r="O108"/>
  <c r="P108"/>
  <c r="Q108"/>
  <c r="W108"/>
  <c r="O109"/>
  <c r="P109"/>
  <c r="Q109"/>
  <c r="W109"/>
  <c r="O110"/>
  <c r="P110"/>
  <c r="Q110"/>
  <c r="W110"/>
  <c r="O111"/>
  <c r="P111"/>
  <c r="Q111"/>
  <c r="W111"/>
  <c r="O112"/>
  <c r="P112"/>
  <c r="Q112"/>
  <c r="W112"/>
  <c r="O113"/>
  <c r="P113"/>
  <c r="Q113"/>
  <c r="W113"/>
  <c r="O114"/>
  <c r="P114"/>
  <c r="Q114"/>
  <c r="W114"/>
  <c r="Z114" s="1"/>
  <c r="AB114" s="1"/>
  <c r="O115"/>
  <c r="P115"/>
  <c r="Q115"/>
  <c r="W115"/>
  <c r="O116"/>
  <c r="P116"/>
  <c r="Q116"/>
  <c r="W116"/>
  <c r="O117"/>
  <c r="P117"/>
  <c r="Q117"/>
  <c r="W117"/>
  <c r="O118"/>
  <c r="P118"/>
  <c r="Q118"/>
  <c r="W118"/>
  <c r="O119"/>
  <c r="P119"/>
  <c r="Q119"/>
  <c r="W119"/>
  <c r="O120"/>
  <c r="P120"/>
  <c r="Q120"/>
  <c r="W120"/>
  <c r="O121"/>
  <c r="P121"/>
  <c r="Q121"/>
  <c r="W121"/>
  <c r="O122"/>
  <c r="P122"/>
  <c r="Q122"/>
  <c r="W122"/>
  <c r="O123"/>
  <c r="P123"/>
  <c r="Q123"/>
  <c r="W123"/>
  <c r="O124"/>
  <c r="P124"/>
  <c r="Q124"/>
  <c r="W124"/>
  <c r="O125"/>
  <c r="P125"/>
  <c r="Q125"/>
  <c r="W125"/>
  <c r="O126"/>
  <c r="P126"/>
  <c r="Q126"/>
  <c r="W126"/>
  <c r="Z126" s="1"/>
  <c r="AB126" s="1"/>
  <c r="O127"/>
  <c r="P127"/>
  <c r="Q127"/>
  <c r="W127"/>
  <c r="O128"/>
  <c r="P128"/>
  <c r="Q128"/>
  <c r="W128"/>
  <c r="O129"/>
  <c r="P129"/>
  <c r="Q129"/>
  <c r="W129"/>
  <c r="O130"/>
  <c r="P130"/>
  <c r="Q130"/>
  <c r="W130"/>
  <c r="O131"/>
  <c r="P131"/>
  <c r="Q131"/>
  <c r="W131"/>
  <c r="O132"/>
  <c r="P132"/>
  <c r="Q132"/>
  <c r="W132"/>
  <c r="O133"/>
  <c r="P133"/>
  <c r="Q133"/>
  <c r="W133"/>
  <c r="O134"/>
  <c r="P134"/>
  <c r="Q134"/>
  <c r="W134"/>
  <c r="O135"/>
  <c r="P135"/>
  <c r="Q135"/>
  <c r="W135"/>
  <c r="O136"/>
  <c r="P136"/>
  <c r="Q136"/>
  <c r="W136"/>
  <c r="O137"/>
  <c r="P137"/>
  <c r="Q137"/>
  <c r="W137"/>
  <c r="O138"/>
  <c r="P138"/>
  <c r="Q138"/>
  <c r="W138"/>
  <c r="O139"/>
  <c r="P139"/>
  <c r="Q139"/>
  <c r="W139"/>
  <c r="O140"/>
  <c r="P140"/>
  <c r="Q140"/>
  <c r="W140"/>
  <c r="O141"/>
  <c r="P141"/>
  <c r="Q141"/>
  <c r="W141"/>
  <c r="O142"/>
  <c r="P142"/>
  <c r="Q142"/>
  <c r="W142"/>
  <c r="O143"/>
  <c r="P143"/>
  <c r="Q143"/>
  <c r="W143"/>
  <c r="O144"/>
  <c r="P144"/>
  <c r="Q144"/>
  <c r="W144"/>
  <c r="O145"/>
  <c r="P145"/>
  <c r="Q145"/>
  <c r="W145"/>
  <c r="O146"/>
  <c r="P146"/>
  <c r="Q146"/>
  <c r="W146"/>
  <c r="Z146" s="1"/>
  <c r="AB146" s="1"/>
  <c r="O147"/>
  <c r="P147"/>
  <c r="Q147"/>
  <c r="W147"/>
  <c r="O148"/>
  <c r="P148"/>
  <c r="Q148"/>
  <c r="W148"/>
  <c r="O149"/>
  <c r="P149"/>
  <c r="Q149"/>
  <c r="W149"/>
  <c r="O150"/>
  <c r="P150"/>
  <c r="Q150"/>
  <c r="W150"/>
  <c r="O151"/>
  <c r="P151"/>
  <c r="Q151"/>
  <c r="W151"/>
  <c r="Z151" s="1"/>
  <c r="AB151" s="1"/>
  <c r="O152"/>
  <c r="P152"/>
  <c r="Q152"/>
  <c r="W152"/>
  <c r="O153"/>
  <c r="P153"/>
  <c r="Q153"/>
  <c r="W153"/>
  <c r="Z153" s="1"/>
  <c r="AB153" s="1"/>
  <c r="O154"/>
  <c r="P154"/>
  <c r="Q154"/>
  <c r="W154"/>
  <c r="Z154" s="1"/>
  <c r="AB154" s="1"/>
  <c r="O155"/>
  <c r="P155"/>
  <c r="Q155"/>
  <c r="W155"/>
  <c r="O156"/>
  <c r="P156"/>
  <c r="Q156"/>
  <c r="W156"/>
  <c r="O157"/>
  <c r="P157"/>
  <c r="Q157"/>
  <c r="W157"/>
  <c r="O158"/>
  <c r="P158"/>
  <c r="Q158"/>
  <c r="W158"/>
  <c r="O159"/>
  <c r="P159"/>
  <c r="Q159"/>
  <c r="W159"/>
  <c r="O160"/>
  <c r="P160"/>
  <c r="Q160"/>
  <c r="W160"/>
  <c r="O161"/>
  <c r="P161"/>
  <c r="Q161"/>
  <c r="W161"/>
  <c r="O162"/>
  <c r="P162"/>
  <c r="Q162"/>
  <c r="O163"/>
  <c r="P163"/>
  <c r="Q163"/>
  <c r="W163"/>
  <c r="O164"/>
  <c r="P164"/>
  <c r="Q164"/>
  <c r="W164"/>
  <c r="O165"/>
  <c r="P165"/>
  <c r="Q165"/>
  <c r="W165"/>
  <c r="O166"/>
  <c r="P166"/>
  <c r="Q166"/>
  <c r="W166"/>
  <c r="Z166" s="1"/>
  <c r="AB166" s="1"/>
  <c r="O167"/>
  <c r="P167"/>
  <c r="Q167"/>
  <c r="W167"/>
  <c r="O168"/>
  <c r="P168"/>
  <c r="Q168"/>
  <c r="W168"/>
  <c r="O169"/>
  <c r="P169"/>
  <c r="Q169"/>
  <c r="W169"/>
  <c r="O170"/>
  <c r="P170"/>
  <c r="Q170"/>
  <c r="W170"/>
  <c r="O171"/>
  <c r="P171"/>
  <c r="Q171"/>
  <c r="W171"/>
  <c r="Z171" s="1"/>
  <c r="AB171" s="1"/>
  <c r="O172"/>
  <c r="P172"/>
  <c r="Q172"/>
  <c r="W172"/>
  <c r="O173"/>
  <c r="P173"/>
  <c r="Q173"/>
  <c r="W173"/>
  <c r="O174"/>
  <c r="P174"/>
  <c r="Q174"/>
  <c r="W174"/>
  <c r="O175"/>
  <c r="P175"/>
  <c r="Q175"/>
  <c r="W175"/>
  <c r="O177"/>
  <c r="O178"/>
  <c r="O179"/>
  <c r="Q81"/>
  <c r="P178" l="1"/>
  <c r="Q12"/>
  <c r="P177"/>
  <c r="P179"/>
  <c r="W178"/>
  <c r="Z17"/>
  <c r="W177"/>
  <c r="W179"/>
  <c r="O183" l="1"/>
  <c r="Q183" s="1"/>
  <c r="O185"/>
  <c r="Q185" s="1"/>
  <c r="O187"/>
  <c r="Q187" s="1"/>
  <c r="O182"/>
  <c r="Q182" s="1"/>
  <c r="O184"/>
  <c r="Q184" s="1"/>
  <c r="O186"/>
  <c r="Q186" s="1"/>
  <c r="O188"/>
  <c r="Q188" s="1"/>
  <c r="O181"/>
  <c r="Z179"/>
  <c r="Z177"/>
  <c r="AB17"/>
  <c r="Z178"/>
  <c r="Q181" l="1"/>
  <c r="Q190" s="1"/>
  <c r="O194" s="1"/>
  <c r="O190"/>
  <c r="AB178"/>
  <c r="AB177"/>
  <c r="AB179"/>
</calcChain>
</file>

<file path=xl/sharedStrings.xml><?xml version="1.0" encoding="utf-8"?>
<sst xmlns="http://schemas.openxmlformats.org/spreadsheetml/2006/main" count="1778" uniqueCount="566">
  <si>
    <t>IC_STUDENT_REPORT</t>
  </si>
  <si>
    <t xml:space="preserve"> 173</t>
  </si>
  <si>
    <t>Course ID</t>
  </si>
  <si>
    <t>Subject</t>
  </si>
  <si>
    <t>Catalog</t>
  </si>
  <si>
    <t>Descr</t>
  </si>
  <si>
    <t>Component</t>
  </si>
  <si>
    <t>Section</t>
  </si>
  <si>
    <t>ID</t>
  </si>
  <si>
    <t>Campus ID</t>
  </si>
  <si>
    <t>Name</t>
  </si>
  <si>
    <t>Download Date Time</t>
  </si>
  <si>
    <t>Campus</t>
  </si>
  <si>
    <t>001524</t>
  </si>
  <si>
    <t>GS</t>
  </si>
  <si>
    <t xml:space="preserve">    F326</t>
  </si>
  <si>
    <t>CREATIVE THINKING</t>
  </si>
  <si>
    <t>LEC</t>
  </si>
  <si>
    <t>L1</t>
  </si>
  <si>
    <t>11120110618</t>
  </si>
  <si>
    <t>2011D2PS618P</t>
  </si>
  <si>
    <t>SHAKTI SINGH .</t>
  </si>
  <si>
    <t>PILON</t>
  </si>
  <si>
    <t>11120120323</t>
  </si>
  <si>
    <t>2012A4PS323P</t>
  </si>
  <si>
    <t>VINEET GUPTA .</t>
  </si>
  <si>
    <t>11120120025</t>
  </si>
  <si>
    <t>2012A7PS025P</t>
  </si>
  <si>
    <t>ROSHAN JOSEPH RANJAN .</t>
  </si>
  <si>
    <t>11120120070</t>
  </si>
  <si>
    <t>2012A7PS070P</t>
  </si>
  <si>
    <t>SHREYANSH GANDHI .</t>
  </si>
  <si>
    <t>11120120969</t>
  </si>
  <si>
    <t>2012D2PS969P</t>
  </si>
  <si>
    <t>PRIYANKA SHARMA .</t>
  </si>
  <si>
    <t>11120120970</t>
  </si>
  <si>
    <t>2012D2PS970P</t>
  </si>
  <si>
    <t>ASTHA MISHRA .</t>
  </si>
  <si>
    <t>11120120977</t>
  </si>
  <si>
    <t>2012D2PS977P</t>
  </si>
  <si>
    <t>RAVINA .</t>
  </si>
  <si>
    <t>11120120978</t>
  </si>
  <si>
    <t>2012D2PS978P</t>
  </si>
  <si>
    <t>MAMTA SHEKHAWAT .</t>
  </si>
  <si>
    <t>11120120979</t>
  </si>
  <si>
    <t>2012D2PS979P</t>
  </si>
  <si>
    <t>MANISHA SAINI .</t>
  </si>
  <si>
    <t>11120130468</t>
  </si>
  <si>
    <t>2013A1PS468P</t>
  </si>
  <si>
    <t>KRISHNA BHATNAGAR .</t>
  </si>
  <si>
    <t>11120130506</t>
  </si>
  <si>
    <t>2013A1PS506P</t>
  </si>
  <si>
    <t>ABHISHEK KUMAR .</t>
  </si>
  <si>
    <t>11120130747</t>
  </si>
  <si>
    <t>2013A1PS747P</t>
  </si>
  <si>
    <t>LALWANI SUVESH MANOJ .</t>
  </si>
  <si>
    <t>11120130727</t>
  </si>
  <si>
    <t>2013A2PS727P</t>
  </si>
  <si>
    <t>ASHUTOSH KUMAR SINGH .</t>
  </si>
  <si>
    <t>11120130299</t>
  </si>
  <si>
    <t>2013A4PS299P</t>
  </si>
  <si>
    <t>TARUN DOGRA .</t>
  </si>
  <si>
    <t>11120130349</t>
  </si>
  <si>
    <t>2013A4PS349P</t>
  </si>
  <si>
    <t>VITUL BANSAL .</t>
  </si>
  <si>
    <t>11120130112</t>
  </si>
  <si>
    <t>2013A7PS112P</t>
  </si>
  <si>
    <t>ISHAN CHUTANI .</t>
  </si>
  <si>
    <t>11120130113</t>
  </si>
  <si>
    <t>2013A7PS113P</t>
  </si>
  <si>
    <t>MAVILLA SAI MANOJ REDDY .</t>
  </si>
  <si>
    <t>11120130128</t>
  </si>
  <si>
    <t>2013A7PS128P</t>
  </si>
  <si>
    <t>MANAN KHASGIWALE .</t>
  </si>
  <si>
    <t>11120130164</t>
  </si>
  <si>
    <t>2013A7PS164P</t>
  </si>
  <si>
    <t>NITESH VIJAY .</t>
  </si>
  <si>
    <t>11120130183</t>
  </si>
  <si>
    <t>2013A7PS183P</t>
  </si>
  <si>
    <t>ABHINAV MEHTA .</t>
  </si>
  <si>
    <t>11120130194</t>
  </si>
  <si>
    <t>2013A7PS194P</t>
  </si>
  <si>
    <t>PRAYATNA GHOSLIYA .</t>
  </si>
  <si>
    <t>11120130114</t>
  </si>
  <si>
    <t>2013A7TS114P</t>
  </si>
  <si>
    <t>ANIRUDH BHUTANI .</t>
  </si>
  <si>
    <t>11120130197</t>
  </si>
  <si>
    <t>2013A7TS197P</t>
  </si>
  <si>
    <t>PRASOON TRIVEDI .</t>
  </si>
  <si>
    <t>11120130964</t>
  </si>
  <si>
    <t>2013B2TS964P</t>
  </si>
  <si>
    <t>SHRIPRADA MISHRA .</t>
  </si>
  <si>
    <t>11120130967</t>
  </si>
  <si>
    <t>2013B2TS967P</t>
  </si>
  <si>
    <t>ISHA YADAV .</t>
  </si>
  <si>
    <t>11120140318</t>
  </si>
  <si>
    <t>2014A1PS318P</t>
  </si>
  <si>
    <t>ADITYA KUMAR SINGH .</t>
  </si>
  <si>
    <t>11120140433</t>
  </si>
  <si>
    <t>2014A1PS433P</t>
  </si>
  <si>
    <t>BIKRAM SINGH BISHT .</t>
  </si>
  <si>
    <t>11120140478</t>
  </si>
  <si>
    <t>2014A1PS478P</t>
  </si>
  <si>
    <t>PRATAP ALOK RAJ .</t>
  </si>
  <si>
    <t>11120140491</t>
  </si>
  <si>
    <t>2014A1PS491P</t>
  </si>
  <si>
    <t>TIWARI ABHISHEK RADHESHYAM .</t>
  </si>
  <si>
    <t>11120140494</t>
  </si>
  <si>
    <t>2014A1PS494P</t>
  </si>
  <si>
    <t>PAKKI PREMKIRAN RAO .</t>
  </si>
  <si>
    <t>11120140534</t>
  </si>
  <si>
    <t>2014A1PS534P</t>
  </si>
  <si>
    <t>VIDEHI SHAH .</t>
  </si>
  <si>
    <t>11120140541</t>
  </si>
  <si>
    <t>2014A1PS541P</t>
  </si>
  <si>
    <t>LAKSHYA KUMAR SHARMA .</t>
  </si>
  <si>
    <t>11120140546</t>
  </si>
  <si>
    <t>2014A1PS546P</t>
  </si>
  <si>
    <t>TIWARI ANKUR DEVENDRA .</t>
  </si>
  <si>
    <t>11120140549</t>
  </si>
  <si>
    <t>2014A1PS549P</t>
  </si>
  <si>
    <t>VINAYAK PATHAK .</t>
  </si>
  <si>
    <t>11120140550</t>
  </si>
  <si>
    <t>2014A1PS550P</t>
  </si>
  <si>
    <t>DEEPAK BANSAL .</t>
  </si>
  <si>
    <t>11120140608</t>
  </si>
  <si>
    <t>2014A1PS608P</t>
  </si>
  <si>
    <t>SHUBHANGI JASORIYA .</t>
  </si>
  <si>
    <t>11120140619</t>
  </si>
  <si>
    <t>2014A1PS619P</t>
  </si>
  <si>
    <t>SALAHUDDIN MD SHARIB .</t>
  </si>
  <si>
    <t>11120140638</t>
  </si>
  <si>
    <t>2014A1PS638P</t>
  </si>
  <si>
    <t>OJASWI PANWAR .</t>
  </si>
  <si>
    <t>11120140646</t>
  </si>
  <si>
    <t>2014A1PS646P</t>
  </si>
  <si>
    <t>ATINDRANATH GHOSH .</t>
  </si>
  <si>
    <t>11120140653</t>
  </si>
  <si>
    <t>2014A1PS653P</t>
  </si>
  <si>
    <t>HIMANSHU GUPTA .</t>
  </si>
  <si>
    <t>11120140665</t>
  </si>
  <si>
    <t>2014A1PS665P</t>
  </si>
  <si>
    <t>AKSHAY A .</t>
  </si>
  <si>
    <t>11120140680</t>
  </si>
  <si>
    <t>2014A1PS680P</t>
  </si>
  <si>
    <t>NEELANSH BHARTIYA .</t>
  </si>
  <si>
    <t>11120140696</t>
  </si>
  <si>
    <t>2014A1PS696P</t>
  </si>
  <si>
    <t>RISHABH GUPTA .</t>
  </si>
  <si>
    <t>11120140490</t>
  </si>
  <si>
    <t>2014A2PS490P</t>
  </si>
  <si>
    <t>ISHA SHYAM NARSARIA .</t>
  </si>
  <si>
    <t>11120140554</t>
  </si>
  <si>
    <t>2014A2PS554P</t>
  </si>
  <si>
    <t>RAHUL JINDAL .</t>
  </si>
  <si>
    <t>11120140580</t>
  </si>
  <si>
    <t>2014A2PS580P</t>
  </si>
  <si>
    <t>MAYUR GUPTA .</t>
  </si>
  <si>
    <t>11120140591</t>
  </si>
  <si>
    <t>2014A2PS591P</t>
  </si>
  <si>
    <t>RISHI BADOLA .</t>
  </si>
  <si>
    <t>11120140627</t>
  </si>
  <si>
    <t>2014A2PS627P</t>
  </si>
  <si>
    <t>SAMRADH AGARWAL .</t>
  </si>
  <si>
    <t>11120140634</t>
  </si>
  <si>
    <t>2014A2PS634P</t>
  </si>
  <si>
    <t>PATIL VEDANT JAGDISH .</t>
  </si>
  <si>
    <t>11120140695</t>
  </si>
  <si>
    <t>2014A2PS695P</t>
  </si>
  <si>
    <t>SATTI LIKIL REDDY .</t>
  </si>
  <si>
    <t>11120140720</t>
  </si>
  <si>
    <t>2014A2PS720P</t>
  </si>
  <si>
    <t>SHREYAS PRANAV .</t>
  </si>
  <si>
    <t>11120140789</t>
  </si>
  <si>
    <t>2014A2PS789P</t>
  </si>
  <si>
    <t>AMAN BANSAL .</t>
  </si>
  <si>
    <t>11120140017</t>
  </si>
  <si>
    <t>2014A3PS017P</t>
  </si>
  <si>
    <t>SAYAN RUDRA PAL .</t>
  </si>
  <si>
    <t>11120140048</t>
  </si>
  <si>
    <t>2014A3PS048P</t>
  </si>
  <si>
    <t>R. GAUTHAM SUNDAR RAM .</t>
  </si>
  <si>
    <t>11120140164</t>
  </si>
  <si>
    <t>2014A3PS164P</t>
  </si>
  <si>
    <t>SATYAM SINHA .</t>
  </si>
  <si>
    <t>11120140171</t>
  </si>
  <si>
    <t>2014A3PS171P</t>
  </si>
  <si>
    <t>SHASHANK R .</t>
  </si>
  <si>
    <t>11120140190</t>
  </si>
  <si>
    <t>2014A3PS190P</t>
  </si>
  <si>
    <t>GATTANI AKSHAY GOPALKRISHNA .</t>
  </si>
  <si>
    <t>11120140199</t>
  </si>
  <si>
    <t>2014A3PS199P</t>
  </si>
  <si>
    <t>RAVINDRA GOYAL .</t>
  </si>
  <si>
    <t>11120140218</t>
  </si>
  <si>
    <t>2014A3PS218P</t>
  </si>
  <si>
    <t>PRAVEEN KUMAR .</t>
  </si>
  <si>
    <t>11120140229</t>
  </si>
  <si>
    <t>2014A3PS229P</t>
  </si>
  <si>
    <t>PRINCE GOYAL .</t>
  </si>
  <si>
    <t>11120140235</t>
  </si>
  <si>
    <t>2014A3PS235P</t>
  </si>
  <si>
    <t>ANANT SATISH RUNGTA .</t>
  </si>
  <si>
    <t>11120140237</t>
  </si>
  <si>
    <t>2014A3PS237P</t>
  </si>
  <si>
    <t>SIDHARTH TALWAR .</t>
  </si>
  <si>
    <t>11120140247</t>
  </si>
  <si>
    <t>2014A3PS247P</t>
  </si>
  <si>
    <t>RISHAB SEHRA .</t>
  </si>
  <si>
    <t>11120140255</t>
  </si>
  <si>
    <t>2014A3PS255P</t>
  </si>
  <si>
    <t>ABHINANDAN AGRAWAL .</t>
  </si>
  <si>
    <t>11120140257</t>
  </si>
  <si>
    <t>2014A3PS257P</t>
  </si>
  <si>
    <t>ABHISHEK LALWANI .</t>
  </si>
  <si>
    <t>11120140276</t>
  </si>
  <si>
    <t>2014A3PS276P</t>
  </si>
  <si>
    <t>HARSHIT GUPTA .</t>
  </si>
  <si>
    <t>11120140281</t>
  </si>
  <si>
    <t>2014A3PS281P</t>
  </si>
  <si>
    <t>ABHI JAIN .</t>
  </si>
  <si>
    <t>11120140286</t>
  </si>
  <si>
    <t>2014A3PS286P</t>
  </si>
  <si>
    <t>AYUSH DUBEY .</t>
  </si>
  <si>
    <t>11120140292</t>
  </si>
  <si>
    <t>2014A3PS292P</t>
  </si>
  <si>
    <t>KUNCHA KRISHNA SAI .</t>
  </si>
  <si>
    <t>11120140295</t>
  </si>
  <si>
    <t>2014A3PS295P</t>
  </si>
  <si>
    <t>AKHIL JAINI .</t>
  </si>
  <si>
    <t>11120140306</t>
  </si>
  <si>
    <t>2014A3PS306P</t>
  </si>
  <si>
    <t>SAMAVEDAM MANIKHANTA PRAPHUL .</t>
  </si>
  <si>
    <t>11120140307</t>
  </si>
  <si>
    <t>2014A3PS307P</t>
  </si>
  <si>
    <t>K N SHASHWAT NATARAJ .</t>
  </si>
  <si>
    <t>11120140012</t>
  </si>
  <si>
    <t>2014A4PS012P</t>
  </si>
  <si>
    <t>SOURABH SINGH PANWAR .</t>
  </si>
  <si>
    <t>11120140198</t>
  </si>
  <si>
    <t>2014A4PS198P</t>
  </si>
  <si>
    <t>BISHAL PRAHARAJ .</t>
  </si>
  <si>
    <t>11120140317</t>
  </si>
  <si>
    <t>2014A4PS317P</t>
  </si>
  <si>
    <t>RITESH YADAV .</t>
  </si>
  <si>
    <t>11120140341</t>
  </si>
  <si>
    <t>2014A4PS341P</t>
  </si>
  <si>
    <t>ROHAN SINGH .</t>
  </si>
  <si>
    <t>11120140342</t>
  </si>
  <si>
    <t>2014A4PS342P</t>
  </si>
  <si>
    <t>TANMAY SAXENA .</t>
  </si>
  <si>
    <t>11120140352</t>
  </si>
  <si>
    <t>2014A4PS352P</t>
  </si>
  <si>
    <t>SHIVAM PRASAD .</t>
  </si>
  <si>
    <t>11120140378</t>
  </si>
  <si>
    <t>2014A4PS378P</t>
  </si>
  <si>
    <t>ADITYA RELHAN .</t>
  </si>
  <si>
    <t>11120140387</t>
  </si>
  <si>
    <t>2014A4PS387P</t>
  </si>
  <si>
    <t>NIKHIL BHATT .</t>
  </si>
  <si>
    <t>11120140390</t>
  </si>
  <si>
    <t>2014A4PS390P</t>
  </si>
  <si>
    <t>PRANAV BHATT .</t>
  </si>
  <si>
    <t>11120140406</t>
  </si>
  <si>
    <t>2014A4PS406P</t>
  </si>
  <si>
    <t>SIDDHARTH .</t>
  </si>
  <si>
    <t>11120140415</t>
  </si>
  <si>
    <t>2014A4PS415P</t>
  </si>
  <si>
    <t>ABHINAV MODI .</t>
  </si>
  <si>
    <t>11120140020</t>
  </si>
  <si>
    <t>2014A7PS020P</t>
  </si>
  <si>
    <t>KADIYALA SAI MANOJ .</t>
  </si>
  <si>
    <t>11120140021</t>
  </si>
  <si>
    <t>2014A7PS021P</t>
  </si>
  <si>
    <t>AASISH RAMPALLI .</t>
  </si>
  <si>
    <t>11120140023</t>
  </si>
  <si>
    <t>2014A7PS023P</t>
  </si>
  <si>
    <t>NEMA DAIVIK RAKESH .</t>
  </si>
  <si>
    <t>11120140025</t>
  </si>
  <si>
    <t>2014A7PS025P</t>
  </si>
  <si>
    <t>SIDDHARTH AGARWAL .</t>
  </si>
  <si>
    <t>11120140029</t>
  </si>
  <si>
    <t>2014A7PS029P</t>
  </si>
  <si>
    <t>PIYUSH GOYAL .</t>
  </si>
  <si>
    <t>11120140035</t>
  </si>
  <si>
    <t>2014A7PS035P</t>
  </si>
  <si>
    <t>AKSHIT CHOPRA .</t>
  </si>
  <si>
    <t>11120140039</t>
  </si>
  <si>
    <t>2014A7PS039P</t>
  </si>
  <si>
    <t>SHIVAM AGARWAL .</t>
  </si>
  <si>
    <t>11120140040</t>
  </si>
  <si>
    <t>2014A7PS040P</t>
  </si>
  <si>
    <t>SAKSHAM NAGAR .</t>
  </si>
  <si>
    <t>11120140041</t>
  </si>
  <si>
    <t>2014A7PS041P</t>
  </si>
  <si>
    <t>SANJOG YADAV .</t>
  </si>
  <si>
    <t>11120140043</t>
  </si>
  <si>
    <t>2014A7PS043P</t>
  </si>
  <si>
    <t>VAIBHAV BERIWALA .</t>
  </si>
  <si>
    <t>11120140046</t>
  </si>
  <si>
    <t>2014A7PS046P</t>
  </si>
  <si>
    <t>SHRIKANT SUSHIL SHARDA .</t>
  </si>
  <si>
    <t>11120140047</t>
  </si>
  <si>
    <t>2014A7PS047P</t>
  </si>
  <si>
    <t>PRATEEK JAIN .</t>
  </si>
  <si>
    <t>11120140049</t>
  </si>
  <si>
    <t>2014A7PS049P</t>
  </si>
  <si>
    <t>ABHINAV TIWARI .</t>
  </si>
  <si>
    <t>11120140074</t>
  </si>
  <si>
    <t>2014A7PS074P</t>
  </si>
  <si>
    <t>MOHIT YADAV .</t>
  </si>
  <si>
    <t>11120140077</t>
  </si>
  <si>
    <t>2014A7PS077P</t>
  </si>
  <si>
    <t>AKSHIT JOHRY .</t>
  </si>
  <si>
    <t>11120140078</t>
  </si>
  <si>
    <t>2014A7PS078P</t>
  </si>
  <si>
    <t>HARSHID BHIMSEN WASEKAR .</t>
  </si>
  <si>
    <t>11120140084</t>
  </si>
  <si>
    <t>2014A7PS084P</t>
  </si>
  <si>
    <t>TUNUGUNTLA SAI KRISHNA .</t>
  </si>
  <si>
    <t>11120140085</t>
  </si>
  <si>
    <t>2014A7PS085P</t>
  </si>
  <si>
    <t>TUSHAR AGARWAL .</t>
  </si>
  <si>
    <t>11120140097</t>
  </si>
  <si>
    <t>2014A7PS097P</t>
  </si>
  <si>
    <t>SOUMYA ROY .</t>
  </si>
  <si>
    <t>11120140102</t>
  </si>
  <si>
    <t>2014A7PS102P</t>
  </si>
  <si>
    <t>RISHABH JOSHI .</t>
  </si>
  <si>
    <t>11120140108</t>
  </si>
  <si>
    <t>2014A7PS108P</t>
  </si>
  <si>
    <t>M SHARAT CHANDRA .</t>
  </si>
  <si>
    <t>11120140110</t>
  </si>
  <si>
    <t>2014A7PS110P</t>
  </si>
  <si>
    <t>INDRAJEET MISHRA .</t>
  </si>
  <si>
    <t>11120140111</t>
  </si>
  <si>
    <t>2014A7PS111P</t>
  </si>
  <si>
    <t>MAYANK AGARWAL .</t>
  </si>
  <si>
    <t>11120140114</t>
  </si>
  <si>
    <t>2014A7PS114P</t>
  </si>
  <si>
    <t>ARPIT PANDA .</t>
  </si>
  <si>
    <t>11120140116</t>
  </si>
  <si>
    <t>2014A7PS116P</t>
  </si>
  <si>
    <t>BANDARU ISAAC ABHISHEK .</t>
  </si>
  <si>
    <t>11120140117</t>
  </si>
  <si>
    <t>2014A7PS117P</t>
  </si>
  <si>
    <t>MENNI MANOCHANDRA .</t>
  </si>
  <si>
    <t>11120140118</t>
  </si>
  <si>
    <t>2014A7PS118P</t>
  </si>
  <si>
    <t>KOMAL SAI BARRI .</t>
  </si>
  <si>
    <t>11120140128</t>
  </si>
  <si>
    <t>2014A7PS128P</t>
  </si>
  <si>
    <t>GAURANG BANSAL .</t>
  </si>
  <si>
    <t>11120140129</t>
  </si>
  <si>
    <t>2014A7PS129P</t>
  </si>
  <si>
    <t>AMAN GARG .</t>
  </si>
  <si>
    <t>11120140136</t>
  </si>
  <si>
    <t>2014A7PS136P</t>
  </si>
  <si>
    <t>DIVYANSH GUPTA .</t>
  </si>
  <si>
    <t>11120140141</t>
  </si>
  <si>
    <t>2014A7PS141P</t>
  </si>
  <si>
    <t>RISHABH MITTAR .</t>
  </si>
  <si>
    <t>11120140151</t>
  </si>
  <si>
    <t>2014A7PS151P</t>
  </si>
  <si>
    <t>VIJAY M GIRI .</t>
  </si>
  <si>
    <t>11120140154</t>
  </si>
  <si>
    <t>2014A7PS154P</t>
  </si>
  <si>
    <t>DIVANSHU AGGARWAL .</t>
  </si>
  <si>
    <t>11120140160</t>
  </si>
  <si>
    <t>2014A7PS160P</t>
  </si>
  <si>
    <t>KARANDEEP BATRA .</t>
  </si>
  <si>
    <t>11120140335</t>
  </si>
  <si>
    <t>2014A7PS335P</t>
  </si>
  <si>
    <t>ABHINAV GUPTA .</t>
  </si>
  <si>
    <t>11120140259</t>
  </si>
  <si>
    <t>2014A8PS259P</t>
  </si>
  <si>
    <t>KALPIT MUNOT .</t>
  </si>
  <si>
    <t>11120140332</t>
  </si>
  <si>
    <t>2014A8PS332P</t>
  </si>
  <si>
    <t>PRANGAV SINGHAL .</t>
  </si>
  <si>
    <t>11120140355</t>
  </si>
  <si>
    <t>2014A8PS355P</t>
  </si>
  <si>
    <t>11120140356</t>
  </si>
  <si>
    <t>2014A8PS356P</t>
  </si>
  <si>
    <t>NISHANT KHOSLA .</t>
  </si>
  <si>
    <t>11120140359</t>
  </si>
  <si>
    <t>2014A8PS359P</t>
  </si>
  <si>
    <t>KANIKA GUPTA .</t>
  </si>
  <si>
    <t>11120140372</t>
  </si>
  <si>
    <t>2014A8PS372P</t>
  </si>
  <si>
    <t>MALPE CHAITANYA DEEPAK .</t>
  </si>
  <si>
    <t>11120140396</t>
  </si>
  <si>
    <t>2014A8PS396P</t>
  </si>
  <si>
    <t>RAUNAQ NANDY MAJUMDAR .</t>
  </si>
  <si>
    <t>11120140432</t>
  </si>
  <si>
    <t>2014A8PS432P</t>
  </si>
  <si>
    <t>SAMARTH SHAH .</t>
  </si>
  <si>
    <t>11120140443</t>
  </si>
  <si>
    <t>2014A8PS443P</t>
  </si>
  <si>
    <t>AAYUSH GUPTA .</t>
  </si>
  <si>
    <t>11120140448</t>
  </si>
  <si>
    <t>2014A8PS448P</t>
  </si>
  <si>
    <t>DIVYA ANAND SINHA .</t>
  </si>
  <si>
    <t>11120140454</t>
  </si>
  <si>
    <t>2014A8PS454P</t>
  </si>
  <si>
    <t>AASHISH RICHHARIYA .</t>
  </si>
  <si>
    <t>11120140457</t>
  </si>
  <si>
    <t>2014A8PS457P</t>
  </si>
  <si>
    <t>ABHISHEK SAHU .</t>
  </si>
  <si>
    <t>11120140459</t>
  </si>
  <si>
    <t>2014A8PS459P</t>
  </si>
  <si>
    <t>MRINAL LATHER .</t>
  </si>
  <si>
    <t>11120140460</t>
  </si>
  <si>
    <t>2014A8PS460P</t>
  </si>
  <si>
    <t>KSHITIZ PARASHAR .</t>
  </si>
  <si>
    <t>11120140467</t>
  </si>
  <si>
    <t>2014A8PS467P</t>
  </si>
  <si>
    <t>NAMAN SEHGAL .</t>
  </si>
  <si>
    <t>11120140477</t>
  </si>
  <si>
    <t>2014A8PS477P</t>
  </si>
  <si>
    <t>SHUBHAM GUPTA .</t>
  </si>
  <si>
    <t>11120140701</t>
  </si>
  <si>
    <t>2014A8PS701P</t>
  </si>
  <si>
    <t>RAHUL AGRAWAL .</t>
  </si>
  <si>
    <t>11120140759</t>
  </si>
  <si>
    <t>2014ABPS759P</t>
  </si>
  <si>
    <t>BHATIA SAKSHAM SANJAY .</t>
  </si>
  <si>
    <t>11120140834</t>
  </si>
  <si>
    <t>2014ABPS834P</t>
  </si>
  <si>
    <t>PANKAJ KUMAR AGARWAL .</t>
  </si>
  <si>
    <t>11120140837</t>
  </si>
  <si>
    <t>2014ABPS837P</t>
  </si>
  <si>
    <t>SACHIN KUMAR KIRAN .</t>
  </si>
  <si>
    <t>11120140851</t>
  </si>
  <si>
    <t>2014ABPS851P</t>
  </si>
  <si>
    <t>DEVESH GOMBAR .</t>
  </si>
  <si>
    <t>11120140855</t>
  </si>
  <si>
    <t>2014ABPS855P</t>
  </si>
  <si>
    <t>11120140862</t>
  </si>
  <si>
    <t>2014ABPS862P</t>
  </si>
  <si>
    <t>RAMANDEEP SINGH .</t>
  </si>
  <si>
    <t>11120140865</t>
  </si>
  <si>
    <t>2014ABPS865P</t>
  </si>
  <si>
    <t>PRANJAL SINGHAL .</t>
  </si>
  <si>
    <t>11120140871</t>
  </si>
  <si>
    <t>2014ABPS871P</t>
  </si>
  <si>
    <t>RAJDEEP CHAMARIA .</t>
  </si>
  <si>
    <t>11120140884</t>
  </si>
  <si>
    <t>2014ABPS884P</t>
  </si>
  <si>
    <t>KHANDELWAL RUCHIR ASHOK .</t>
  </si>
  <si>
    <t>11120140895</t>
  </si>
  <si>
    <t>2014ABPS895P</t>
  </si>
  <si>
    <t>AVIRAL GUPTA .</t>
  </si>
  <si>
    <t>11120140896</t>
  </si>
  <si>
    <t>2014ABPS896P</t>
  </si>
  <si>
    <t>NINKESH NEEMA .</t>
  </si>
  <si>
    <t>11120140898</t>
  </si>
  <si>
    <t>2014ABPS898P</t>
  </si>
  <si>
    <t>N ARVIND .</t>
  </si>
  <si>
    <t>11120140027</t>
  </si>
  <si>
    <t>2014B1A1027P</t>
  </si>
  <si>
    <t>DEEPTANSHU AGARWAL .</t>
  </si>
  <si>
    <t>11120140290</t>
  </si>
  <si>
    <t>2014B1A1290P</t>
  </si>
  <si>
    <t>SHUBHAM CHOUDHARY .</t>
  </si>
  <si>
    <t>11120140492</t>
  </si>
  <si>
    <t>2014B1A1492P</t>
  </si>
  <si>
    <t>AESHVARYA MITTAL .</t>
  </si>
  <si>
    <t>11120140345</t>
  </si>
  <si>
    <t>2014B1A2345P</t>
  </si>
  <si>
    <t>SHIVANGI ARORA .</t>
  </si>
  <si>
    <t>11120140755</t>
  </si>
  <si>
    <t>2014B1A2755P</t>
  </si>
  <si>
    <t>ABHINAV SINGH DASOONDI .</t>
  </si>
  <si>
    <t>11120140811</t>
  </si>
  <si>
    <t>2014B1A2811P</t>
  </si>
  <si>
    <t>MEGHANI IMRAN IQBAL .</t>
  </si>
  <si>
    <t>11120140230</t>
  </si>
  <si>
    <t>2014B1A3230P</t>
  </si>
  <si>
    <t>SAMBHAV JAIN .</t>
  </si>
  <si>
    <t>11120140632</t>
  </si>
  <si>
    <t>2014B1A3632P</t>
  </si>
  <si>
    <t>ANUBHUTI MISHRA .</t>
  </si>
  <si>
    <t>11120140384</t>
  </si>
  <si>
    <t>2014B1A4384P</t>
  </si>
  <si>
    <t>MEDHA VIDYOTMA .</t>
  </si>
  <si>
    <t>11120140487</t>
  </si>
  <si>
    <t>2014B1A4487P</t>
  </si>
  <si>
    <t>SAHIL TYAGI .</t>
  </si>
  <si>
    <t>11120140135</t>
  </si>
  <si>
    <t>2014B1A8135P</t>
  </si>
  <si>
    <t>GYANI CHIRAG MAHENDRA .</t>
  </si>
  <si>
    <t>11120140058</t>
  </si>
  <si>
    <t>2014B1AB058P</t>
  </si>
  <si>
    <t>ATUL JALA .</t>
  </si>
  <si>
    <t>11120140350</t>
  </si>
  <si>
    <t>2014B1AB350P</t>
  </si>
  <si>
    <t>YASH SWAPNIL JAKHETE .</t>
  </si>
  <si>
    <t>11120140642</t>
  </si>
  <si>
    <t>2014B4A3642P</t>
  </si>
  <si>
    <t>IMITESHWAR S BENIPAL .</t>
  </si>
  <si>
    <t>11120140705</t>
  </si>
  <si>
    <t>2014B4A3705P</t>
  </si>
  <si>
    <t>YASH JAIN .</t>
  </si>
  <si>
    <t>11120140809</t>
  </si>
  <si>
    <t>2014B4A3809P</t>
  </si>
  <si>
    <t>AAYUSHI AGRAWAL .</t>
  </si>
  <si>
    <t>11120140778</t>
  </si>
  <si>
    <t>2014B4A4778P</t>
  </si>
  <si>
    <t>CHANDAK NIHAL SATYANARAYAN .</t>
  </si>
  <si>
    <t>11120140587</t>
  </si>
  <si>
    <t>2014B4A7587P</t>
  </si>
  <si>
    <t>AKSHAY GOEL .</t>
  </si>
  <si>
    <t>11120140658</t>
  </si>
  <si>
    <t>2014B4A7658P</t>
  </si>
  <si>
    <t>APURVA MITTAL .</t>
  </si>
  <si>
    <t>11120140715</t>
  </si>
  <si>
    <t>2014B4A7715P</t>
  </si>
  <si>
    <t>ADITYA BHARAT SHAH .</t>
  </si>
  <si>
    <t>11120140821</t>
  </si>
  <si>
    <t>2014B4A7821P</t>
  </si>
  <si>
    <t>AMRIT KOCHAR .</t>
  </si>
  <si>
    <t>11120140512</t>
  </si>
  <si>
    <t>2014B4A8512P</t>
  </si>
  <si>
    <t>PIYUSH RANJAN .</t>
  </si>
  <si>
    <t>11120140757</t>
  </si>
  <si>
    <t>2014B4A8757P</t>
  </si>
  <si>
    <t>C PRANAY REDDY .</t>
  </si>
  <si>
    <t>11120140785</t>
  </si>
  <si>
    <t>2014B4A8785P</t>
  </si>
  <si>
    <t>SIRPURKAR UTKARSH SHRIKANT .</t>
  </si>
  <si>
    <t>11120140801</t>
  </si>
  <si>
    <t>2014B4A8801P</t>
  </si>
  <si>
    <t>RASAL KUMAR .</t>
  </si>
  <si>
    <t>11120140974</t>
  </si>
  <si>
    <t>2014B4TS974P</t>
  </si>
  <si>
    <t>ANUPRIYA BENIWAL .</t>
  </si>
  <si>
    <t>MID Sem</t>
  </si>
  <si>
    <t>Sky Lawns</t>
  </si>
  <si>
    <t>roundup</t>
  </si>
  <si>
    <t>min</t>
  </si>
  <si>
    <t>mx</t>
  </si>
  <si>
    <t>avg</t>
  </si>
  <si>
    <t>Bin</t>
  </si>
  <si>
    <t>More</t>
  </si>
  <si>
    <t>Frequency</t>
  </si>
  <si>
    <t>Museum</t>
  </si>
  <si>
    <t>Total</t>
  </si>
  <si>
    <t>grade</t>
  </si>
  <si>
    <t>A</t>
  </si>
  <si>
    <t>A-</t>
  </si>
  <si>
    <t>B</t>
  </si>
  <si>
    <t>B-</t>
  </si>
  <si>
    <t>C</t>
  </si>
  <si>
    <t>C-</t>
  </si>
  <si>
    <t>D</t>
  </si>
  <si>
    <t>E</t>
  </si>
  <si>
    <t>MGP</t>
  </si>
  <si>
    <t>super hero assignment</t>
  </si>
  <si>
    <t>photograph</t>
  </si>
  <si>
    <t>Notebooks</t>
  </si>
  <si>
    <t>Projects</t>
  </si>
  <si>
    <t>Pre-Compre Total</t>
  </si>
  <si>
    <t>Compre</t>
  </si>
  <si>
    <t>Post Compre Total</t>
  </si>
  <si>
    <t>Round Up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</si>
</sst>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0"/>
      <name val="Arial Unicode MS"/>
    </font>
    <font>
      <b/>
      <sz val="10"/>
      <name val="Arial Unicode MS"/>
    </font>
    <font>
      <i/>
      <sz val="10"/>
      <name val="Arial Unicode MS"/>
      <family val="2"/>
    </font>
    <font>
      <sz val="10"/>
      <name val="Arial Unicode MS"/>
      <family val="2"/>
    </font>
    <font>
      <b/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3" fontId="0" fillId="0" borderId="0" xfId="0" applyNumberFormat="1"/>
    <xf numFmtId="22" fontId="0" fillId="0" borderId="0" xfId="0" applyNumberFormat="1"/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2" borderId="0" xfId="0" applyNumberFormat="1" applyFont="1" applyFill="1" applyBorder="1"/>
    <xf numFmtId="2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4" xfId="0" applyFill="1" applyBorder="1" applyAlignment="1"/>
    <xf numFmtId="0" fontId="2" fillId="0" borderId="5" xfId="0" applyFont="1" applyFill="1" applyBorder="1" applyAlignment="1">
      <alignment horizontal="center"/>
    </xf>
    <xf numFmtId="0" fontId="3" fillId="0" borderId="0" xfId="0" applyFont="1"/>
    <xf numFmtId="49" fontId="4" fillId="2" borderId="3" xfId="0" applyNumberFormat="1" applyFont="1" applyFill="1" applyBorder="1"/>
    <xf numFmtId="49" fontId="4" fillId="2" borderId="0" xfId="0" applyNumberFormat="1" applyFont="1" applyFill="1" applyBorder="1"/>
    <xf numFmtId="49" fontId="4" fillId="2" borderId="2" xfId="0" applyNumberFormat="1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5.4195827327627913E-2"/>
          <c:y val="0.10450468838803563"/>
          <c:w val="0.85576959602818969"/>
          <c:h val="0.78378516291026656"/>
        </c:manualLayout>
      </c:layout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Sheet5!$A$2:$A$33</c:f>
              <c:strCach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More</c:v>
                </c:pt>
              </c:strCache>
            </c:strRef>
          </c:cat>
          <c:val>
            <c:numRef>
              <c:f>Sheet5!$B$2:$B$33</c:f>
              <c:numCache>
                <c:formatCode>General</c:formatCode>
                <c:ptCount val="3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4</c:v>
                </c:pt>
                <c:pt idx="20">
                  <c:v>6</c:v>
                </c:pt>
                <c:pt idx="21">
                  <c:v>11</c:v>
                </c:pt>
                <c:pt idx="22">
                  <c:v>8</c:v>
                </c:pt>
                <c:pt idx="23">
                  <c:v>12</c:v>
                </c:pt>
                <c:pt idx="24">
                  <c:v>18</c:v>
                </c:pt>
                <c:pt idx="25">
                  <c:v>24</c:v>
                </c:pt>
                <c:pt idx="26">
                  <c:v>29</c:v>
                </c:pt>
                <c:pt idx="27">
                  <c:v>21</c:v>
                </c:pt>
                <c:pt idx="28">
                  <c:v>18</c:v>
                </c:pt>
                <c:pt idx="29">
                  <c:v>10</c:v>
                </c:pt>
                <c:pt idx="30">
                  <c:v>4</c:v>
                </c:pt>
                <c:pt idx="31">
                  <c:v>0</c:v>
                </c:pt>
              </c:numCache>
            </c:numRef>
          </c:val>
        </c:ser>
        <c:axId val="83147008"/>
        <c:axId val="83034880"/>
      </c:barChart>
      <c:catAx>
        <c:axId val="831470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</c:title>
        <c:numFmt formatCode="General" sourceLinked="1"/>
        <c:tickLblPos val="nextTo"/>
        <c:crossAx val="83034880"/>
        <c:crosses val="autoZero"/>
        <c:auto val="1"/>
        <c:lblAlgn val="ctr"/>
        <c:lblOffset val="100"/>
      </c:catAx>
      <c:valAx>
        <c:axId val="8303488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8314700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Sheet8!$E$9:$E$69</c:f>
              <c:strCache>
                <c:ptCount val="61"/>
                <c:pt idx="0">
                  <c:v>26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33</c:v>
                </c:pt>
                <c:pt idx="8">
                  <c:v>34</c:v>
                </c:pt>
                <c:pt idx="9">
                  <c:v>35</c:v>
                </c:pt>
                <c:pt idx="10">
                  <c:v>36</c:v>
                </c:pt>
                <c:pt idx="11">
                  <c:v>37</c:v>
                </c:pt>
                <c:pt idx="12">
                  <c:v>38</c:v>
                </c:pt>
                <c:pt idx="13">
                  <c:v>39</c:v>
                </c:pt>
                <c:pt idx="14">
                  <c:v>40</c:v>
                </c:pt>
                <c:pt idx="15">
                  <c:v>41</c:v>
                </c:pt>
                <c:pt idx="16">
                  <c:v>42</c:v>
                </c:pt>
                <c:pt idx="17">
                  <c:v>43</c:v>
                </c:pt>
                <c:pt idx="18">
                  <c:v>44</c:v>
                </c:pt>
                <c:pt idx="19">
                  <c:v>45</c:v>
                </c:pt>
                <c:pt idx="20">
                  <c:v>46</c:v>
                </c:pt>
                <c:pt idx="21">
                  <c:v>47</c:v>
                </c:pt>
                <c:pt idx="22">
                  <c:v>48</c:v>
                </c:pt>
                <c:pt idx="23">
                  <c:v>49</c:v>
                </c:pt>
                <c:pt idx="24">
                  <c:v>50</c:v>
                </c:pt>
                <c:pt idx="25">
                  <c:v>51</c:v>
                </c:pt>
                <c:pt idx="26">
                  <c:v>52</c:v>
                </c:pt>
                <c:pt idx="27">
                  <c:v>53</c:v>
                </c:pt>
                <c:pt idx="28">
                  <c:v>54</c:v>
                </c:pt>
                <c:pt idx="29">
                  <c:v>55</c:v>
                </c:pt>
                <c:pt idx="30">
                  <c:v>56</c:v>
                </c:pt>
                <c:pt idx="31">
                  <c:v>57</c:v>
                </c:pt>
                <c:pt idx="32">
                  <c:v>58</c:v>
                </c:pt>
                <c:pt idx="33">
                  <c:v>59</c:v>
                </c:pt>
                <c:pt idx="34">
                  <c:v>60</c:v>
                </c:pt>
                <c:pt idx="35">
                  <c:v>61</c:v>
                </c:pt>
                <c:pt idx="36">
                  <c:v>62</c:v>
                </c:pt>
                <c:pt idx="37">
                  <c:v>63</c:v>
                </c:pt>
                <c:pt idx="38">
                  <c:v>64</c:v>
                </c:pt>
                <c:pt idx="39">
                  <c:v>65</c:v>
                </c:pt>
                <c:pt idx="40">
                  <c:v>66</c:v>
                </c:pt>
                <c:pt idx="41">
                  <c:v>67</c:v>
                </c:pt>
                <c:pt idx="42">
                  <c:v>68</c:v>
                </c:pt>
                <c:pt idx="43">
                  <c:v>69</c:v>
                </c:pt>
                <c:pt idx="44">
                  <c:v>70</c:v>
                </c:pt>
                <c:pt idx="45">
                  <c:v>71</c:v>
                </c:pt>
                <c:pt idx="46">
                  <c:v>72</c:v>
                </c:pt>
                <c:pt idx="47">
                  <c:v>73</c:v>
                </c:pt>
                <c:pt idx="48">
                  <c:v>74</c:v>
                </c:pt>
                <c:pt idx="49">
                  <c:v>75</c:v>
                </c:pt>
                <c:pt idx="50">
                  <c:v>76</c:v>
                </c:pt>
                <c:pt idx="51">
                  <c:v>77</c:v>
                </c:pt>
                <c:pt idx="52">
                  <c:v>78</c:v>
                </c:pt>
                <c:pt idx="53">
                  <c:v>79</c:v>
                </c:pt>
                <c:pt idx="54">
                  <c:v>80</c:v>
                </c:pt>
                <c:pt idx="55">
                  <c:v>81</c:v>
                </c:pt>
                <c:pt idx="56">
                  <c:v>82</c:v>
                </c:pt>
                <c:pt idx="57">
                  <c:v>83</c:v>
                </c:pt>
                <c:pt idx="58">
                  <c:v>84</c:v>
                </c:pt>
                <c:pt idx="59">
                  <c:v>85</c:v>
                </c:pt>
                <c:pt idx="60">
                  <c:v>More</c:v>
                </c:pt>
              </c:strCache>
            </c:strRef>
          </c:cat>
          <c:val>
            <c:numRef>
              <c:f>Sheet8!$F$9:$F$69</c:f>
              <c:numCache>
                <c:formatCode>General</c:formatCode>
                <c:ptCount val="6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4</c:v>
                </c:pt>
                <c:pt idx="35">
                  <c:v>4</c:v>
                </c:pt>
                <c:pt idx="36">
                  <c:v>2</c:v>
                </c:pt>
                <c:pt idx="37">
                  <c:v>1</c:v>
                </c:pt>
                <c:pt idx="38">
                  <c:v>4</c:v>
                </c:pt>
                <c:pt idx="39">
                  <c:v>2</c:v>
                </c:pt>
                <c:pt idx="40">
                  <c:v>4</c:v>
                </c:pt>
                <c:pt idx="41">
                  <c:v>3</c:v>
                </c:pt>
                <c:pt idx="42">
                  <c:v>7</c:v>
                </c:pt>
                <c:pt idx="43">
                  <c:v>7</c:v>
                </c:pt>
                <c:pt idx="44">
                  <c:v>3</c:v>
                </c:pt>
                <c:pt idx="45">
                  <c:v>13</c:v>
                </c:pt>
                <c:pt idx="46">
                  <c:v>10</c:v>
                </c:pt>
                <c:pt idx="47">
                  <c:v>10</c:v>
                </c:pt>
                <c:pt idx="48">
                  <c:v>5</c:v>
                </c:pt>
                <c:pt idx="49">
                  <c:v>5</c:v>
                </c:pt>
                <c:pt idx="50">
                  <c:v>8</c:v>
                </c:pt>
                <c:pt idx="51">
                  <c:v>11</c:v>
                </c:pt>
                <c:pt idx="52">
                  <c:v>13</c:v>
                </c:pt>
                <c:pt idx="53">
                  <c:v>14</c:v>
                </c:pt>
                <c:pt idx="54">
                  <c:v>8</c:v>
                </c:pt>
                <c:pt idx="55">
                  <c:v>7</c:v>
                </c:pt>
                <c:pt idx="56">
                  <c:v>9</c:v>
                </c:pt>
                <c:pt idx="57">
                  <c:v>1</c:v>
                </c:pt>
                <c:pt idx="58">
                  <c:v>3</c:v>
                </c:pt>
                <c:pt idx="59">
                  <c:v>1</c:v>
                </c:pt>
                <c:pt idx="60">
                  <c:v>0</c:v>
                </c:pt>
              </c:numCache>
            </c:numRef>
          </c:val>
        </c:ser>
        <c:axId val="83632896"/>
        <c:axId val="83634816"/>
      </c:barChart>
      <c:catAx>
        <c:axId val="836328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</c:title>
        <c:tickLblPos val="nextTo"/>
        <c:crossAx val="83634816"/>
        <c:crosses val="autoZero"/>
        <c:auto val="1"/>
        <c:lblAlgn val="ctr"/>
        <c:lblOffset val="100"/>
      </c:catAx>
      <c:valAx>
        <c:axId val="8363481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836328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ser>
          <c:idx val="0"/>
          <c:order val="0"/>
          <c:tx>
            <c:v>Frequency</c:v>
          </c:tx>
          <c:dLbls>
            <c:showVal val="1"/>
          </c:dLbls>
          <c:cat>
            <c:strRef>
              <c:f>Sheet8!$E$9:$E$69</c:f>
              <c:strCache>
                <c:ptCount val="61"/>
                <c:pt idx="0">
                  <c:v>26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33</c:v>
                </c:pt>
                <c:pt idx="8">
                  <c:v>34</c:v>
                </c:pt>
                <c:pt idx="9">
                  <c:v>35</c:v>
                </c:pt>
                <c:pt idx="10">
                  <c:v>36</c:v>
                </c:pt>
                <c:pt idx="11">
                  <c:v>37</c:v>
                </c:pt>
                <c:pt idx="12">
                  <c:v>38</c:v>
                </c:pt>
                <c:pt idx="13">
                  <c:v>39</c:v>
                </c:pt>
                <c:pt idx="14">
                  <c:v>40</c:v>
                </c:pt>
                <c:pt idx="15">
                  <c:v>41</c:v>
                </c:pt>
                <c:pt idx="16">
                  <c:v>42</c:v>
                </c:pt>
                <c:pt idx="17">
                  <c:v>43</c:v>
                </c:pt>
                <c:pt idx="18">
                  <c:v>44</c:v>
                </c:pt>
                <c:pt idx="19">
                  <c:v>45</c:v>
                </c:pt>
                <c:pt idx="20">
                  <c:v>46</c:v>
                </c:pt>
                <c:pt idx="21">
                  <c:v>47</c:v>
                </c:pt>
                <c:pt idx="22">
                  <c:v>48</c:v>
                </c:pt>
                <c:pt idx="23">
                  <c:v>49</c:v>
                </c:pt>
                <c:pt idx="24">
                  <c:v>50</c:v>
                </c:pt>
                <c:pt idx="25">
                  <c:v>51</c:v>
                </c:pt>
                <c:pt idx="26">
                  <c:v>52</c:v>
                </c:pt>
                <c:pt idx="27">
                  <c:v>53</c:v>
                </c:pt>
                <c:pt idx="28">
                  <c:v>54</c:v>
                </c:pt>
                <c:pt idx="29">
                  <c:v>55</c:v>
                </c:pt>
                <c:pt idx="30">
                  <c:v>56</c:v>
                </c:pt>
                <c:pt idx="31">
                  <c:v>57</c:v>
                </c:pt>
                <c:pt idx="32">
                  <c:v>58</c:v>
                </c:pt>
                <c:pt idx="33">
                  <c:v>59</c:v>
                </c:pt>
                <c:pt idx="34">
                  <c:v>60</c:v>
                </c:pt>
                <c:pt idx="35">
                  <c:v>61</c:v>
                </c:pt>
                <c:pt idx="36">
                  <c:v>62</c:v>
                </c:pt>
                <c:pt idx="37">
                  <c:v>63</c:v>
                </c:pt>
                <c:pt idx="38">
                  <c:v>64</c:v>
                </c:pt>
                <c:pt idx="39">
                  <c:v>65</c:v>
                </c:pt>
                <c:pt idx="40">
                  <c:v>66</c:v>
                </c:pt>
                <c:pt idx="41">
                  <c:v>67</c:v>
                </c:pt>
                <c:pt idx="42">
                  <c:v>68</c:v>
                </c:pt>
                <c:pt idx="43">
                  <c:v>69</c:v>
                </c:pt>
                <c:pt idx="44">
                  <c:v>70</c:v>
                </c:pt>
                <c:pt idx="45">
                  <c:v>71</c:v>
                </c:pt>
                <c:pt idx="46">
                  <c:v>72</c:v>
                </c:pt>
                <c:pt idx="47">
                  <c:v>73</c:v>
                </c:pt>
                <c:pt idx="48">
                  <c:v>74</c:v>
                </c:pt>
                <c:pt idx="49">
                  <c:v>75</c:v>
                </c:pt>
                <c:pt idx="50">
                  <c:v>76</c:v>
                </c:pt>
                <c:pt idx="51">
                  <c:v>77</c:v>
                </c:pt>
                <c:pt idx="52">
                  <c:v>78</c:v>
                </c:pt>
                <c:pt idx="53">
                  <c:v>79</c:v>
                </c:pt>
                <c:pt idx="54">
                  <c:v>80</c:v>
                </c:pt>
                <c:pt idx="55">
                  <c:v>81</c:v>
                </c:pt>
                <c:pt idx="56">
                  <c:v>82</c:v>
                </c:pt>
                <c:pt idx="57">
                  <c:v>83</c:v>
                </c:pt>
                <c:pt idx="58">
                  <c:v>84</c:v>
                </c:pt>
                <c:pt idx="59">
                  <c:v>85</c:v>
                </c:pt>
                <c:pt idx="60">
                  <c:v>More</c:v>
                </c:pt>
              </c:strCache>
            </c:strRef>
          </c:cat>
          <c:val>
            <c:numRef>
              <c:f>Sheet8!$F$9:$F$69</c:f>
              <c:numCache>
                <c:formatCode>General</c:formatCode>
                <c:ptCount val="6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4</c:v>
                </c:pt>
                <c:pt idx="35">
                  <c:v>4</c:v>
                </c:pt>
                <c:pt idx="36">
                  <c:v>2</c:v>
                </c:pt>
                <c:pt idx="37">
                  <c:v>1</c:v>
                </c:pt>
                <c:pt idx="38">
                  <c:v>4</c:v>
                </c:pt>
                <c:pt idx="39">
                  <c:v>2</c:v>
                </c:pt>
                <c:pt idx="40">
                  <c:v>4</c:v>
                </c:pt>
                <c:pt idx="41">
                  <c:v>3</c:v>
                </c:pt>
                <c:pt idx="42">
                  <c:v>7</c:v>
                </c:pt>
                <c:pt idx="43">
                  <c:v>7</c:v>
                </c:pt>
                <c:pt idx="44">
                  <c:v>3</c:v>
                </c:pt>
                <c:pt idx="45">
                  <c:v>13</c:v>
                </c:pt>
                <c:pt idx="46">
                  <c:v>10</c:v>
                </c:pt>
                <c:pt idx="47">
                  <c:v>10</c:v>
                </c:pt>
                <c:pt idx="48">
                  <c:v>5</c:v>
                </c:pt>
                <c:pt idx="49">
                  <c:v>5</c:v>
                </c:pt>
                <c:pt idx="50">
                  <c:v>8</c:v>
                </c:pt>
                <c:pt idx="51">
                  <c:v>11</c:v>
                </c:pt>
                <c:pt idx="52">
                  <c:v>13</c:v>
                </c:pt>
                <c:pt idx="53">
                  <c:v>14</c:v>
                </c:pt>
                <c:pt idx="54">
                  <c:v>8</c:v>
                </c:pt>
                <c:pt idx="55">
                  <c:v>7</c:v>
                </c:pt>
                <c:pt idx="56">
                  <c:v>9</c:v>
                </c:pt>
                <c:pt idx="57">
                  <c:v>1</c:v>
                </c:pt>
                <c:pt idx="58">
                  <c:v>3</c:v>
                </c:pt>
                <c:pt idx="59">
                  <c:v>1</c:v>
                </c:pt>
                <c:pt idx="60">
                  <c:v>0</c:v>
                </c:pt>
              </c:numCache>
            </c:numRef>
          </c:val>
        </c:ser>
        <c:dLbls>
          <c:showVal val="1"/>
        </c:dLbls>
        <c:gapWidth val="75"/>
        <c:axId val="83656064"/>
        <c:axId val="83317888"/>
      </c:barChart>
      <c:catAx>
        <c:axId val="83656064"/>
        <c:scaling>
          <c:orientation val="minMax"/>
        </c:scaling>
        <c:axPos val="b"/>
        <c:majorTickMark val="none"/>
        <c:tickLblPos val="nextTo"/>
        <c:crossAx val="83317888"/>
        <c:crosses val="autoZero"/>
        <c:auto val="1"/>
        <c:lblAlgn val="ctr"/>
        <c:lblOffset val="100"/>
      </c:catAx>
      <c:valAx>
        <c:axId val="83317888"/>
        <c:scaling>
          <c:orientation val="minMax"/>
        </c:scaling>
        <c:axPos val="l"/>
        <c:numFmt formatCode="General" sourceLinked="1"/>
        <c:majorTickMark val="none"/>
        <c:tickLblPos val="nextTo"/>
        <c:crossAx val="83656064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20</xdr:col>
      <xdr:colOff>533400</xdr:colOff>
      <xdr:row>27</xdr:row>
      <xdr:rowOff>142875</xdr:rowOff>
    </xdr:to>
    <xdr:graphicFrame macro="">
      <xdr:nvGraphicFramePr>
        <xdr:cNvPr id="516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</xdr:row>
      <xdr:rowOff>0</xdr:rowOff>
    </xdr:from>
    <xdr:to>
      <xdr:col>13</xdr:col>
      <xdr:colOff>0</xdr:colOff>
      <xdr:row>17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</xdr:row>
      <xdr:rowOff>152400</xdr:rowOff>
    </xdr:from>
    <xdr:to>
      <xdr:col>19</xdr:col>
      <xdr:colOff>133349</xdr:colOff>
      <xdr:row>16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94"/>
  <sheetViews>
    <sheetView tabSelected="1" topLeftCell="H1" workbookViewId="0">
      <selection activeCell="G1" sqref="G1:G1048576"/>
    </sheetView>
  </sheetViews>
  <sheetFormatPr defaultColWidth="10.28515625" defaultRowHeight="15"/>
  <cols>
    <col min="1" max="1" width="12.140625" hidden="1" customWidth="1"/>
    <col min="2" max="2" width="10.85546875" hidden="1" customWidth="1"/>
    <col min="3" max="3" width="13.42578125" hidden="1" customWidth="1"/>
    <col min="4" max="4" width="40.42578125" hidden="1" customWidth="1"/>
    <col min="5" max="5" width="12.140625" hidden="1" customWidth="1"/>
    <col min="6" max="6" width="9.42578125" hidden="1" customWidth="1"/>
    <col min="7" max="7" width="14.85546875" hidden="1" customWidth="1"/>
    <col min="8" max="8" width="21.5703125" customWidth="1"/>
    <col min="9" max="9" width="33.7109375" customWidth="1"/>
    <col min="10" max="10" width="35.140625" hidden="1" customWidth="1"/>
    <col min="11" max="11" width="13.140625" hidden="1" customWidth="1"/>
    <col min="12" max="13" width="0" hidden="1" customWidth="1"/>
    <col min="14" max="14" width="10.28515625" hidden="1" customWidth="1"/>
    <col min="15" max="16" width="0" hidden="1" customWidth="1"/>
    <col min="17" max="17" width="25" hidden="1" customWidth="1"/>
    <col min="18" max="24" width="0" hidden="1" customWidth="1"/>
    <col min="27" max="27" width="0" hidden="1" customWidth="1"/>
  </cols>
  <sheetData>
    <row r="1" spans="1:28" ht="16.5" thickTop="1" thickBot="1">
      <c r="A1" s="3" t="s">
        <v>0</v>
      </c>
      <c r="B1" s="1" t="s">
        <v>1</v>
      </c>
    </row>
    <row r="2" spans="1:28" ht="16.5" thickTop="1" thickBo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6" t="s">
        <v>538</v>
      </c>
      <c r="M2" s="14" t="s">
        <v>546</v>
      </c>
      <c r="N2" s="5" t="s">
        <v>537</v>
      </c>
      <c r="O2" s="16" t="s">
        <v>547</v>
      </c>
      <c r="P2" s="7" t="s">
        <v>539</v>
      </c>
      <c r="Q2" s="15" t="s">
        <v>548</v>
      </c>
      <c r="S2" s="15" t="s">
        <v>558</v>
      </c>
      <c r="T2" s="15" t="s">
        <v>559</v>
      </c>
      <c r="U2" s="15" t="s">
        <v>560</v>
      </c>
      <c r="V2" s="15" t="s">
        <v>561</v>
      </c>
      <c r="W2" s="15" t="s">
        <v>562</v>
      </c>
      <c r="Y2" s="17" t="s">
        <v>563</v>
      </c>
      <c r="Z2" s="17" t="s">
        <v>564</v>
      </c>
      <c r="AB2" s="17" t="s">
        <v>565</v>
      </c>
    </row>
    <row r="3" spans="1:28" ht="15.75" thickTop="1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2">
        <v>42242.48333333333</v>
      </c>
      <c r="K3" s="4" t="s">
        <v>22</v>
      </c>
      <c r="N3">
        <v>8.75</v>
      </c>
      <c r="O3">
        <f>SUM(L3, M3, N3)</f>
        <v>8.75</v>
      </c>
      <c r="P3">
        <f>ROUNDUP(O3,0)</f>
        <v>9</v>
      </c>
      <c r="Q3" t="str">
        <f>IF(P3&gt;=29,"A",IF(P3&gt;=28,"A-",IF(P3&gt;=26,"B",IF(P3&gt;=24,"B-",IF(P3&gt;=22,"C",IF(P3&gt;=18,"C-",IF(P3&gt;=9,"D","E")))))))</f>
        <v>D</v>
      </c>
      <c r="W3">
        <f>SUM(L3, M3, N3, S3, T3, U3, V3)</f>
        <v>8.75</v>
      </c>
      <c r="Y3">
        <v>17</v>
      </c>
      <c r="Z3">
        <f>(W3+Y3)</f>
        <v>25.75</v>
      </c>
      <c r="AB3">
        <f>(ROUNDUP(Z3,0))</f>
        <v>26</v>
      </c>
    </row>
    <row r="4" spans="1:28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23</v>
      </c>
      <c r="H4" s="4" t="s">
        <v>24</v>
      </c>
      <c r="I4" s="4" t="s">
        <v>25</v>
      </c>
      <c r="J4" s="2">
        <v>42242.48333333333</v>
      </c>
      <c r="K4" s="4" t="s">
        <v>22</v>
      </c>
      <c r="L4">
        <v>7.5</v>
      </c>
      <c r="N4">
        <v>13.5</v>
      </c>
      <c r="O4">
        <f t="shared" ref="O4:O67" si="0">SUM(L4, M4, N4)</f>
        <v>21</v>
      </c>
      <c r="P4">
        <f t="shared" ref="P4:P67" si="1">ROUNDUP(O4,0)</f>
        <v>21</v>
      </c>
      <c r="Q4" t="str">
        <f t="shared" ref="Q4:Q67" si="2">IF(P4&gt;=29,"A",IF(P4&gt;=28,"A-",IF(P4&gt;=26,"B",IF(P4&gt;=24,"B-",IF(P4&gt;=22,"C",IF(P4&gt;=18,"C-",IF(P4&gt;=9,"D","E")))))))</f>
        <v>C-</v>
      </c>
      <c r="S4">
        <v>3</v>
      </c>
      <c r="T4">
        <v>0</v>
      </c>
      <c r="U4">
        <v>4</v>
      </c>
      <c r="V4">
        <v>14</v>
      </c>
      <c r="W4">
        <f>SUM(L4, M4, N4, S4, T4, U4, V4)</f>
        <v>42</v>
      </c>
      <c r="Y4">
        <v>18</v>
      </c>
      <c r="Z4">
        <f t="shared" ref="Z4:Z67" si="3">(W4+Y4)</f>
        <v>60</v>
      </c>
      <c r="AB4">
        <f t="shared" ref="AB4:AB67" si="4">(ROUNDUP(Z4,0))</f>
        <v>60</v>
      </c>
    </row>
    <row r="5" spans="1:28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26</v>
      </c>
      <c r="H5" s="4" t="s">
        <v>27</v>
      </c>
      <c r="I5" s="4" t="s">
        <v>28</v>
      </c>
      <c r="J5" s="2">
        <v>42242.48333333333</v>
      </c>
      <c r="K5" s="4" t="s">
        <v>22</v>
      </c>
      <c r="L5">
        <v>7.75</v>
      </c>
      <c r="M5">
        <v>2.25</v>
      </c>
      <c r="N5">
        <v>11.5</v>
      </c>
      <c r="O5">
        <f t="shared" si="0"/>
        <v>21.5</v>
      </c>
      <c r="P5">
        <f t="shared" si="1"/>
        <v>22</v>
      </c>
      <c r="Q5" t="str">
        <f t="shared" si="2"/>
        <v>C</v>
      </c>
      <c r="S5">
        <v>4</v>
      </c>
      <c r="T5">
        <v>4.5</v>
      </c>
      <c r="U5">
        <v>0</v>
      </c>
      <c r="V5">
        <v>15</v>
      </c>
      <c r="W5">
        <f t="shared" ref="W5:W12" si="5">SUM(L5, M5, N5, S5, T5, U5, V5)</f>
        <v>45</v>
      </c>
      <c r="Y5">
        <v>18</v>
      </c>
      <c r="Z5">
        <f t="shared" si="3"/>
        <v>63</v>
      </c>
      <c r="AB5">
        <f t="shared" si="4"/>
        <v>63</v>
      </c>
    </row>
    <row r="6" spans="1:28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29</v>
      </c>
      <c r="H6" s="4" t="s">
        <v>30</v>
      </c>
      <c r="I6" s="4" t="s">
        <v>31</v>
      </c>
      <c r="J6" s="2">
        <v>42242.48333333333</v>
      </c>
      <c r="K6" s="4" t="s">
        <v>22</v>
      </c>
      <c r="L6">
        <v>7</v>
      </c>
      <c r="M6">
        <v>1.75</v>
      </c>
      <c r="N6">
        <v>15.75</v>
      </c>
      <c r="O6">
        <f t="shared" si="0"/>
        <v>24.5</v>
      </c>
      <c r="P6">
        <f t="shared" si="1"/>
        <v>25</v>
      </c>
      <c r="Q6" t="str">
        <f t="shared" si="2"/>
        <v>B-</v>
      </c>
      <c r="S6">
        <v>0</v>
      </c>
      <c r="T6">
        <v>3.5</v>
      </c>
      <c r="U6">
        <v>4</v>
      </c>
      <c r="V6">
        <v>13</v>
      </c>
      <c r="W6">
        <f t="shared" si="5"/>
        <v>45</v>
      </c>
      <c r="Y6">
        <v>22.5</v>
      </c>
      <c r="Z6">
        <f t="shared" si="3"/>
        <v>67.5</v>
      </c>
      <c r="AB6">
        <f t="shared" si="4"/>
        <v>68</v>
      </c>
    </row>
    <row r="7" spans="1:28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32</v>
      </c>
      <c r="H7" s="4" t="s">
        <v>33</v>
      </c>
      <c r="I7" s="4" t="s">
        <v>34</v>
      </c>
      <c r="J7" s="2">
        <v>42242.48333333333</v>
      </c>
      <c r="K7" s="4" t="s">
        <v>22</v>
      </c>
      <c r="L7">
        <v>8</v>
      </c>
      <c r="M7">
        <v>2.25</v>
      </c>
      <c r="N7">
        <v>12.25</v>
      </c>
      <c r="O7">
        <f t="shared" si="0"/>
        <v>22.5</v>
      </c>
      <c r="P7">
        <f t="shared" si="1"/>
        <v>23</v>
      </c>
      <c r="Q7" t="str">
        <f t="shared" si="2"/>
        <v>C</v>
      </c>
      <c r="S7">
        <v>1</v>
      </c>
      <c r="T7">
        <v>3</v>
      </c>
      <c r="U7">
        <v>5</v>
      </c>
      <c r="V7">
        <v>0</v>
      </c>
      <c r="W7">
        <f t="shared" si="5"/>
        <v>31.5</v>
      </c>
      <c r="Y7">
        <v>19</v>
      </c>
      <c r="Z7">
        <f t="shared" si="3"/>
        <v>50.5</v>
      </c>
      <c r="AB7">
        <f t="shared" si="4"/>
        <v>51</v>
      </c>
    </row>
    <row r="8" spans="1:28">
      <c r="A8" s="4" t="s">
        <v>13</v>
      </c>
      <c r="B8" s="4" t="s">
        <v>14</v>
      </c>
      <c r="C8" s="4" t="s">
        <v>15</v>
      </c>
      <c r="D8" s="4" t="s">
        <v>16</v>
      </c>
      <c r="E8" s="4" t="s">
        <v>17</v>
      </c>
      <c r="F8" s="4" t="s">
        <v>18</v>
      </c>
      <c r="G8" s="4" t="s">
        <v>35</v>
      </c>
      <c r="H8" s="4" t="s">
        <v>36</v>
      </c>
      <c r="I8" s="4" t="s">
        <v>37</v>
      </c>
      <c r="J8" s="2">
        <v>42242.48333333333</v>
      </c>
      <c r="K8" s="4" t="s">
        <v>22</v>
      </c>
      <c r="L8">
        <v>7.75</v>
      </c>
      <c r="M8">
        <v>2.5</v>
      </c>
      <c r="N8">
        <v>10.75</v>
      </c>
      <c r="O8">
        <f t="shared" si="0"/>
        <v>21</v>
      </c>
      <c r="P8">
        <f t="shared" si="1"/>
        <v>21</v>
      </c>
      <c r="Q8" t="str">
        <f t="shared" si="2"/>
        <v>C-</v>
      </c>
      <c r="S8">
        <v>3</v>
      </c>
      <c r="T8">
        <v>5</v>
      </c>
      <c r="U8">
        <v>5</v>
      </c>
      <c r="V8">
        <v>11</v>
      </c>
      <c r="W8">
        <f t="shared" si="5"/>
        <v>45</v>
      </c>
      <c r="Y8">
        <v>21.5</v>
      </c>
      <c r="Z8">
        <f t="shared" si="3"/>
        <v>66.5</v>
      </c>
      <c r="AB8">
        <f t="shared" si="4"/>
        <v>67</v>
      </c>
    </row>
    <row r="9" spans="1:28">
      <c r="A9" s="4" t="s">
        <v>13</v>
      </c>
      <c r="B9" s="4" t="s">
        <v>14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38</v>
      </c>
      <c r="H9" s="4" t="s">
        <v>39</v>
      </c>
      <c r="I9" s="4" t="s">
        <v>40</v>
      </c>
      <c r="J9" s="2">
        <v>42242.48333333333</v>
      </c>
      <c r="K9" s="4" t="s">
        <v>22</v>
      </c>
      <c r="L9">
        <v>7.75</v>
      </c>
      <c r="M9">
        <v>2</v>
      </c>
      <c r="N9">
        <v>15</v>
      </c>
      <c r="O9">
        <f t="shared" si="0"/>
        <v>24.75</v>
      </c>
      <c r="P9">
        <f t="shared" si="1"/>
        <v>25</v>
      </c>
      <c r="Q9" t="str">
        <f t="shared" si="2"/>
        <v>B-</v>
      </c>
      <c r="S9">
        <v>4.5</v>
      </c>
      <c r="T9">
        <v>3</v>
      </c>
      <c r="U9">
        <v>4.5</v>
      </c>
      <c r="V9">
        <v>14</v>
      </c>
      <c r="W9">
        <f t="shared" si="5"/>
        <v>50.75</v>
      </c>
      <c r="Y9">
        <v>20.5</v>
      </c>
      <c r="Z9">
        <f t="shared" si="3"/>
        <v>71.25</v>
      </c>
      <c r="AB9">
        <f t="shared" si="4"/>
        <v>72</v>
      </c>
    </row>
    <row r="10" spans="1:28">
      <c r="A10" s="4" t="s">
        <v>13</v>
      </c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41</v>
      </c>
      <c r="H10" s="4" t="s">
        <v>42</v>
      </c>
      <c r="I10" s="4" t="s">
        <v>43</v>
      </c>
      <c r="J10" s="2">
        <v>42242.48333333333</v>
      </c>
      <c r="K10" s="4" t="s">
        <v>22</v>
      </c>
      <c r="L10">
        <v>7.5</v>
      </c>
      <c r="M10">
        <v>3</v>
      </c>
      <c r="N10">
        <v>15.25</v>
      </c>
      <c r="O10">
        <f t="shared" si="0"/>
        <v>25.75</v>
      </c>
      <c r="P10">
        <f t="shared" si="1"/>
        <v>26</v>
      </c>
      <c r="Q10" t="str">
        <f t="shared" si="2"/>
        <v>B</v>
      </c>
      <c r="S10">
        <v>4.5</v>
      </c>
      <c r="T10">
        <v>3.5</v>
      </c>
      <c r="U10">
        <v>5</v>
      </c>
      <c r="V10">
        <v>0</v>
      </c>
      <c r="W10">
        <f t="shared" si="5"/>
        <v>38.75</v>
      </c>
      <c r="Y10">
        <v>22</v>
      </c>
      <c r="Z10">
        <f t="shared" si="3"/>
        <v>60.75</v>
      </c>
      <c r="AB10">
        <f t="shared" si="4"/>
        <v>61</v>
      </c>
    </row>
    <row r="11" spans="1:28">
      <c r="A11" s="4" t="s">
        <v>13</v>
      </c>
      <c r="B11" s="4" t="s">
        <v>14</v>
      </c>
      <c r="C11" s="4" t="s">
        <v>15</v>
      </c>
      <c r="D11" s="4" t="s">
        <v>16</v>
      </c>
      <c r="E11" s="4" t="s">
        <v>17</v>
      </c>
      <c r="F11" s="4" t="s">
        <v>18</v>
      </c>
      <c r="G11" s="4" t="s">
        <v>44</v>
      </c>
      <c r="H11" s="4" t="s">
        <v>45</v>
      </c>
      <c r="I11" s="4" t="s">
        <v>46</v>
      </c>
      <c r="J11" s="2">
        <v>42242.48333333333</v>
      </c>
      <c r="K11" s="4" t="s">
        <v>22</v>
      </c>
      <c r="L11">
        <v>7.5</v>
      </c>
      <c r="M11">
        <v>2.25</v>
      </c>
      <c r="N11">
        <v>14.75</v>
      </c>
      <c r="O11">
        <f t="shared" si="0"/>
        <v>24.5</v>
      </c>
      <c r="P11">
        <f t="shared" si="1"/>
        <v>25</v>
      </c>
      <c r="Q11" t="str">
        <f t="shared" si="2"/>
        <v>B-</v>
      </c>
      <c r="S11">
        <v>3</v>
      </c>
      <c r="T11">
        <v>4</v>
      </c>
      <c r="U11">
        <v>4</v>
      </c>
      <c r="V11">
        <v>15</v>
      </c>
      <c r="W11">
        <f t="shared" si="5"/>
        <v>50.5</v>
      </c>
      <c r="Y11">
        <v>21</v>
      </c>
      <c r="Z11">
        <f t="shared" si="3"/>
        <v>71.5</v>
      </c>
      <c r="AB11">
        <f t="shared" si="4"/>
        <v>72</v>
      </c>
    </row>
    <row r="12" spans="1:28">
      <c r="A12" s="4" t="s">
        <v>13</v>
      </c>
      <c r="B12" s="4" t="s">
        <v>14</v>
      </c>
      <c r="C12" s="4" t="s">
        <v>15</v>
      </c>
      <c r="D12" s="4" t="s">
        <v>16</v>
      </c>
      <c r="E12" s="4" t="s">
        <v>17</v>
      </c>
      <c r="F12" s="4" t="s">
        <v>18</v>
      </c>
      <c r="G12" s="4" t="s">
        <v>47</v>
      </c>
      <c r="H12" s="4" t="s">
        <v>48</v>
      </c>
      <c r="I12" s="4" t="s">
        <v>49</v>
      </c>
      <c r="J12" s="2">
        <v>42242.48333333333</v>
      </c>
      <c r="K12" s="4" t="s">
        <v>22</v>
      </c>
      <c r="L12">
        <v>0</v>
      </c>
      <c r="M12">
        <v>1.75</v>
      </c>
      <c r="N12">
        <v>15.75</v>
      </c>
      <c r="O12">
        <f t="shared" si="0"/>
        <v>17.5</v>
      </c>
      <c r="P12">
        <f t="shared" si="1"/>
        <v>18</v>
      </c>
      <c r="Q12" t="str">
        <f t="shared" si="2"/>
        <v>C-</v>
      </c>
      <c r="S12">
        <v>3.5</v>
      </c>
      <c r="T12">
        <v>3.5</v>
      </c>
      <c r="U12">
        <v>4.5</v>
      </c>
      <c r="V12">
        <v>14</v>
      </c>
      <c r="W12">
        <f t="shared" si="5"/>
        <v>43</v>
      </c>
      <c r="Y12">
        <v>23</v>
      </c>
      <c r="Z12">
        <f t="shared" si="3"/>
        <v>66</v>
      </c>
      <c r="AB12">
        <f t="shared" si="4"/>
        <v>66</v>
      </c>
    </row>
    <row r="13" spans="1:28">
      <c r="A13" s="4" t="s">
        <v>13</v>
      </c>
      <c r="B13" s="4" t="s">
        <v>14</v>
      </c>
      <c r="C13" s="4" t="s">
        <v>15</v>
      </c>
      <c r="D13" s="4" t="s">
        <v>16</v>
      </c>
      <c r="E13" s="4" t="s">
        <v>17</v>
      </c>
      <c r="F13" s="4" t="s">
        <v>18</v>
      </c>
      <c r="G13" s="4" t="s">
        <v>50</v>
      </c>
      <c r="H13" s="4" t="s">
        <v>51</v>
      </c>
      <c r="I13" s="4" t="s">
        <v>52</v>
      </c>
      <c r="J13" s="2">
        <v>42242.48333333333</v>
      </c>
      <c r="K13" s="4" t="s">
        <v>22</v>
      </c>
      <c r="L13">
        <v>8</v>
      </c>
      <c r="M13">
        <v>2</v>
      </c>
      <c r="N13">
        <v>15.75</v>
      </c>
      <c r="O13">
        <f t="shared" si="0"/>
        <v>25.75</v>
      </c>
      <c r="P13">
        <f t="shared" si="1"/>
        <v>26</v>
      </c>
      <c r="Q13" t="str">
        <f t="shared" si="2"/>
        <v>B</v>
      </c>
      <c r="S13">
        <v>2.5</v>
      </c>
      <c r="T13">
        <v>4</v>
      </c>
      <c r="U13">
        <v>5</v>
      </c>
      <c r="V13">
        <v>14</v>
      </c>
      <c r="W13">
        <f>SUM(L13, M13, N13, S13, T13, U13, V13)</f>
        <v>51.25</v>
      </c>
      <c r="Y13">
        <v>24.5</v>
      </c>
      <c r="Z13">
        <f t="shared" si="3"/>
        <v>75.75</v>
      </c>
      <c r="AB13">
        <f t="shared" si="4"/>
        <v>76</v>
      </c>
    </row>
    <row r="14" spans="1:28">
      <c r="A14" s="4" t="s">
        <v>13</v>
      </c>
      <c r="B14" s="4" t="s">
        <v>14</v>
      </c>
      <c r="C14" s="4" t="s">
        <v>15</v>
      </c>
      <c r="D14" s="4" t="s">
        <v>16</v>
      </c>
      <c r="E14" s="4" t="s">
        <v>17</v>
      </c>
      <c r="F14" s="4" t="s">
        <v>18</v>
      </c>
      <c r="G14" s="4" t="s">
        <v>53</v>
      </c>
      <c r="H14" s="4" t="s">
        <v>54</v>
      </c>
      <c r="I14" s="4" t="s">
        <v>55</v>
      </c>
      <c r="J14" s="2">
        <v>42242.48333333333</v>
      </c>
      <c r="K14" s="4" t="s">
        <v>22</v>
      </c>
      <c r="L14">
        <v>8</v>
      </c>
      <c r="M14">
        <v>1</v>
      </c>
      <c r="N14">
        <v>15.75</v>
      </c>
      <c r="O14">
        <f t="shared" si="0"/>
        <v>24.75</v>
      </c>
      <c r="P14">
        <f t="shared" si="1"/>
        <v>25</v>
      </c>
      <c r="Q14" t="str">
        <f t="shared" si="2"/>
        <v>B-</v>
      </c>
      <c r="S14">
        <v>3</v>
      </c>
      <c r="T14">
        <v>3.5</v>
      </c>
      <c r="U14">
        <v>4.5</v>
      </c>
      <c r="V14">
        <v>14</v>
      </c>
      <c r="W14">
        <f>SUM(L14, M14, N14, S14, T14, U14, V14)</f>
        <v>49.75</v>
      </c>
      <c r="Y14">
        <v>22.5</v>
      </c>
      <c r="Z14">
        <f t="shared" si="3"/>
        <v>72.25</v>
      </c>
      <c r="AB14">
        <f t="shared" si="4"/>
        <v>73</v>
      </c>
    </row>
    <row r="15" spans="1:28">
      <c r="A15" s="4" t="s">
        <v>13</v>
      </c>
      <c r="B15" s="4" t="s">
        <v>14</v>
      </c>
      <c r="C15" s="4" t="s">
        <v>15</v>
      </c>
      <c r="D15" s="4" t="s">
        <v>16</v>
      </c>
      <c r="E15" s="4" t="s">
        <v>17</v>
      </c>
      <c r="F15" s="4" t="s">
        <v>18</v>
      </c>
      <c r="G15" s="4" t="s">
        <v>56</v>
      </c>
      <c r="H15" s="4" t="s">
        <v>57</v>
      </c>
      <c r="I15" s="4" t="s">
        <v>58</v>
      </c>
      <c r="J15" s="2">
        <v>42242.48333333333</v>
      </c>
      <c r="K15" s="4" t="s">
        <v>22</v>
      </c>
      <c r="L15">
        <v>8</v>
      </c>
      <c r="M15">
        <v>2.5</v>
      </c>
      <c r="N15">
        <v>13</v>
      </c>
      <c r="O15">
        <f t="shared" si="0"/>
        <v>23.5</v>
      </c>
      <c r="P15">
        <f t="shared" si="1"/>
        <v>24</v>
      </c>
      <c r="Q15" t="str">
        <f t="shared" si="2"/>
        <v>B-</v>
      </c>
      <c r="S15">
        <v>3.5</v>
      </c>
      <c r="T15">
        <v>3.5</v>
      </c>
      <c r="U15">
        <v>5</v>
      </c>
      <c r="V15">
        <v>14</v>
      </c>
      <c r="W15">
        <f t="shared" ref="W15:W22" si="6">SUM(L15, M15, N15, S15, T15, U15, V15)</f>
        <v>49.5</v>
      </c>
      <c r="Y15">
        <v>14</v>
      </c>
      <c r="Z15">
        <f t="shared" si="3"/>
        <v>63.5</v>
      </c>
      <c r="AB15">
        <f t="shared" si="4"/>
        <v>64</v>
      </c>
    </row>
    <row r="16" spans="1:28">
      <c r="A16" s="4" t="s">
        <v>13</v>
      </c>
      <c r="B16" s="4" t="s">
        <v>14</v>
      </c>
      <c r="C16" s="4" t="s">
        <v>15</v>
      </c>
      <c r="D16" s="4" t="s">
        <v>16</v>
      </c>
      <c r="E16" s="4" t="s">
        <v>17</v>
      </c>
      <c r="F16" s="4" t="s">
        <v>18</v>
      </c>
      <c r="G16" s="4" t="s">
        <v>59</v>
      </c>
      <c r="H16" s="4" t="s">
        <v>60</v>
      </c>
      <c r="I16" s="4" t="s">
        <v>61</v>
      </c>
      <c r="J16" s="2">
        <v>42242.48333333333</v>
      </c>
      <c r="K16" s="4" t="s">
        <v>22</v>
      </c>
      <c r="L16">
        <v>7.75</v>
      </c>
      <c r="N16">
        <v>14.75</v>
      </c>
      <c r="O16">
        <f t="shared" si="0"/>
        <v>22.5</v>
      </c>
      <c r="P16">
        <f t="shared" si="1"/>
        <v>23</v>
      </c>
      <c r="Q16" t="str">
        <f t="shared" si="2"/>
        <v>C</v>
      </c>
      <c r="S16">
        <v>3</v>
      </c>
      <c r="T16">
        <v>4.5</v>
      </c>
      <c r="U16">
        <v>4</v>
      </c>
      <c r="V16">
        <v>14</v>
      </c>
      <c r="W16">
        <f t="shared" si="6"/>
        <v>48</v>
      </c>
      <c r="Y16">
        <v>23</v>
      </c>
      <c r="Z16">
        <f t="shared" si="3"/>
        <v>71</v>
      </c>
      <c r="AB16">
        <f t="shared" si="4"/>
        <v>71</v>
      </c>
    </row>
    <row r="17" spans="1:28">
      <c r="A17" s="4" t="s">
        <v>13</v>
      </c>
      <c r="B17" s="4" t="s">
        <v>14</v>
      </c>
      <c r="C17" s="4" t="s">
        <v>15</v>
      </c>
      <c r="D17" s="4" t="s">
        <v>16</v>
      </c>
      <c r="E17" s="4" t="s">
        <v>17</v>
      </c>
      <c r="F17" s="4" t="s">
        <v>18</v>
      </c>
      <c r="G17" s="4" t="s">
        <v>62</v>
      </c>
      <c r="H17" s="4" t="s">
        <v>63</v>
      </c>
      <c r="I17" s="4" t="s">
        <v>64</v>
      </c>
      <c r="J17" s="2">
        <v>42242.48333333333</v>
      </c>
      <c r="K17" s="4" t="s">
        <v>22</v>
      </c>
      <c r="L17">
        <v>7.75</v>
      </c>
      <c r="N17">
        <v>16</v>
      </c>
      <c r="O17">
        <f t="shared" si="0"/>
        <v>23.75</v>
      </c>
      <c r="P17">
        <f t="shared" si="1"/>
        <v>24</v>
      </c>
      <c r="Q17" t="str">
        <f t="shared" si="2"/>
        <v>B-</v>
      </c>
      <c r="S17">
        <v>2.5</v>
      </c>
      <c r="T17">
        <v>4.5</v>
      </c>
      <c r="U17">
        <v>4</v>
      </c>
      <c r="V17">
        <v>14</v>
      </c>
      <c r="W17">
        <f t="shared" si="6"/>
        <v>48.75</v>
      </c>
      <c r="Y17">
        <v>22</v>
      </c>
      <c r="Z17">
        <f t="shared" si="3"/>
        <v>70.75</v>
      </c>
      <c r="AB17">
        <f t="shared" si="4"/>
        <v>71</v>
      </c>
    </row>
    <row r="18" spans="1:28">
      <c r="A18" s="4" t="s">
        <v>13</v>
      </c>
      <c r="B18" s="4" t="s">
        <v>14</v>
      </c>
      <c r="C18" s="4" t="s">
        <v>15</v>
      </c>
      <c r="D18" s="4" t="s">
        <v>16</v>
      </c>
      <c r="E18" s="4" t="s">
        <v>17</v>
      </c>
      <c r="F18" s="4" t="s">
        <v>18</v>
      </c>
      <c r="G18" s="4" t="s">
        <v>65</v>
      </c>
      <c r="H18" s="4" t="s">
        <v>66</v>
      </c>
      <c r="I18" s="4" t="s">
        <v>67</v>
      </c>
      <c r="J18" s="2">
        <v>42242.48333333333</v>
      </c>
      <c r="K18" s="4" t="s">
        <v>22</v>
      </c>
      <c r="L18">
        <v>7</v>
      </c>
      <c r="M18">
        <v>1.75</v>
      </c>
      <c r="O18">
        <f t="shared" si="0"/>
        <v>8.75</v>
      </c>
      <c r="P18">
        <f t="shared" si="1"/>
        <v>9</v>
      </c>
      <c r="Q18" t="str">
        <f t="shared" si="2"/>
        <v>D</v>
      </c>
      <c r="W18">
        <v>8.75</v>
      </c>
    </row>
    <row r="19" spans="1:28">
      <c r="A19" s="4" t="s">
        <v>13</v>
      </c>
      <c r="B19" s="4" t="s">
        <v>14</v>
      </c>
      <c r="C19" s="4" t="s">
        <v>15</v>
      </c>
      <c r="D19" s="4" t="s">
        <v>16</v>
      </c>
      <c r="E19" s="4" t="s">
        <v>17</v>
      </c>
      <c r="F19" s="4" t="s">
        <v>18</v>
      </c>
      <c r="G19" s="4" t="s">
        <v>68</v>
      </c>
      <c r="H19" s="4" t="s">
        <v>69</v>
      </c>
      <c r="I19" s="4" t="s">
        <v>70</v>
      </c>
      <c r="J19" s="2">
        <v>42242.48333333333</v>
      </c>
      <c r="K19" s="4" t="s">
        <v>22</v>
      </c>
      <c r="N19">
        <v>11.25</v>
      </c>
      <c r="O19">
        <f t="shared" si="0"/>
        <v>11.25</v>
      </c>
      <c r="P19">
        <f t="shared" si="1"/>
        <v>12</v>
      </c>
      <c r="Q19" t="str">
        <f t="shared" si="2"/>
        <v>D</v>
      </c>
      <c r="W19">
        <f t="shared" si="6"/>
        <v>11.25</v>
      </c>
      <c r="Y19">
        <v>19</v>
      </c>
      <c r="Z19">
        <f t="shared" si="3"/>
        <v>30.25</v>
      </c>
      <c r="AB19">
        <f t="shared" si="4"/>
        <v>31</v>
      </c>
    </row>
    <row r="20" spans="1:28">
      <c r="A20" s="4" t="s">
        <v>13</v>
      </c>
      <c r="B20" s="4" t="s">
        <v>14</v>
      </c>
      <c r="C20" s="4" t="s">
        <v>15</v>
      </c>
      <c r="D20" s="4" t="s">
        <v>16</v>
      </c>
      <c r="E20" s="4" t="s">
        <v>17</v>
      </c>
      <c r="F20" s="4" t="s">
        <v>18</v>
      </c>
      <c r="G20" s="4" t="s">
        <v>71</v>
      </c>
      <c r="H20" s="4" t="s">
        <v>72</v>
      </c>
      <c r="I20" s="4" t="s">
        <v>73</v>
      </c>
      <c r="J20" s="2">
        <v>42242.48333333333</v>
      </c>
      <c r="K20" s="4" t="s">
        <v>22</v>
      </c>
      <c r="L20">
        <v>8.5</v>
      </c>
      <c r="M20">
        <v>2.25</v>
      </c>
      <c r="N20">
        <v>16</v>
      </c>
      <c r="O20">
        <f t="shared" si="0"/>
        <v>26.75</v>
      </c>
      <c r="P20">
        <f t="shared" si="1"/>
        <v>27</v>
      </c>
      <c r="Q20" t="str">
        <f t="shared" si="2"/>
        <v>B</v>
      </c>
      <c r="S20">
        <v>4</v>
      </c>
      <c r="T20">
        <v>4</v>
      </c>
      <c r="U20">
        <v>4.5</v>
      </c>
      <c r="V20">
        <v>13</v>
      </c>
      <c r="W20">
        <f t="shared" si="6"/>
        <v>52.25</v>
      </c>
      <c r="Y20">
        <v>20</v>
      </c>
      <c r="Z20">
        <f t="shared" si="3"/>
        <v>72.25</v>
      </c>
      <c r="AB20">
        <f t="shared" si="4"/>
        <v>73</v>
      </c>
    </row>
    <row r="21" spans="1:28">
      <c r="A21" s="4" t="s">
        <v>13</v>
      </c>
      <c r="B21" s="4" t="s">
        <v>14</v>
      </c>
      <c r="C21" s="4" t="s">
        <v>15</v>
      </c>
      <c r="D21" s="4" t="s">
        <v>16</v>
      </c>
      <c r="E21" s="4" t="s">
        <v>17</v>
      </c>
      <c r="F21" s="4" t="s">
        <v>18</v>
      </c>
      <c r="G21" s="4" t="s">
        <v>74</v>
      </c>
      <c r="H21" s="4" t="s">
        <v>75</v>
      </c>
      <c r="I21" s="4" t="s">
        <v>76</v>
      </c>
      <c r="J21" s="2">
        <v>42242.48333333333</v>
      </c>
      <c r="K21" s="4" t="s">
        <v>22</v>
      </c>
      <c r="L21">
        <v>7.5</v>
      </c>
      <c r="M21">
        <v>3</v>
      </c>
      <c r="N21">
        <v>14</v>
      </c>
      <c r="O21">
        <f t="shared" si="0"/>
        <v>24.5</v>
      </c>
      <c r="P21">
        <f t="shared" si="1"/>
        <v>25</v>
      </c>
      <c r="Q21" t="str">
        <f t="shared" si="2"/>
        <v>B-</v>
      </c>
      <c r="S21">
        <v>4.5</v>
      </c>
      <c r="T21">
        <v>2.5</v>
      </c>
      <c r="U21">
        <v>5</v>
      </c>
      <c r="V21">
        <v>13</v>
      </c>
      <c r="W21">
        <f t="shared" si="6"/>
        <v>49.5</v>
      </c>
      <c r="Y21">
        <v>19</v>
      </c>
      <c r="Z21">
        <f t="shared" si="3"/>
        <v>68.5</v>
      </c>
      <c r="AB21">
        <f t="shared" si="4"/>
        <v>69</v>
      </c>
    </row>
    <row r="22" spans="1:28">
      <c r="A22" s="4" t="s">
        <v>13</v>
      </c>
      <c r="B22" s="4" t="s">
        <v>14</v>
      </c>
      <c r="C22" s="4" t="s">
        <v>15</v>
      </c>
      <c r="D22" s="4" t="s">
        <v>16</v>
      </c>
      <c r="E22" s="4" t="s">
        <v>17</v>
      </c>
      <c r="F22" s="4" t="s">
        <v>18</v>
      </c>
      <c r="G22" s="4" t="s">
        <v>77</v>
      </c>
      <c r="H22" s="4" t="s">
        <v>78</v>
      </c>
      <c r="I22" s="4" t="s">
        <v>79</v>
      </c>
      <c r="J22" s="2">
        <v>42242.48333333333</v>
      </c>
      <c r="K22" s="4" t="s">
        <v>22</v>
      </c>
      <c r="L22">
        <v>8.25</v>
      </c>
      <c r="M22">
        <v>2.5</v>
      </c>
      <c r="N22">
        <v>14.5</v>
      </c>
      <c r="O22">
        <f t="shared" si="0"/>
        <v>25.25</v>
      </c>
      <c r="P22">
        <f t="shared" si="1"/>
        <v>26</v>
      </c>
      <c r="Q22" t="str">
        <f t="shared" si="2"/>
        <v>B</v>
      </c>
      <c r="S22">
        <v>4</v>
      </c>
      <c r="T22">
        <v>3.5</v>
      </c>
      <c r="U22">
        <v>4</v>
      </c>
      <c r="V22">
        <v>14</v>
      </c>
      <c r="W22">
        <f t="shared" si="6"/>
        <v>50.75</v>
      </c>
      <c r="Y22">
        <v>26</v>
      </c>
      <c r="Z22">
        <f t="shared" si="3"/>
        <v>76.75</v>
      </c>
      <c r="AB22">
        <f t="shared" si="4"/>
        <v>77</v>
      </c>
    </row>
    <row r="23" spans="1:28">
      <c r="A23" s="4" t="s">
        <v>13</v>
      </c>
      <c r="B23" s="4" t="s">
        <v>14</v>
      </c>
      <c r="C23" s="4" t="s">
        <v>15</v>
      </c>
      <c r="D23" s="4" t="s">
        <v>16</v>
      </c>
      <c r="E23" s="4" t="s">
        <v>17</v>
      </c>
      <c r="F23" s="4" t="s">
        <v>18</v>
      </c>
      <c r="G23" s="4" t="s">
        <v>80</v>
      </c>
      <c r="H23" s="4" t="s">
        <v>81</v>
      </c>
      <c r="I23" s="4" t="s">
        <v>82</v>
      </c>
      <c r="J23" s="2">
        <v>42242.48333333333</v>
      </c>
      <c r="K23" s="4" t="s">
        <v>22</v>
      </c>
      <c r="L23">
        <v>8.5</v>
      </c>
      <c r="M23">
        <v>3.5</v>
      </c>
      <c r="N23">
        <v>16.5</v>
      </c>
      <c r="O23">
        <f t="shared" si="0"/>
        <v>28.5</v>
      </c>
      <c r="P23">
        <f t="shared" si="1"/>
        <v>29</v>
      </c>
      <c r="Q23" t="str">
        <f t="shared" si="2"/>
        <v>A</v>
      </c>
      <c r="S23">
        <v>4</v>
      </c>
      <c r="T23">
        <v>3.5</v>
      </c>
      <c r="U23">
        <v>4</v>
      </c>
      <c r="V23">
        <v>13</v>
      </c>
      <c r="W23">
        <f>SUM(L23, M23, N23, S23, T23, U23, V23)</f>
        <v>53</v>
      </c>
      <c r="Y23">
        <v>18</v>
      </c>
      <c r="Z23">
        <f t="shared" si="3"/>
        <v>71</v>
      </c>
      <c r="AB23">
        <f t="shared" si="4"/>
        <v>71</v>
      </c>
    </row>
    <row r="24" spans="1:28">
      <c r="A24" s="4" t="s">
        <v>13</v>
      </c>
      <c r="B24" s="4" t="s">
        <v>14</v>
      </c>
      <c r="C24" s="4" t="s">
        <v>15</v>
      </c>
      <c r="D24" s="4" t="s">
        <v>16</v>
      </c>
      <c r="E24" s="4" t="s">
        <v>17</v>
      </c>
      <c r="F24" s="4" t="s">
        <v>18</v>
      </c>
      <c r="G24" s="4" t="s">
        <v>83</v>
      </c>
      <c r="H24" s="4" t="s">
        <v>84</v>
      </c>
      <c r="I24" s="4" t="s">
        <v>85</v>
      </c>
      <c r="J24" s="2">
        <v>42242.48333333333</v>
      </c>
      <c r="K24" s="4" t="s">
        <v>22</v>
      </c>
      <c r="L24">
        <v>8.25</v>
      </c>
      <c r="M24">
        <v>2</v>
      </c>
      <c r="N24">
        <v>15.5</v>
      </c>
      <c r="O24">
        <f t="shared" si="0"/>
        <v>25.75</v>
      </c>
      <c r="P24">
        <f t="shared" si="1"/>
        <v>26</v>
      </c>
      <c r="Q24" t="str">
        <f t="shared" si="2"/>
        <v>B</v>
      </c>
      <c r="S24">
        <v>4</v>
      </c>
      <c r="T24">
        <v>3.5</v>
      </c>
      <c r="U24">
        <v>5</v>
      </c>
      <c r="V24">
        <v>14</v>
      </c>
      <c r="W24">
        <f>SUM(L24, M24, N24, S24, T24, U24, V24)</f>
        <v>52.25</v>
      </c>
      <c r="Y24">
        <v>26</v>
      </c>
      <c r="Z24">
        <f t="shared" si="3"/>
        <v>78.25</v>
      </c>
      <c r="AB24">
        <f t="shared" si="4"/>
        <v>79</v>
      </c>
    </row>
    <row r="25" spans="1:28">
      <c r="A25" s="4" t="s">
        <v>13</v>
      </c>
      <c r="B25" s="4" t="s">
        <v>14</v>
      </c>
      <c r="C25" s="4" t="s">
        <v>15</v>
      </c>
      <c r="D25" s="4" t="s">
        <v>16</v>
      </c>
      <c r="E25" s="4" t="s">
        <v>17</v>
      </c>
      <c r="F25" s="4" t="s">
        <v>18</v>
      </c>
      <c r="G25" s="4" t="s">
        <v>86</v>
      </c>
      <c r="H25" s="4" t="s">
        <v>87</v>
      </c>
      <c r="I25" s="4" t="s">
        <v>88</v>
      </c>
      <c r="J25" s="2">
        <v>42242.48333333333</v>
      </c>
      <c r="K25" s="4" t="s">
        <v>22</v>
      </c>
      <c r="L25">
        <v>7.75</v>
      </c>
      <c r="M25">
        <v>3.25</v>
      </c>
      <c r="N25">
        <v>15</v>
      </c>
      <c r="O25">
        <f t="shared" si="0"/>
        <v>26</v>
      </c>
      <c r="P25">
        <f t="shared" si="1"/>
        <v>26</v>
      </c>
      <c r="Q25" t="str">
        <f t="shared" si="2"/>
        <v>B</v>
      </c>
      <c r="S25">
        <v>3.5</v>
      </c>
      <c r="T25">
        <v>3.5</v>
      </c>
      <c r="U25">
        <v>5</v>
      </c>
      <c r="V25">
        <v>14</v>
      </c>
      <c r="W25">
        <f t="shared" ref="W25:W31" si="7">SUM(L25, M25, N25, S25, T25, U25, V25)</f>
        <v>52</v>
      </c>
      <c r="Y25">
        <v>17.5</v>
      </c>
      <c r="Z25">
        <f t="shared" si="3"/>
        <v>69.5</v>
      </c>
      <c r="AB25">
        <f t="shared" si="4"/>
        <v>70</v>
      </c>
    </row>
    <row r="26" spans="1:28">
      <c r="A26" s="4" t="s">
        <v>13</v>
      </c>
      <c r="B26" s="4" t="s">
        <v>14</v>
      </c>
      <c r="C26" s="4" t="s">
        <v>15</v>
      </c>
      <c r="D26" s="4" t="s">
        <v>16</v>
      </c>
      <c r="E26" s="4" t="s">
        <v>17</v>
      </c>
      <c r="F26" s="4" t="s">
        <v>18</v>
      </c>
      <c r="G26" s="4" t="s">
        <v>89</v>
      </c>
      <c r="H26" s="4" t="s">
        <v>90</v>
      </c>
      <c r="I26" s="4" t="s">
        <v>91</v>
      </c>
      <c r="J26" s="2">
        <v>42242.48333333333</v>
      </c>
      <c r="K26" s="4" t="s">
        <v>22</v>
      </c>
      <c r="L26">
        <v>7.75</v>
      </c>
      <c r="M26">
        <v>2</v>
      </c>
      <c r="N26">
        <v>15</v>
      </c>
      <c r="O26">
        <f t="shared" si="0"/>
        <v>24.75</v>
      </c>
      <c r="P26">
        <f t="shared" si="1"/>
        <v>25</v>
      </c>
      <c r="Q26" t="str">
        <f t="shared" si="2"/>
        <v>B-</v>
      </c>
      <c r="S26">
        <v>4.5</v>
      </c>
      <c r="T26">
        <v>3.5</v>
      </c>
      <c r="U26">
        <v>4</v>
      </c>
      <c r="V26">
        <v>15</v>
      </c>
      <c r="W26">
        <f t="shared" si="7"/>
        <v>51.75</v>
      </c>
      <c r="Y26">
        <v>28</v>
      </c>
      <c r="Z26">
        <f t="shared" si="3"/>
        <v>79.75</v>
      </c>
      <c r="AB26">
        <f t="shared" si="4"/>
        <v>80</v>
      </c>
    </row>
    <row r="27" spans="1:28">
      <c r="A27" s="4" t="s">
        <v>13</v>
      </c>
      <c r="B27" s="4" t="s">
        <v>14</v>
      </c>
      <c r="C27" s="4" t="s">
        <v>15</v>
      </c>
      <c r="D27" s="4" t="s">
        <v>16</v>
      </c>
      <c r="E27" s="4" t="s">
        <v>17</v>
      </c>
      <c r="F27" s="4" t="s">
        <v>18</v>
      </c>
      <c r="G27" s="4" t="s">
        <v>92</v>
      </c>
      <c r="H27" s="4" t="s">
        <v>93</v>
      </c>
      <c r="I27" s="4" t="s">
        <v>94</v>
      </c>
      <c r="J27" s="2">
        <v>42242.48333333333</v>
      </c>
      <c r="K27" s="4" t="s">
        <v>22</v>
      </c>
      <c r="L27">
        <v>7.75</v>
      </c>
      <c r="M27">
        <v>2</v>
      </c>
      <c r="N27">
        <v>16.5</v>
      </c>
      <c r="O27">
        <f t="shared" si="0"/>
        <v>26.25</v>
      </c>
      <c r="P27">
        <f t="shared" si="1"/>
        <v>27</v>
      </c>
      <c r="Q27" t="str">
        <f t="shared" si="2"/>
        <v>B</v>
      </c>
      <c r="S27">
        <v>4</v>
      </c>
      <c r="T27">
        <v>4</v>
      </c>
      <c r="U27">
        <v>4</v>
      </c>
      <c r="V27">
        <v>15</v>
      </c>
      <c r="W27">
        <f t="shared" si="7"/>
        <v>53.25</v>
      </c>
      <c r="Y27">
        <v>24</v>
      </c>
      <c r="Z27">
        <f t="shared" si="3"/>
        <v>77.25</v>
      </c>
      <c r="AB27">
        <f t="shared" si="4"/>
        <v>78</v>
      </c>
    </row>
    <row r="28" spans="1:28">
      <c r="A28" s="4" t="s">
        <v>13</v>
      </c>
      <c r="B28" s="4" t="s">
        <v>14</v>
      </c>
      <c r="C28" s="4" t="s">
        <v>15</v>
      </c>
      <c r="D28" s="4" t="s">
        <v>16</v>
      </c>
      <c r="E28" s="4" t="s">
        <v>17</v>
      </c>
      <c r="F28" s="4" t="s">
        <v>18</v>
      </c>
      <c r="G28" s="4" t="s">
        <v>95</v>
      </c>
      <c r="H28" s="4" t="s">
        <v>96</v>
      </c>
      <c r="I28" s="4" t="s">
        <v>97</v>
      </c>
      <c r="J28" s="2">
        <v>42242.48333333333</v>
      </c>
      <c r="K28" s="4" t="s">
        <v>22</v>
      </c>
      <c r="L28">
        <v>7.5</v>
      </c>
      <c r="M28">
        <v>2.5</v>
      </c>
      <c r="N28">
        <v>13.25</v>
      </c>
      <c r="O28">
        <f t="shared" si="0"/>
        <v>23.25</v>
      </c>
      <c r="P28">
        <f t="shared" si="1"/>
        <v>24</v>
      </c>
      <c r="Q28" t="str">
        <f t="shared" si="2"/>
        <v>B-</v>
      </c>
      <c r="S28">
        <v>0</v>
      </c>
      <c r="T28">
        <v>4.5</v>
      </c>
      <c r="U28">
        <v>5</v>
      </c>
      <c r="V28">
        <v>17</v>
      </c>
      <c r="W28">
        <f t="shared" si="7"/>
        <v>49.75</v>
      </c>
      <c r="Y28">
        <v>20.5</v>
      </c>
      <c r="Z28">
        <f t="shared" si="3"/>
        <v>70.25</v>
      </c>
      <c r="AB28">
        <f t="shared" si="4"/>
        <v>71</v>
      </c>
    </row>
    <row r="29" spans="1:28">
      <c r="A29" s="4" t="s">
        <v>13</v>
      </c>
      <c r="B29" s="4" t="s">
        <v>14</v>
      </c>
      <c r="C29" s="4" t="s">
        <v>15</v>
      </c>
      <c r="D29" s="4" t="s">
        <v>16</v>
      </c>
      <c r="E29" s="4" t="s">
        <v>17</v>
      </c>
      <c r="F29" s="4" t="s">
        <v>18</v>
      </c>
      <c r="G29" s="4" t="s">
        <v>98</v>
      </c>
      <c r="H29" s="4" t="s">
        <v>99</v>
      </c>
      <c r="I29" s="4" t="s">
        <v>100</v>
      </c>
      <c r="J29" s="2">
        <v>42242.48333333333</v>
      </c>
      <c r="K29" s="4" t="s">
        <v>22</v>
      </c>
      <c r="L29">
        <v>8</v>
      </c>
      <c r="M29">
        <v>4</v>
      </c>
      <c r="N29">
        <v>16.5</v>
      </c>
      <c r="O29">
        <f t="shared" si="0"/>
        <v>28.5</v>
      </c>
      <c r="P29">
        <f t="shared" si="1"/>
        <v>29</v>
      </c>
      <c r="Q29" t="str">
        <f t="shared" si="2"/>
        <v>A</v>
      </c>
      <c r="S29">
        <v>5</v>
      </c>
      <c r="T29">
        <v>5</v>
      </c>
      <c r="U29">
        <v>5</v>
      </c>
      <c r="V29">
        <v>15</v>
      </c>
      <c r="W29">
        <f t="shared" si="7"/>
        <v>58.5</v>
      </c>
      <c r="Y29">
        <v>23.5</v>
      </c>
      <c r="Z29">
        <f t="shared" si="3"/>
        <v>82</v>
      </c>
      <c r="AB29">
        <f t="shared" si="4"/>
        <v>82</v>
      </c>
    </row>
    <row r="30" spans="1:28">
      <c r="A30" s="4" t="s">
        <v>13</v>
      </c>
      <c r="B30" s="4" t="s">
        <v>14</v>
      </c>
      <c r="C30" s="4" t="s">
        <v>15</v>
      </c>
      <c r="D30" s="4" t="s">
        <v>16</v>
      </c>
      <c r="E30" s="4" t="s">
        <v>17</v>
      </c>
      <c r="F30" s="4" t="s">
        <v>18</v>
      </c>
      <c r="G30" s="4" t="s">
        <v>101</v>
      </c>
      <c r="H30" s="4" t="s">
        <v>102</v>
      </c>
      <c r="I30" s="4" t="s">
        <v>103</v>
      </c>
      <c r="J30" s="2">
        <v>42242.48333333333</v>
      </c>
      <c r="K30" s="4" t="s">
        <v>22</v>
      </c>
      <c r="L30">
        <v>7.5</v>
      </c>
      <c r="M30">
        <v>0.5</v>
      </c>
      <c r="N30">
        <v>13</v>
      </c>
      <c r="O30">
        <f t="shared" si="0"/>
        <v>21</v>
      </c>
      <c r="P30">
        <f t="shared" si="1"/>
        <v>21</v>
      </c>
      <c r="Q30" t="str">
        <f t="shared" si="2"/>
        <v>C-</v>
      </c>
      <c r="S30">
        <v>4.5</v>
      </c>
      <c r="T30">
        <v>5</v>
      </c>
      <c r="U30">
        <v>4.5</v>
      </c>
      <c r="V30">
        <v>17</v>
      </c>
      <c r="W30">
        <f t="shared" si="7"/>
        <v>52</v>
      </c>
      <c r="Y30">
        <v>19</v>
      </c>
      <c r="Z30">
        <f t="shared" si="3"/>
        <v>71</v>
      </c>
      <c r="AB30">
        <f t="shared" si="4"/>
        <v>71</v>
      </c>
    </row>
    <row r="31" spans="1:28">
      <c r="A31" s="4" t="s">
        <v>13</v>
      </c>
      <c r="B31" s="4" t="s">
        <v>14</v>
      </c>
      <c r="C31" s="4" t="s">
        <v>15</v>
      </c>
      <c r="D31" s="4" t="s">
        <v>16</v>
      </c>
      <c r="E31" s="4" t="s">
        <v>17</v>
      </c>
      <c r="F31" s="4" t="s">
        <v>18</v>
      </c>
      <c r="G31" s="4" t="s">
        <v>104</v>
      </c>
      <c r="H31" s="4" t="s">
        <v>105</v>
      </c>
      <c r="I31" s="4" t="s">
        <v>106</v>
      </c>
      <c r="J31" s="2">
        <v>42242.48333333333</v>
      </c>
      <c r="K31" s="4" t="s">
        <v>22</v>
      </c>
      <c r="L31">
        <v>8</v>
      </c>
      <c r="M31">
        <v>2.75</v>
      </c>
      <c r="N31">
        <v>16.25</v>
      </c>
      <c r="O31">
        <f t="shared" si="0"/>
        <v>27</v>
      </c>
      <c r="P31">
        <f t="shared" si="1"/>
        <v>27</v>
      </c>
      <c r="Q31" t="str">
        <f t="shared" si="2"/>
        <v>B</v>
      </c>
      <c r="S31">
        <v>3.5</v>
      </c>
      <c r="T31">
        <v>3.5</v>
      </c>
      <c r="U31">
        <v>4.5</v>
      </c>
      <c r="V31">
        <v>15</v>
      </c>
      <c r="W31">
        <f t="shared" si="7"/>
        <v>53.5</v>
      </c>
      <c r="Y31">
        <v>20.5</v>
      </c>
      <c r="Z31">
        <f t="shared" si="3"/>
        <v>74</v>
      </c>
      <c r="AB31">
        <f t="shared" si="4"/>
        <v>74</v>
      </c>
    </row>
    <row r="32" spans="1:28">
      <c r="A32" s="4" t="s">
        <v>13</v>
      </c>
      <c r="B32" s="4" t="s">
        <v>14</v>
      </c>
      <c r="C32" s="4" t="s">
        <v>15</v>
      </c>
      <c r="D32" s="4" t="s">
        <v>16</v>
      </c>
      <c r="E32" s="4" t="s">
        <v>17</v>
      </c>
      <c r="F32" s="4" t="s">
        <v>18</v>
      </c>
      <c r="G32" s="4" t="s">
        <v>107</v>
      </c>
      <c r="H32" s="4" t="s">
        <v>108</v>
      </c>
      <c r="I32" s="4" t="s">
        <v>109</v>
      </c>
      <c r="J32" s="2">
        <v>42242.48333333333</v>
      </c>
      <c r="K32" s="4" t="s">
        <v>22</v>
      </c>
      <c r="L32">
        <v>7.5</v>
      </c>
      <c r="M32">
        <v>1.75</v>
      </c>
      <c r="N32">
        <v>13.25</v>
      </c>
      <c r="O32">
        <f t="shared" si="0"/>
        <v>22.5</v>
      </c>
      <c r="P32">
        <f t="shared" si="1"/>
        <v>23</v>
      </c>
      <c r="Q32" t="str">
        <f t="shared" si="2"/>
        <v>C</v>
      </c>
      <c r="S32">
        <v>4</v>
      </c>
      <c r="T32">
        <v>0</v>
      </c>
      <c r="U32">
        <v>4</v>
      </c>
      <c r="V32">
        <v>13</v>
      </c>
      <c r="W32">
        <f>SUM(L32, M32, N32, S32, T32, U32, V32)</f>
        <v>43.5</v>
      </c>
      <c r="Y32">
        <v>16.5</v>
      </c>
      <c r="Z32">
        <f t="shared" si="3"/>
        <v>60</v>
      </c>
      <c r="AB32">
        <f t="shared" si="4"/>
        <v>60</v>
      </c>
    </row>
    <row r="33" spans="1:28">
      <c r="A33" s="4" t="s">
        <v>13</v>
      </c>
      <c r="B33" s="4" t="s">
        <v>14</v>
      </c>
      <c r="C33" s="4" t="s">
        <v>15</v>
      </c>
      <c r="D33" s="4" t="s">
        <v>16</v>
      </c>
      <c r="E33" s="4" t="s">
        <v>17</v>
      </c>
      <c r="F33" s="4" t="s">
        <v>18</v>
      </c>
      <c r="G33" s="4" t="s">
        <v>110</v>
      </c>
      <c r="H33" s="4" t="s">
        <v>111</v>
      </c>
      <c r="I33" s="4" t="s">
        <v>112</v>
      </c>
      <c r="J33" s="2">
        <v>42242.48333333333</v>
      </c>
      <c r="K33" s="4" t="s">
        <v>22</v>
      </c>
      <c r="L33">
        <v>7.5</v>
      </c>
      <c r="M33">
        <v>3</v>
      </c>
      <c r="N33">
        <v>13.75</v>
      </c>
      <c r="O33">
        <f t="shared" si="0"/>
        <v>24.25</v>
      </c>
      <c r="P33">
        <f t="shared" si="1"/>
        <v>25</v>
      </c>
      <c r="Q33" t="str">
        <f t="shared" si="2"/>
        <v>B-</v>
      </c>
      <c r="S33">
        <v>4</v>
      </c>
      <c r="T33">
        <v>3</v>
      </c>
      <c r="U33">
        <v>5</v>
      </c>
      <c r="V33">
        <v>17</v>
      </c>
      <c r="W33">
        <f>SUM(L33, M33, N33, S33, T33, U33, V33)</f>
        <v>53.25</v>
      </c>
      <c r="Y33">
        <v>27</v>
      </c>
      <c r="Z33">
        <f t="shared" si="3"/>
        <v>80.25</v>
      </c>
      <c r="AB33">
        <f t="shared" si="4"/>
        <v>81</v>
      </c>
    </row>
    <row r="34" spans="1:28">
      <c r="A34" s="4" t="s">
        <v>13</v>
      </c>
      <c r="B34" s="4" t="s">
        <v>14</v>
      </c>
      <c r="C34" s="4" t="s">
        <v>15</v>
      </c>
      <c r="D34" s="4" t="s">
        <v>16</v>
      </c>
      <c r="E34" s="4" t="s">
        <v>17</v>
      </c>
      <c r="F34" s="4" t="s">
        <v>18</v>
      </c>
      <c r="G34" s="4" t="s">
        <v>113</v>
      </c>
      <c r="H34" s="4" t="s">
        <v>114</v>
      </c>
      <c r="I34" s="4" t="s">
        <v>115</v>
      </c>
      <c r="J34" s="2">
        <v>42242.48333333333</v>
      </c>
      <c r="K34" s="4" t="s">
        <v>22</v>
      </c>
      <c r="L34">
        <v>7.5</v>
      </c>
      <c r="M34">
        <v>2.75</v>
      </c>
      <c r="N34">
        <v>14.5</v>
      </c>
      <c r="O34">
        <f t="shared" si="0"/>
        <v>24.75</v>
      </c>
      <c r="P34">
        <f t="shared" si="1"/>
        <v>25</v>
      </c>
      <c r="Q34" t="str">
        <f t="shared" si="2"/>
        <v>B-</v>
      </c>
      <c r="S34">
        <v>4</v>
      </c>
      <c r="T34">
        <v>4</v>
      </c>
      <c r="U34">
        <v>4.5</v>
      </c>
      <c r="V34">
        <v>17</v>
      </c>
      <c r="W34">
        <f t="shared" ref="W34:W97" si="8">SUM(L34, M34, N34, S34, T34, U34, V34)</f>
        <v>54.25</v>
      </c>
      <c r="Y34">
        <v>22</v>
      </c>
      <c r="Z34">
        <f t="shared" si="3"/>
        <v>76.25</v>
      </c>
      <c r="AB34">
        <f t="shared" si="4"/>
        <v>77</v>
      </c>
    </row>
    <row r="35" spans="1:28">
      <c r="A35" s="4" t="s">
        <v>13</v>
      </c>
      <c r="B35" s="4" t="s">
        <v>14</v>
      </c>
      <c r="C35" s="4" t="s">
        <v>15</v>
      </c>
      <c r="D35" s="4" t="s">
        <v>16</v>
      </c>
      <c r="E35" s="4" t="s">
        <v>17</v>
      </c>
      <c r="F35" s="4" t="s">
        <v>18</v>
      </c>
      <c r="G35" s="4" t="s">
        <v>116</v>
      </c>
      <c r="H35" s="4" t="s">
        <v>117</v>
      </c>
      <c r="I35" s="4" t="s">
        <v>118</v>
      </c>
      <c r="J35" s="2">
        <v>42242.48333333333</v>
      </c>
      <c r="K35" s="4" t="s">
        <v>22</v>
      </c>
      <c r="L35">
        <v>8</v>
      </c>
      <c r="M35">
        <v>3.5</v>
      </c>
      <c r="N35">
        <v>17.25</v>
      </c>
      <c r="O35">
        <f t="shared" si="0"/>
        <v>28.75</v>
      </c>
      <c r="P35">
        <f t="shared" si="1"/>
        <v>29</v>
      </c>
      <c r="Q35" t="str">
        <f t="shared" si="2"/>
        <v>A</v>
      </c>
      <c r="S35">
        <v>3.5</v>
      </c>
      <c r="T35">
        <v>4</v>
      </c>
      <c r="U35">
        <v>5</v>
      </c>
      <c r="V35">
        <v>15</v>
      </c>
      <c r="W35">
        <f t="shared" si="8"/>
        <v>56.25</v>
      </c>
      <c r="Y35">
        <v>26.5</v>
      </c>
      <c r="Z35">
        <f t="shared" si="3"/>
        <v>82.75</v>
      </c>
      <c r="AB35">
        <f t="shared" si="4"/>
        <v>83</v>
      </c>
    </row>
    <row r="36" spans="1:28">
      <c r="A36" s="4" t="s">
        <v>13</v>
      </c>
      <c r="B36" s="4" t="s">
        <v>14</v>
      </c>
      <c r="C36" s="4" t="s">
        <v>15</v>
      </c>
      <c r="D36" s="4" t="s">
        <v>16</v>
      </c>
      <c r="E36" s="4" t="s">
        <v>17</v>
      </c>
      <c r="F36" s="4" t="s">
        <v>18</v>
      </c>
      <c r="G36" s="4" t="s">
        <v>119</v>
      </c>
      <c r="H36" s="4" t="s">
        <v>120</v>
      </c>
      <c r="I36" s="4" t="s">
        <v>121</v>
      </c>
      <c r="J36" s="2">
        <v>42242.48333333333</v>
      </c>
      <c r="K36" s="4" t="s">
        <v>22</v>
      </c>
      <c r="L36">
        <v>8.5</v>
      </c>
      <c r="M36">
        <v>3.5</v>
      </c>
      <c r="N36">
        <v>17.5</v>
      </c>
      <c r="O36">
        <f t="shared" si="0"/>
        <v>29.5</v>
      </c>
      <c r="P36">
        <f t="shared" si="1"/>
        <v>30</v>
      </c>
      <c r="Q36" t="str">
        <f t="shared" si="2"/>
        <v>A</v>
      </c>
      <c r="S36">
        <v>4</v>
      </c>
      <c r="T36">
        <v>3.5</v>
      </c>
      <c r="U36">
        <v>4.5</v>
      </c>
      <c r="V36">
        <v>15</v>
      </c>
      <c r="W36">
        <f t="shared" si="8"/>
        <v>56.5</v>
      </c>
      <c r="Y36">
        <v>24.5</v>
      </c>
      <c r="Z36">
        <f t="shared" si="3"/>
        <v>81</v>
      </c>
      <c r="AB36">
        <f t="shared" si="4"/>
        <v>81</v>
      </c>
    </row>
    <row r="37" spans="1:28">
      <c r="A37" s="4" t="s">
        <v>13</v>
      </c>
      <c r="B37" s="4" t="s">
        <v>14</v>
      </c>
      <c r="C37" s="4" t="s">
        <v>15</v>
      </c>
      <c r="D37" s="4" t="s">
        <v>16</v>
      </c>
      <c r="E37" s="4" t="s">
        <v>17</v>
      </c>
      <c r="F37" s="4" t="s">
        <v>18</v>
      </c>
      <c r="G37" s="4" t="s">
        <v>122</v>
      </c>
      <c r="H37" s="4" t="s">
        <v>123</v>
      </c>
      <c r="I37" s="4" t="s">
        <v>124</v>
      </c>
      <c r="J37" s="2">
        <v>42242.48333333333</v>
      </c>
      <c r="K37" s="4" t="s">
        <v>22</v>
      </c>
      <c r="L37">
        <v>7.5</v>
      </c>
      <c r="M37">
        <v>3</v>
      </c>
      <c r="N37">
        <v>9.25</v>
      </c>
      <c r="O37">
        <f t="shared" si="0"/>
        <v>19.75</v>
      </c>
      <c r="P37">
        <f t="shared" si="1"/>
        <v>20</v>
      </c>
      <c r="Q37" t="str">
        <f t="shared" si="2"/>
        <v>C-</v>
      </c>
      <c r="S37">
        <v>3</v>
      </c>
      <c r="T37">
        <v>3.5</v>
      </c>
      <c r="U37">
        <v>4</v>
      </c>
      <c r="V37">
        <v>11</v>
      </c>
      <c r="W37">
        <f t="shared" si="8"/>
        <v>41.25</v>
      </c>
      <c r="Y37">
        <v>19.5</v>
      </c>
      <c r="Z37">
        <f t="shared" si="3"/>
        <v>60.75</v>
      </c>
      <c r="AB37">
        <f t="shared" si="4"/>
        <v>61</v>
      </c>
    </row>
    <row r="38" spans="1:28">
      <c r="A38" s="4" t="s">
        <v>13</v>
      </c>
      <c r="B38" s="4" t="s">
        <v>14</v>
      </c>
      <c r="C38" s="4" t="s">
        <v>15</v>
      </c>
      <c r="D38" s="4" t="s">
        <v>16</v>
      </c>
      <c r="E38" s="4" t="s">
        <v>17</v>
      </c>
      <c r="F38" s="4" t="s">
        <v>18</v>
      </c>
      <c r="G38" s="4" t="s">
        <v>125</v>
      </c>
      <c r="H38" s="4" t="s">
        <v>126</v>
      </c>
      <c r="I38" s="4" t="s">
        <v>127</v>
      </c>
      <c r="J38" s="2">
        <v>42242.48333333333</v>
      </c>
      <c r="K38" s="4" t="s">
        <v>22</v>
      </c>
      <c r="L38">
        <v>8.25</v>
      </c>
      <c r="M38">
        <v>3.25</v>
      </c>
      <c r="N38">
        <v>17.25</v>
      </c>
      <c r="O38">
        <f t="shared" si="0"/>
        <v>28.75</v>
      </c>
      <c r="P38">
        <f t="shared" si="1"/>
        <v>29</v>
      </c>
      <c r="Q38" t="str">
        <f t="shared" si="2"/>
        <v>A</v>
      </c>
      <c r="S38">
        <v>4</v>
      </c>
      <c r="T38">
        <v>4</v>
      </c>
      <c r="U38">
        <v>4</v>
      </c>
      <c r="V38">
        <v>15</v>
      </c>
      <c r="W38">
        <f t="shared" si="8"/>
        <v>55.75</v>
      </c>
      <c r="Y38">
        <v>23</v>
      </c>
      <c r="Z38">
        <f t="shared" si="3"/>
        <v>78.75</v>
      </c>
      <c r="AB38">
        <f t="shared" si="4"/>
        <v>79</v>
      </c>
    </row>
    <row r="39" spans="1:28">
      <c r="A39" s="4" t="s">
        <v>13</v>
      </c>
      <c r="B39" s="4" t="s">
        <v>14</v>
      </c>
      <c r="C39" s="4" t="s">
        <v>15</v>
      </c>
      <c r="D39" s="4" t="s">
        <v>16</v>
      </c>
      <c r="E39" s="4" t="s">
        <v>17</v>
      </c>
      <c r="F39" s="4" t="s">
        <v>18</v>
      </c>
      <c r="G39" s="4" t="s">
        <v>128</v>
      </c>
      <c r="H39" s="4" t="s">
        <v>129</v>
      </c>
      <c r="I39" s="4" t="s">
        <v>130</v>
      </c>
      <c r="J39" s="2">
        <v>42242.48333333333</v>
      </c>
      <c r="K39" s="4" t="s">
        <v>22</v>
      </c>
      <c r="L39">
        <v>8.5</v>
      </c>
      <c r="N39">
        <v>16</v>
      </c>
      <c r="O39">
        <f t="shared" si="0"/>
        <v>24.5</v>
      </c>
      <c r="P39">
        <f t="shared" si="1"/>
        <v>25</v>
      </c>
      <c r="Q39" t="str">
        <f t="shared" si="2"/>
        <v>B-</v>
      </c>
      <c r="S39">
        <v>4</v>
      </c>
      <c r="T39">
        <v>4.5</v>
      </c>
      <c r="U39">
        <v>4.5</v>
      </c>
      <c r="V39">
        <v>16</v>
      </c>
      <c r="W39">
        <f t="shared" si="8"/>
        <v>53.5</v>
      </c>
      <c r="Y39">
        <v>24</v>
      </c>
      <c r="Z39">
        <f t="shared" si="3"/>
        <v>77.5</v>
      </c>
      <c r="AB39">
        <f t="shared" si="4"/>
        <v>78</v>
      </c>
    </row>
    <row r="40" spans="1:28">
      <c r="A40" s="4" t="s">
        <v>13</v>
      </c>
      <c r="B40" s="4" t="s">
        <v>14</v>
      </c>
      <c r="C40" s="4" t="s">
        <v>15</v>
      </c>
      <c r="D40" s="4" t="s">
        <v>16</v>
      </c>
      <c r="E40" s="4" t="s">
        <v>17</v>
      </c>
      <c r="F40" s="4" t="s">
        <v>18</v>
      </c>
      <c r="G40" s="4" t="s">
        <v>131</v>
      </c>
      <c r="H40" s="4" t="s">
        <v>132</v>
      </c>
      <c r="I40" s="4" t="s">
        <v>133</v>
      </c>
      <c r="J40" s="2">
        <v>42242.48333333333</v>
      </c>
      <c r="K40" s="4" t="s">
        <v>22</v>
      </c>
      <c r="L40">
        <v>7.75</v>
      </c>
      <c r="M40">
        <v>1.5</v>
      </c>
      <c r="N40">
        <v>12.75</v>
      </c>
      <c r="O40">
        <f t="shared" si="0"/>
        <v>22</v>
      </c>
      <c r="P40">
        <f t="shared" si="1"/>
        <v>22</v>
      </c>
      <c r="Q40" t="str">
        <f t="shared" si="2"/>
        <v>C</v>
      </c>
      <c r="S40">
        <v>4.25</v>
      </c>
      <c r="T40">
        <v>4.5</v>
      </c>
      <c r="U40">
        <v>4</v>
      </c>
      <c r="V40">
        <v>17</v>
      </c>
      <c r="W40">
        <f t="shared" si="8"/>
        <v>51.75</v>
      </c>
      <c r="Y40">
        <v>21</v>
      </c>
      <c r="Z40">
        <f t="shared" si="3"/>
        <v>72.75</v>
      </c>
      <c r="AB40">
        <f t="shared" si="4"/>
        <v>73</v>
      </c>
    </row>
    <row r="41" spans="1:28">
      <c r="A41" s="4" t="s">
        <v>13</v>
      </c>
      <c r="B41" s="4" t="s">
        <v>14</v>
      </c>
      <c r="C41" s="4" t="s">
        <v>15</v>
      </c>
      <c r="D41" s="4" t="s">
        <v>16</v>
      </c>
      <c r="E41" s="4" t="s">
        <v>17</v>
      </c>
      <c r="F41" s="4" t="s">
        <v>18</v>
      </c>
      <c r="G41" s="4" t="s">
        <v>134</v>
      </c>
      <c r="H41" s="4" t="s">
        <v>135</v>
      </c>
      <c r="I41" s="4" t="s">
        <v>136</v>
      </c>
      <c r="J41" s="2">
        <v>42242.48333333333</v>
      </c>
      <c r="K41" s="4" t="s">
        <v>22</v>
      </c>
      <c r="L41">
        <v>8.25</v>
      </c>
      <c r="M41">
        <v>1.25</v>
      </c>
      <c r="N41">
        <v>16.5</v>
      </c>
      <c r="O41">
        <f t="shared" si="0"/>
        <v>26</v>
      </c>
      <c r="P41">
        <f t="shared" si="1"/>
        <v>26</v>
      </c>
      <c r="Q41" t="str">
        <f t="shared" si="2"/>
        <v>B</v>
      </c>
      <c r="S41">
        <v>4</v>
      </c>
      <c r="T41">
        <v>3.5</v>
      </c>
      <c r="U41">
        <v>5</v>
      </c>
      <c r="V41">
        <v>15</v>
      </c>
      <c r="W41">
        <f t="shared" si="8"/>
        <v>53.5</v>
      </c>
      <c r="Y41">
        <v>24.5</v>
      </c>
      <c r="Z41">
        <f t="shared" si="3"/>
        <v>78</v>
      </c>
      <c r="AB41">
        <f t="shared" si="4"/>
        <v>78</v>
      </c>
    </row>
    <row r="42" spans="1:28">
      <c r="A42" s="4" t="s">
        <v>13</v>
      </c>
      <c r="B42" s="4" t="s">
        <v>14</v>
      </c>
      <c r="C42" s="4" t="s">
        <v>15</v>
      </c>
      <c r="D42" s="4" t="s">
        <v>16</v>
      </c>
      <c r="E42" s="4" t="s">
        <v>17</v>
      </c>
      <c r="F42" s="4" t="s">
        <v>18</v>
      </c>
      <c r="G42" s="4" t="s">
        <v>137</v>
      </c>
      <c r="H42" s="4" t="s">
        <v>138</v>
      </c>
      <c r="I42" s="4" t="s">
        <v>139</v>
      </c>
      <c r="J42" s="2">
        <v>42242.48333333333</v>
      </c>
      <c r="K42" s="4" t="s">
        <v>22</v>
      </c>
      <c r="L42">
        <v>8.25</v>
      </c>
      <c r="M42">
        <v>1.5</v>
      </c>
      <c r="N42">
        <v>14.5</v>
      </c>
      <c r="O42">
        <f t="shared" si="0"/>
        <v>24.25</v>
      </c>
      <c r="P42">
        <f t="shared" si="1"/>
        <v>25</v>
      </c>
      <c r="Q42" t="str">
        <f t="shared" si="2"/>
        <v>B-</v>
      </c>
      <c r="S42">
        <v>4</v>
      </c>
      <c r="T42">
        <v>3.5</v>
      </c>
      <c r="U42">
        <v>4.5</v>
      </c>
      <c r="V42">
        <v>15</v>
      </c>
      <c r="W42">
        <f t="shared" si="8"/>
        <v>51.25</v>
      </c>
      <c r="Y42">
        <v>23.5</v>
      </c>
      <c r="Z42">
        <f t="shared" si="3"/>
        <v>74.75</v>
      </c>
      <c r="AB42">
        <f t="shared" si="4"/>
        <v>75</v>
      </c>
    </row>
    <row r="43" spans="1:28">
      <c r="A43" s="4" t="s">
        <v>13</v>
      </c>
      <c r="B43" s="4" t="s">
        <v>14</v>
      </c>
      <c r="C43" s="4" t="s">
        <v>15</v>
      </c>
      <c r="D43" s="4" t="s">
        <v>16</v>
      </c>
      <c r="E43" s="4" t="s">
        <v>17</v>
      </c>
      <c r="F43" s="4" t="s">
        <v>18</v>
      </c>
      <c r="G43" s="4" t="s">
        <v>140</v>
      </c>
      <c r="H43" s="4" t="s">
        <v>141</v>
      </c>
      <c r="I43" s="4" t="s">
        <v>142</v>
      </c>
      <c r="J43" s="2">
        <v>42242.48333333333</v>
      </c>
      <c r="K43" s="4" t="s">
        <v>22</v>
      </c>
      <c r="L43">
        <v>7.5</v>
      </c>
      <c r="M43">
        <v>2.5</v>
      </c>
      <c r="N43">
        <v>11</v>
      </c>
      <c r="O43">
        <f t="shared" si="0"/>
        <v>21</v>
      </c>
      <c r="P43">
        <f t="shared" si="1"/>
        <v>21</v>
      </c>
      <c r="Q43" t="str">
        <f t="shared" si="2"/>
        <v>C-</v>
      </c>
      <c r="S43">
        <v>0</v>
      </c>
      <c r="T43">
        <v>3.5</v>
      </c>
      <c r="U43">
        <v>0</v>
      </c>
      <c r="V43">
        <v>17</v>
      </c>
      <c r="W43">
        <f t="shared" si="8"/>
        <v>41.5</v>
      </c>
      <c r="Y43">
        <v>24.5</v>
      </c>
      <c r="Z43">
        <f t="shared" si="3"/>
        <v>66</v>
      </c>
      <c r="AB43">
        <f t="shared" si="4"/>
        <v>66</v>
      </c>
    </row>
    <row r="44" spans="1:28">
      <c r="A44" s="4" t="s">
        <v>13</v>
      </c>
      <c r="B44" s="4" t="s">
        <v>14</v>
      </c>
      <c r="C44" s="4" t="s">
        <v>15</v>
      </c>
      <c r="D44" s="4" t="s">
        <v>16</v>
      </c>
      <c r="E44" s="4" t="s">
        <v>17</v>
      </c>
      <c r="F44" s="4" t="s">
        <v>18</v>
      </c>
      <c r="G44" s="4" t="s">
        <v>143</v>
      </c>
      <c r="H44" s="4" t="s">
        <v>144</v>
      </c>
      <c r="I44" s="4" t="s">
        <v>145</v>
      </c>
      <c r="J44" s="2">
        <v>42242.48333333333</v>
      </c>
      <c r="K44" s="4" t="s">
        <v>22</v>
      </c>
      <c r="L44">
        <v>7.5</v>
      </c>
      <c r="N44">
        <v>14.25</v>
      </c>
      <c r="O44">
        <f t="shared" si="0"/>
        <v>21.75</v>
      </c>
      <c r="P44">
        <f t="shared" si="1"/>
        <v>22</v>
      </c>
      <c r="Q44" t="str">
        <f t="shared" si="2"/>
        <v>C</v>
      </c>
      <c r="S44">
        <v>4</v>
      </c>
      <c r="T44">
        <v>4</v>
      </c>
      <c r="U44">
        <v>5</v>
      </c>
      <c r="V44">
        <v>16</v>
      </c>
      <c r="W44">
        <f t="shared" si="8"/>
        <v>50.75</v>
      </c>
      <c r="Y44">
        <v>23.5</v>
      </c>
      <c r="Z44">
        <f t="shared" si="3"/>
        <v>74.25</v>
      </c>
      <c r="AB44">
        <f t="shared" si="4"/>
        <v>75</v>
      </c>
    </row>
    <row r="45" spans="1:28">
      <c r="A45" s="4" t="s">
        <v>13</v>
      </c>
      <c r="B45" s="4" t="s">
        <v>14</v>
      </c>
      <c r="C45" s="4" t="s">
        <v>15</v>
      </c>
      <c r="D45" s="4" t="s">
        <v>16</v>
      </c>
      <c r="E45" s="4" t="s">
        <v>17</v>
      </c>
      <c r="F45" s="4" t="s">
        <v>18</v>
      </c>
      <c r="G45" s="4" t="s">
        <v>146</v>
      </c>
      <c r="H45" s="4" t="s">
        <v>147</v>
      </c>
      <c r="I45" s="4" t="s">
        <v>148</v>
      </c>
      <c r="J45" s="2">
        <v>42242.48333333333</v>
      </c>
      <c r="K45" s="4" t="s">
        <v>22</v>
      </c>
      <c r="L45">
        <v>7.5</v>
      </c>
      <c r="M45">
        <v>2.5</v>
      </c>
      <c r="N45">
        <v>16</v>
      </c>
      <c r="O45">
        <f t="shared" si="0"/>
        <v>26</v>
      </c>
      <c r="P45">
        <f t="shared" si="1"/>
        <v>26</v>
      </c>
      <c r="Q45" t="str">
        <f t="shared" si="2"/>
        <v>B</v>
      </c>
      <c r="S45">
        <v>4.75</v>
      </c>
      <c r="T45">
        <v>4.5</v>
      </c>
      <c r="U45">
        <v>4.5</v>
      </c>
      <c r="V45">
        <v>15</v>
      </c>
      <c r="W45">
        <f t="shared" si="8"/>
        <v>54.75</v>
      </c>
      <c r="Y45">
        <v>21.5</v>
      </c>
      <c r="Z45">
        <f t="shared" si="3"/>
        <v>76.25</v>
      </c>
      <c r="AB45">
        <f t="shared" si="4"/>
        <v>77</v>
      </c>
    </row>
    <row r="46" spans="1:28">
      <c r="A46" s="4" t="s">
        <v>13</v>
      </c>
      <c r="B46" s="4" t="s">
        <v>14</v>
      </c>
      <c r="C46" s="4" t="s">
        <v>15</v>
      </c>
      <c r="D46" s="4" t="s">
        <v>16</v>
      </c>
      <c r="E46" s="4" t="s">
        <v>17</v>
      </c>
      <c r="F46" s="4" t="s">
        <v>18</v>
      </c>
      <c r="G46" s="4" t="s">
        <v>149</v>
      </c>
      <c r="H46" s="4" t="s">
        <v>150</v>
      </c>
      <c r="I46" s="4" t="s">
        <v>151</v>
      </c>
      <c r="J46" s="2">
        <v>42242.48333333333</v>
      </c>
      <c r="K46" s="4" t="s">
        <v>22</v>
      </c>
      <c r="L46">
        <v>8.25</v>
      </c>
      <c r="M46">
        <v>3.25</v>
      </c>
      <c r="N46">
        <v>15.5</v>
      </c>
      <c r="O46">
        <f t="shared" si="0"/>
        <v>27</v>
      </c>
      <c r="P46">
        <f t="shared" si="1"/>
        <v>27</v>
      </c>
      <c r="Q46" t="str">
        <f t="shared" si="2"/>
        <v>B</v>
      </c>
      <c r="S46">
        <v>3</v>
      </c>
      <c r="T46">
        <v>4</v>
      </c>
      <c r="U46">
        <v>5</v>
      </c>
      <c r="V46">
        <v>15</v>
      </c>
      <c r="W46">
        <f t="shared" si="8"/>
        <v>54</v>
      </c>
      <c r="Y46">
        <v>22.5</v>
      </c>
      <c r="Z46">
        <f t="shared" si="3"/>
        <v>76.5</v>
      </c>
      <c r="AB46">
        <f t="shared" si="4"/>
        <v>77</v>
      </c>
    </row>
    <row r="47" spans="1:28">
      <c r="A47" s="4" t="s">
        <v>13</v>
      </c>
      <c r="B47" s="4" t="s">
        <v>14</v>
      </c>
      <c r="C47" s="4" t="s">
        <v>15</v>
      </c>
      <c r="D47" s="4" t="s">
        <v>16</v>
      </c>
      <c r="E47" s="4" t="s">
        <v>17</v>
      </c>
      <c r="F47" s="4" t="s">
        <v>18</v>
      </c>
      <c r="G47" s="4" t="s">
        <v>152</v>
      </c>
      <c r="H47" s="4" t="s">
        <v>153</v>
      </c>
      <c r="I47" s="4" t="s">
        <v>154</v>
      </c>
      <c r="J47" s="2">
        <v>42242.48333333333</v>
      </c>
      <c r="K47" s="4" t="s">
        <v>22</v>
      </c>
      <c r="L47">
        <v>7.5</v>
      </c>
      <c r="M47">
        <v>1.25</v>
      </c>
      <c r="N47">
        <v>12</v>
      </c>
      <c r="O47">
        <f t="shared" si="0"/>
        <v>20.75</v>
      </c>
      <c r="P47">
        <f t="shared" si="1"/>
        <v>21</v>
      </c>
      <c r="Q47" t="str">
        <f t="shared" si="2"/>
        <v>C-</v>
      </c>
      <c r="S47">
        <v>3</v>
      </c>
      <c r="T47">
        <v>4</v>
      </c>
      <c r="U47">
        <v>4</v>
      </c>
      <c r="V47">
        <v>11</v>
      </c>
      <c r="W47">
        <f t="shared" si="8"/>
        <v>42.75</v>
      </c>
      <c r="Y47">
        <v>21</v>
      </c>
      <c r="Z47">
        <f t="shared" si="3"/>
        <v>63.75</v>
      </c>
      <c r="AB47">
        <f t="shared" si="4"/>
        <v>64</v>
      </c>
    </row>
    <row r="48" spans="1:28">
      <c r="A48" s="4" t="s">
        <v>13</v>
      </c>
      <c r="B48" s="4" t="s">
        <v>14</v>
      </c>
      <c r="C48" s="4" t="s">
        <v>15</v>
      </c>
      <c r="D48" s="4" t="s">
        <v>16</v>
      </c>
      <c r="E48" s="4" t="s">
        <v>17</v>
      </c>
      <c r="F48" s="4" t="s">
        <v>18</v>
      </c>
      <c r="G48" s="4" t="s">
        <v>155</v>
      </c>
      <c r="H48" s="4" t="s">
        <v>156</v>
      </c>
      <c r="I48" s="4" t="s">
        <v>157</v>
      </c>
      <c r="J48" s="2">
        <v>42242.48333333333</v>
      </c>
      <c r="K48" s="4" t="s">
        <v>22</v>
      </c>
      <c r="L48">
        <v>7.5</v>
      </c>
      <c r="M48">
        <v>1.75</v>
      </c>
      <c r="N48">
        <v>12.5</v>
      </c>
      <c r="O48">
        <f t="shared" si="0"/>
        <v>21.75</v>
      </c>
      <c r="P48">
        <f t="shared" si="1"/>
        <v>22</v>
      </c>
      <c r="Q48" t="str">
        <f t="shared" si="2"/>
        <v>C</v>
      </c>
      <c r="S48">
        <v>4.25</v>
      </c>
      <c r="T48">
        <v>4.5</v>
      </c>
      <c r="U48">
        <v>4.5</v>
      </c>
      <c r="V48">
        <v>0</v>
      </c>
      <c r="W48">
        <f t="shared" si="8"/>
        <v>35</v>
      </c>
      <c r="Y48">
        <v>25.5</v>
      </c>
      <c r="Z48">
        <f t="shared" si="3"/>
        <v>60.5</v>
      </c>
      <c r="AB48">
        <f t="shared" si="4"/>
        <v>61</v>
      </c>
    </row>
    <row r="49" spans="1:28">
      <c r="A49" s="4" t="s">
        <v>13</v>
      </c>
      <c r="B49" s="4" t="s">
        <v>14</v>
      </c>
      <c r="C49" s="4" t="s">
        <v>15</v>
      </c>
      <c r="D49" s="4" t="s">
        <v>16</v>
      </c>
      <c r="E49" s="4" t="s">
        <v>17</v>
      </c>
      <c r="F49" s="4" t="s">
        <v>18</v>
      </c>
      <c r="G49" s="4" t="s">
        <v>158</v>
      </c>
      <c r="H49" s="4" t="s">
        <v>159</v>
      </c>
      <c r="I49" s="4" t="s">
        <v>160</v>
      </c>
      <c r="J49" s="2">
        <v>42242.48333333333</v>
      </c>
      <c r="K49" s="4" t="s">
        <v>22</v>
      </c>
      <c r="L49">
        <v>7.75</v>
      </c>
      <c r="M49">
        <v>3.5</v>
      </c>
      <c r="N49">
        <v>18</v>
      </c>
      <c r="O49">
        <f t="shared" si="0"/>
        <v>29.25</v>
      </c>
      <c r="P49">
        <f t="shared" si="1"/>
        <v>30</v>
      </c>
      <c r="Q49" t="str">
        <f t="shared" si="2"/>
        <v>A</v>
      </c>
      <c r="S49">
        <v>4</v>
      </c>
      <c r="T49">
        <v>4</v>
      </c>
      <c r="U49">
        <v>4</v>
      </c>
      <c r="V49">
        <v>18</v>
      </c>
      <c r="W49">
        <f t="shared" si="8"/>
        <v>59.25</v>
      </c>
      <c r="Y49">
        <v>24.5</v>
      </c>
      <c r="Z49">
        <f t="shared" si="3"/>
        <v>83.75</v>
      </c>
      <c r="AB49">
        <f t="shared" si="4"/>
        <v>84</v>
      </c>
    </row>
    <row r="50" spans="1:28">
      <c r="A50" s="4" t="s">
        <v>13</v>
      </c>
      <c r="B50" s="4" t="s">
        <v>14</v>
      </c>
      <c r="C50" s="4" t="s">
        <v>15</v>
      </c>
      <c r="D50" s="4" t="s">
        <v>16</v>
      </c>
      <c r="E50" s="4" t="s">
        <v>17</v>
      </c>
      <c r="F50" s="4" t="s">
        <v>18</v>
      </c>
      <c r="G50" s="4" t="s">
        <v>161</v>
      </c>
      <c r="H50" s="4" t="s">
        <v>162</v>
      </c>
      <c r="I50" s="4" t="s">
        <v>163</v>
      </c>
      <c r="J50" s="2">
        <v>42242.48333333333</v>
      </c>
      <c r="K50" s="4" t="s">
        <v>22</v>
      </c>
      <c r="L50">
        <v>7</v>
      </c>
      <c r="M50">
        <v>3</v>
      </c>
      <c r="N50">
        <v>14</v>
      </c>
      <c r="O50">
        <f t="shared" si="0"/>
        <v>24</v>
      </c>
      <c r="P50">
        <f t="shared" si="1"/>
        <v>24</v>
      </c>
      <c r="Q50" t="str">
        <f t="shared" si="2"/>
        <v>B-</v>
      </c>
      <c r="S50">
        <v>4</v>
      </c>
      <c r="T50">
        <v>4.5</v>
      </c>
      <c r="U50">
        <v>4</v>
      </c>
      <c r="V50">
        <v>15</v>
      </c>
      <c r="W50">
        <f t="shared" si="8"/>
        <v>51.5</v>
      </c>
      <c r="Y50">
        <v>23</v>
      </c>
      <c r="Z50">
        <f t="shared" si="3"/>
        <v>74.5</v>
      </c>
      <c r="AB50">
        <f t="shared" si="4"/>
        <v>75</v>
      </c>
    </row>
    <row r="51" spans="1:28">
      <c r="A51" s="4" t="s">
        <v>13</v>
      </c>
      <c r="B51" s="4" t="s">
        <v>14</v>
      </c>
      <c r="C51" s="4" t="s">
        <v>15</v>
      </c>
      <c r="D51" s="4" t="s">
        <v>16</v>
      </c>
      <c r="E51" s="4" t="s">
        <v>17</v>
      </c>
      <c r="F51" s="4" t="s">
        <v>18</v>
      </c>
      <c r="G51" s="4" t="s">
        <v>164</v>
      </c>
      <c r="H51" s="4" t="s">
        <v>165</v>
      </c>
      <c r="I51" s="4" t="s">
        <v>166</v>
      </c>
      <c r="J51" s="2">
        <v>42242.48333333333</v>
      </c>
      <c r="K51" s="4" t="s">
        <v>22</v>
      </c>
      <c r="L51">
        <v>7</v>
      </c>
      <c r="M51">
        <v>3.25</v>
      </c>
      <c r="N51">
        <v>13.25</v>
      </c>
      <c r="O51">
        <f t="shared" si="0"/>
        <v>23.5</v>
      </c>
      <c r="P51">
        <f t="shared" si="1"/>
        <v>24</v>
      </c>
      <c r="Q51" t="str">
        <f t="shared" si="2"/>
        <v>B-</v>
      </c>
      <c r="S51">
        <v>3</v>
      </c>
      <c r="T51">
        <v>4.5</v>
      </c>
      <c r="U51">
        <v>4.5</v>
      </c>
      <c r="V51">
        <v>19</v>
      </c>
      <c r="W51">
        <f t="shared" si="8"/>
        <v>54.5</v>
      </c>
      <c r="Y51">
        <v>23.5</v>
      </c>
      <c r="Z51">
        <f t="shared" si="3"/>
        <v>78</v>
      </c>
      <c r="AB51">
        <f t="shared" si="4"/>
        <v>78</v>
      </c>
    </row>
    <row r="52" spans="1:28">
      <c r="A52" s="4" t="s">
        <v>13</v>
      </c>
      <c r="B52" s="4" t="s">
        <v>14</v>
      </c>
      <c r="C52" s="4" t="s">
        <v>15</v>
      </c>
      <c r="D52" s="4" t="s">
        <v>16</v>
      </c>
      <c r="E52" s="4" t="s">
        <v>17</v>
      </c>
      <c r="F52" s="4" t="s">
        <v>18</v>
      </c>
      <c r="G52" s="4" t="s">
        <v>167</v>
      </c>
      <c r="H52" s="4" t="s">
        <v>168</v>
      </c>
      <c r="I52" s="4" t="s">
        <v>169</v>
      </c>
      <c r="J52" s="2">
        <v>42242.48333333333</v>
      </c>
      <c r="K52" s="4" t="s">
        <v>22</v>
      </c>
      <c r="L52">
        <v>7.5</v>
      </c>
      <c r="M52">
        <v>1.25</v>
      </c>
      <c r="N52">
        <v>11.25</v>
      </c>
      <c r="O52">
        <f t="shared" si="0"/>
        <v>20</v>
      </c>
      <c r="P52">
        <f t="shared" si="1"/>
        <v>20</v>
      </c>
      <c r="Q52" t="str">
        <f t="shared" si="2"/>
        <v>C-</v>
      </c>
      <c r="S52">
        <v>4</v>
      </c>
      <c r="T52">
        <v>3</v>
      </c>
      <c r="U52">
        <v>5</v>
      </c>
      <c r="V52">
        <v>14</v>
      </c>
      <c r="W52">
        <f t="shared" si="8"/>
        <v>46</v>
      </c>
      <c r="Y52">
        <v>22</v>
      </c>
      <c r="Z52">
        <f t="shared" si="3"/>
        <v>68</v>
      </c>
      <c r="AB52">
        <f t="shared" si="4"/>
        <v>68</v>
      </c>
    </row>
    <row r="53" spans="1:28">
      <c r="A53" s="4" t="s">
        <v>13</v>
      </c>
      <c r="B53" s="4" t="s">
        <v>14</v>
      </c>
      <c r="C53" s="4" t="s">
        <v>15</v>
      </c>
      <c r="D53" s="4" t="s">
        <v>16</v>
      </c>
      <c r="E53" s="4" t="s">
        <v>17</v>
      </c>
      <c r="F53" s="4" t="s">
        <v>18</v>
      </c>
      <c r="G53" s="4" t="s">
        <v>170</v>
      </c>
      <c r="H53" s="4" t="s">
        <v>171</v>
      </c>
      <c r="I53" s="4" t="s">
        <v>172</v>
      </c>
      <c r="J53" s="2">
        <v>42242.48333333333</v>
      </c>
      <c r="K53" s="4" t="s">
        <v>22</v>
      </c>
      <c r="L53">
        <v>7</v>
      </c>
      <c r="N53">
        <v>15.5</v>
      </c>
      <c r="O53">
        <f t="shared" si="0"/>
        <v>22.5</v>
      </c>
      <c r="P53">
        <f t="shared" si="1"/>
        <v>23</v>
      </c>
      <c r="Q53" t="str">
        <f t="shared" si="2"/>
        <v>C</v>
      </c>
      <c r="S53">
        <v>0</v>
      </c>
      <c r="T53">
        <v>3.5</v>
      </c>
      <c r="U53">
        <v>4</v>
      </c>
      <c r="V53">
        <v>14</v>
      </c>
      <c r="W53">
        <f t="shared" si="8"/>
        <v>44</v>
      </c>
      <c r="Y53">
        <v>19.5</v>
      </c>
      <c r="Z53">
        <f t="shared" si="3"/>
        <v>63.5</v>
      </c>
      <c r="AB53">
        <f t="shared" si="4"/>
        <v>64</v>
      </c>
    </row>
    <row r="54" spans="1:28">
      <c r="A54" s="4" t="s">
        <v>13</v>
      </c>
      <c r="B54" s="4" t="s">
        <v>14</v>
      </c>
      <c r="C54" s="4" t="s">
        <v>15</v>
      </c>
      <c r="D54" s="4" t="s">
        <v>16</v>
      </c>
      <c r="E54" s="4" t="s">
        <v>17</v>
      </c>
      <c r="F54" s="4" t="s">
        <v>18</v>
      </c>
      <c r="G54" s="4" t="s">
        <v>173</v>
      </c>
      <c r="H54" s="4" t="s">
        <v>174</v>
      </c>
      <c r="I54" s="4" t="s">
        <v>175</v>
      </c>
      <c r="J54" s="2">
        <v>42242.48333333333</v>
      </c>
      <c r="K54" s="4" t="s">
        <v>22</v>
      </c>
      <c r="L54">
        <v>8</v>
      </c>
      <c r="M54">
        <v>1.5</v>
      </c>
      <c r="N54">
        <v>15</v>
      </c>
      <c r="O54">
        <f t="shared" si="0"/>
        <v>24.5</v>
      </c>
      <c r="P54">
        <f t="shared" si="1"/>
        <v>25</v>
      </c>
      <c r="Q54" t="str">
        <f t="shared" si="2"/>
        <v>B-</v>
      </c>
      <c r="S54">
        <v>4</v>
      </c>
      <c r="T54">
        <v>4.5</v>
      </c>
      <c r="U54">
        <v>5</v>
      </c>
      <c r="V54">
        <v>11</v>
      </c>
      <c r="W54">
        <f t="shared" si="8"/>
        <v>49</v>
      </c>
      <c r="Y54">
        <v>24</v>
      </c>
      <c r="Z54">
        <f t="shared" si="3"/>
        <v>73</v>
      </c>
      <c r="AB54">
        <f t="shared" si="4"/>
        <v>73</v>
      </c>
    </row>
    <row r="55" spans="1:28">
      <c r="A55" s="4" t="s">
        <v>13</v>
      </c>
      <c r="B55" s="4" t="s">
        <v>14</v>
      </c>
      <c r="C55" s="4" t="s">
        <v>15</v>
      </c>
      <c r="D55" s="4" t="s">
        <v>16</v>
      </c>
      <c r="E55" s="4" t="s">
        <v>17</v>
      </c>
      <c r="F55" s="4" t="s">
        <v>18</v>
      </c>
      <c r="G55" s="4" t="s">
        <v>176</v>
      </c>
      <c r="H55" s="4" t="s">
        <v>177</v>
      </c>
      <c r="I55" s="4" t="s">
        <v>178</v>
      </c>
      <c r="J55" s="2">
        <v>42242.48333333333</v>
      </c>
      <c r="K55" s="4" t="s">
        <v>22</v>
      </c>
      <c r="L55">
        <v>7.75</v>
      </c>
      <c r="M55">
        <v>1.5</v>
      </c>
      <c r="N55">
        <v>10.5</v>
      </c>
      <c r="O55">
        <f t="shared" si="0"/>
        <v>19.75</v>
      </c>
      <c r="P55">
        <f t="shared" si="1"/>
        <v>20</v>
      </c>
      <c r="Q55" t="str">
        <f t="shared" si="2"/>
        <v>C-</v>
      </c>
      <c r="S55">
        <v>4.25</v>
      </c>
      <c r="T55">
        <v>3.5</v>
      </c>
      <c r="U55">
        <v>5</v>
      </c>
      <c r="V55">
        <v>13</v>
      </c>
      <c r="W55">
        <f t="shared" si="8"/>
        <v>45.5</v>
      </c>
      <c r="Y55">
        <v>23</v>
      </c>
      <c r="Z55">
        <f t="shared" si="3"/>
        <v>68.5</v>
      </c>
      <c r="AB55">
        <f t="shared" si="4"/>
        <v>69</v>
      </c>
    </row>
    <row r="56" spans="1:28">
      <c r="A56" s="4" t="s">
        <v>13</v>
      </c>
      <c r="B56" s="4" t="s">
        <v>14</v>
      </c>
      <c r="C56" s="4" t="s">
        <v>15</v>
      </c>
      <c r="D56" s="4" t="s">
        <v>16</v>
      </c>
      <c r="E56" s="4" t="s">
        <v>17</v>
      </c>
      <c r="F56" s="4" t="s">
        <v>18</v>
      </c>
      <c r="G56" s="4" t="s">
        <v>179</v>
      </c>
      <c r="H56" s="4" t="s">
        <v>180</v>
      </c>
      <c r="I56" s="4" t="s">
        <v>181</v>
      </c>
      <c r="J56" s="2">
        <v>42242.48333333333</v>
      </c>
      <c r="K56" s="4" t="s">
        <v>22</v>
      </c>
      <c r="L56">
        <v>7</v>
      </c>
      <c r="M56">
        <v>2.75</v>
      </c>
      <c r="N56">
        <v>13.5</v>
      </c>
      <c r="O56">
        <f t="shared" si="0"/>
        <v>23.25</v>
      </c>
      <c r="P56">
        <f t="shared" si="1"/>
        <v>24</v>
      </c>
      <c r="Q56" t="str">
        <f t="shared" si="2"/>
        <v>B-</v>
      </c>
      <c r="S56">
        <v>4</v>
      </c>
      <c r="T56">
        <v>4</v>
      </c>
      <c r="U56">
        <v>4.5</v>
      </c>
      <c r="V56">
        <v>19</v>
      </c>
      <c r="W56">
        <f t="shared" si="8"/>
        <v>54.75</v>
      </c>
      <c r="Y56">
        <v>26.5</v>
      </c>
      <c r="Z56">
        <f t="shared" si="3"/>
        <v>81.25</v>
      </c>
      <c r="AB56">
        <f t="shared" si="4"/>
        <v>82</v>
      </c>
    </row>
    <row r="57" spans="1:28">
      <c r="A57" s="4" t="s">
        <v>13</v>
      </c>
      <c r="B57" s="4" t="s">
        <v>14</v>
      </c>
      <c r="C57" s="4" t="s">
        <v>15</v>
      </c>
      <c r="D57" s="4" t="s">
        <v>16</v>
      </c>
      <c r="E57" s="4" t="s">
        <v>17</v>
      </c>
      <c r="F57" s="4" t="s">
        <v>18</v>
      </c>
      <c r="G57" s="4" t="s">
        <v>182</v>
      </c>
      <c r="H57" s="4" t="s">
        <v>183</v>
      </c>
      <c r="I57" s="4" t="s">
        <v>184</v>
      </c>
      <c r="J57" s="2">
        <v>42242.48333333333</v>
      </c>
      <c r="K57" s="4" t="s">
        <v>22</v>
      </c>
      <c r="L57">
        <v>8</v>
      </c>
      <c r="M57">
        <v>3.25</v>
      </c>
      <c r="N57">
        <v>15</v>
      </c>
      <c r="O57">
        <f t="shared" si="0"/>
        <v>26.25</v>
      </c>
      <c r="P57">
        <f t="shared" si="1"/>
        <v>27</v>
      </c>
      <c r="Q57" t="str">
        <f t="shared" si="2"/>
        <v>B</v>
      </c>
      <c r="S57">
        <v>3.5</v>
      </c>
      <c r="T57">
        <v>4</v>
      </c>
      <c r="U57">
        <v>4.5</v>
      </c>
      <c r="V57">
        <v>18</v>
      </c>
      <c r="W57">
        <f t="shared" si="8"/>
        <v>56.25</v>
      </c>
      <c r="Y57">
        <v>23.5</v>
      </c>
      <c r="Z57">
        <f t="shared" si="3"/>
        <v>79.75</v>
      </c>
      <c r="AB57">
        <f t="shared" si="4"/>
        <v>80</v>
      </c>
    </row>
    <row r="58" spans="1:28">
      <c r="A58" s="4" t="s">
        <v>13</v>
      </c>
      <c r="B58" s="4" t="s">
        <v>14</v>
      </c>
      <c r="C58" s="4" t="s">
        <v>15</v>
      </c>
      <c r="D58" s="4" t="s">
        <v>16</v>
      </c>
      <c r="E58" s="4" t="s">
        <v>17</v>
      </c>
      <c r="F58" s="4" t="s">
        <v>18</v>
      </c>
      <c r="G58" s="4" t="s">
        <v>185</v>
      </c>
      <c r="H58" s="4" t="s">
        <v>186</v>
      </c>
      <c r="I58" s="4" t="s">
        <v>187</v>
      </c>
      <c r="J58" s="2">
        <v>42242.48333333333</v>
      </c>
      <c r="K58" s="4" t="s">
        <v>22</v>
      </c>
      <c r="L58">
        <v>8.25</v>
      </c>
      <c r="M58">
        <v>2.25</v>
      </c>
      <c r="N58">
        <v>14.5</v>
      </c>
      <c r="O58">
        <f t="shared" si="0"/>
        <v>25</v>
      </c>
      <c r="P58">
        <f t="shared" si="1"/>
        <v>25</v>
      </c>
      <c r="Q58" t="str">
        <f t="shared" si="2"/>
        <v>B-</v>
      </c>
      <c r="S58">
        <v>4.5</v>
      </c>
      <c r="T58">
        <v>4.5</v>
      </c>
      <c r="U58">
        <v>4</v>
      </c>
      <c r="V58">
        <v>17</v>
      </c>
      <c r="W58">
        <f t="shared" si="8"/>
        <v>55</v>
      </c>
      <c r="Y58">
        <v>27</v>
      </c>
      <c r="Z58">
        <f t="shared" si="3"/>
        <v>82</v>
      </c>
      <c r="AB58">
        <f t="shared" si="4"/>
        <v>82</v>
      </c>
    </row>
    <row r="59" spans="1:28">
      <c r="A59" s="4" t="s">
        <v>13</v>
      </c>
      <c r="B59" s="4" t="s">
        <v>14</v>
      </c>
      <c r="C59" s="4" t="s">
        <v>15</v>
      </c>
      <c r="D59" s="4" t="s">
        <v>16</v>
      </c>
      <c r="E59" s="4" t="s">
        <v>17</v>
      </c>
      <c r="F59" s="4" t="s">
        <v>18</v>
      </c>
      <c r="G59" s="4" t="s">
        <v>188</v>
      </c>
      <c r="H59" s="4" t="s">
        <v>189</v>
      </c>
      <c r="I59" s="4" t="s">
        <v>190</v>
      </c>
      <c r="J59" s="2">
        <v>42242.48333333333</v>
      </c>
      <c r="K59" s="4" t="s">
        <v>22</v>
      </c>
      <c r="L59">
        <v>7.5</v>
      </c>
      <c r="M59">
        <v>2.25</v>
      </c>
      <c r="N59">
        <v>14.25</v>
      </c>
      <c r="O59">
        <f t="shared" si="0"/>
        <v>24</v>
      </c>
      <c r="P59">
        <f t="shared" si="1"/>
        <v>24</v>
      </c>
      <c r="Q59" t="str">
        <f t="shared" si="2"/>
        <v>B-</v>
      </c>
      <c r="S59">
        <v>4</v>
      </c>
      <c r="T59">
        <v>4</v>
      </c>
      <c r="U59">
        <v>4</v>
      </c>
      <c r="V59">
        <v>13</v>
      </c>
      <c r="W59">
        <f t="shared" si="8"/>
        <v>49</v>
      </c>
      <c r="Y59">
        <v>16.5</v>
      </c>
      <c r="Z59">
        <f t="shared" si="3"/>
        <v>65.5</v>
      </c>
      <c r="AB59">
        <f t="shared" si="4"/>
        <v>66</v>
      </c>
    </row>
    <row r="60" spans="1:28">
      <c r="A60" s="4" t="s">
        <v>13</v>
      </c>
      <c r="B60" s="4" t="s">
        <v>14</v>
      </c>
      <c r="C60" s="4" t="s">
        <v>15</v>
      </c>
      <c r="D60" s="4" t="s">
        <v>16</v>
      </c>
      <c r="E60" s="4" t="s">
        <v>17</v>
      </c>
      <c r="F60" s="4" t="s">
        <v>18</v>
      </c>
      <c r="G60" s="4" t="s">
        <v>191</v>
      </c>
      <c r="H60" s="4" t="s">
        <v>192</v>
      </c>
      <c r="I60" s="4" t="s">
        <v>193</v>
      </c>
      <c r="J60" s="2">
        <v>42242.48333333333</v>
      </c>
      <c r="K60" s="4" t="s">
        <v>22</v>
      </c>
      <c r="L60">
        <v>8.5</v>
      </c>
      <c r="M60">
        <v>2.5</v>
      </c>
      <c r="N60">
        <v>14</v>
      </c>
      <c r="O60">
        <f t="shared" si="0"/>
        <v>25</v>
      </c>
      <c r="P60">
        <f t="shared" si="1"/>
        <v>25</v>
      </c>
      <c r="Q60" t="str">
        <f t="shared" si="2"/>
        <v>B-</v>
      </c>
      <c r="S60">
        <v>3.5</v>
      </c>
      <c r="T60">
        <v>4</v>
      </c>
      <c r="U60">
        <v>5</v>
      </c>
      <c r="V60">
        <v>13</v>
      </c>
      <c r="W60">
        <f t="shared" si="8"/>
        <v>50.5</v>
      </c>
      <c r="Y60">
        <v>25</v>
      </c>
      <c r="Z60">
        <f t="shared" si="3"/>
        <v>75.5</v>
      </c>
      <c r="AB60">
        <f t="shared" si="4"/>
        <v>76</v>
      </c>
    </row>
    <row r="61" spans="1:28">
      <c r="A61" s="4" t="s">
        <v>13</v>
      </c>
      <c r="B61" s="4" t="s">
        <v>14</v>
      </c>
      <c r="C61" s="4" t="s">
        <v>15</v>
      </c>
      <c r="D61" s="4" t="s">
        <v>16</v>
      </c>
      <c r="E61" s="4" t="s">
        <v>17</v>
      </c>
      <c r="F61" s="4" t="s">
        <v>18</v>
      </c>
      <c r="G61" s="4" t="s">
        <v>194</v>
      </c>
      <c r="H61" s="4" t="s">
        <v>195</v>
      </c>
      <c r="I61" s="4" t="s">
        <v>196</v>
      </c>
      <c r="J61" s="2">
        <v>42242.48333333333</v>
      </c>
      <c r="K61" s="4" t="s">
        <v>22</v>
      </c>
      <c r="L61">
        <v>7</v>
      </c>
      <c r="M61">
        <v>2</v>
      </c>
      <c r="N61">
        <v>14.25</v>
      </c>
      <c r="O61">
        <f t="shared" si="0"/>
        <v>23.25</v>
      </c>
      <c r="P61">
        <f t="shared" si="1"/>
        <v>24</v>
      </c>
      <c r="Q61" t="str">
        <f t="shared" si="2"/>
        <v>B-</v>
      </c>
      <c r="S61">
        <v>2.5</v>
      </c>
      <c r="T61">
        <v>4.5</v>
      </c>
      <c r="U61">
        <v>4</v>
      </c>
      <c r="V61">
        <v>15</v>
      </c>
      <c r="W61">
        <f t="shared" si="8"/>
        <v>49.25</v>
      </c>
      <c r="Y61">
        <v>23.5</v>
      </c>
      <c r="Z61">
        <f t="shared" si="3"/>
        <v>72.75</v>
      </c>
      <c r="AB61">
        <f t="shared" si="4"/>
        <v>73</v>
      </c>
    </row>
    <row r="62" spans="1:28">
      <c r="A62" s="4" t="s">
        <v>13</v>
      </c>
      <c r="B62" s="4" t="s">
        <v>14</v>
      </c>
      <c r="C62" s="4" t="s">
        <v>15</v>
      </c>
      <c r="D62" s="4" t="s">
        <v>16</v>
      </c>
      <c r="E62" s="4" t="s">
        <v>17</v>
      </c>
      <c r="F62" s="4" t="s">
        <v>18</v>
      </c>
      <c r="G62" s="4" t="s">
        <v>197</v>
      </c>
      <c r="H62" s="4" t="s">
        <v>198</v>
      </c>
      <c r="I62" s="4" t="s">
        <v>199</v>
      </c>
      <c r="J62" s="2">
        <v>42242.48333333333</v>
      </c>
      <c r="K62" s="4" t="s">
        <v>22</v>
      </c>
      <c r="L62">
        <v>7.75</v>
      </c>
      <c r="M62">
        <v>1.25</v>
      </c>
      <c r="N62">
        <v>16.5</v>
      </c>
      <c r="O62">
        <f t="shared" si="0"/>
        <v>25.5</v>
      </c>
      <c r="P62">
        <f t="shared" si="1"/>
        <v>26</v>
      </c>
      <c r="Q62" t="str">
        <f t="shared" si="2"/>
        <v>B</v>
      </c>
      <c r="S62">
        <v>3</v>
      </c>
      <c r="T62">
        <v>3.5</v>
      </c>
      <c r="U62">
        <v>4.5</v>
      </c>
      <c r="V62">
        <v>14</v>
      </c>
      <c r="W62">
        <f t="shared" si="8"/>
        <v>50.5</v>
      </c>
      <c r="Y62">
        <v>22</v>
      </c>
      <c r="Z62">
        <f t="shared" si="3"/>
        <v>72.5</v>
      </c>
      <c r="AB62">
        <f t="shared" si="4"/>
        <v>73</v>
      </c>
    </row>
    <row r="63" spans="1:28">
      <c r="A63" s="4" t="s">
        <v>13</v>
      </c>
      <c r="B63" s="4" t="s">
        <v>14</v>
      </c>
      <c r="C63" s="4" t="s">
        <v>15</v>
      </c>
      <c r="D63" s="4" t="s">
        <v>16</v>
      </c>
      <c r="E63" s="4" t="s">
        <v>17</v>
      </c>
      <c r="F63" s="4" t="s">
        <v>18</v>
      </c>
      <c r="G63" s="4" t="s">
        <v>200</v>
      </c>
      <c r="H63" s="4" t="s">
        <v>201</v>
      </c>
      <c r="I63" s="4" t="s">
        <v>202</v>
      </c>
      <c r="J63" s="2">
        <v>42242.48333333333</v>
      </c>
      <c r="K63" s="4" t="s">
        <v>22</v>
      </c>
      <c r="L63">
        <v>8.25</v>
      </c>
      <c r="M63">
        <v>2.25</v>
      </c>
      <c r="N63">
        <v>13.75</v>
      </c>
      <c r="O63">
        <f t="shared" si="0"/>
        <v>24.25</v>
      </c>
      <c r="P63">
        <f t="shared" si="1"/>
        <v>25</v>
      </c>
      <c r="Q63" t="str">
        <f t="shared" si="2"/>
        <v>B-</v>
      </c>
      <c r="S63">
        <v>4.5</v>
      </c>
      <c r="T63">
        <v>2.5</v>
      </c>
      <c r="U63">
        <v>4</v>
      </c>
      <c r="V63">
        <v>13</v>
      </c>
      <c r="W63">
        <f t="shared" si="8"/>
        <v>48.25</v>
      </c>
      <c r="Y63">
        <v>25</v>
      </c>
      <c r="Z63">
        <f t="shared" si="3"/>
        <v>73.25</v>
      </c>
      <c r="AB63">
        <f t="shared" si="4"/>
        <v>74</v>
      </c>
    </row>
    <row r="64" spans="1:28">
      <c r="A64" s="4" t="s">
        <v>13</v>
      </c>
      <c r="B64" s="4" t="s">
        <v>14</v>
      </c>
      <c r="C64" s="4" t="s">
        <v>15</v>
      </c>
      <c r="D64" s="4" t="s">
        <v>16</v>
      </c>
      <c r="E64" s="4" t="s">
        <v>17</v>
      </c>
      <c r="F64" s="4" t="s">
        <v>18</v>
      </c>
      <c r="G64" s="4" t="s">
        <v>203</v>
      </c>
      <c r="H64" s="4" t="s">
        <v>204</v>
      </c>
      <c r="I64" s="4" t="s">
        <v>205</v>
      </c>
      <c r="J64" s="2">
        <v>42242.48333333333</v>
      </c>
      <c r="K64" s="4" t="s">
        <v>22</v>
      </c>
      <c r="L64">
        <v>8.5</v>
      </c>
      <c r="M64">
        <v>3</v>
      </c>
      <c r="N64">
        <v>16</v>
      </c>
      <c r="O64">
        <f t="shared" si="0"/>
        <v>27.5</v>
      </c>
      <c r="P64">
        <f t="shared" si="1"/>
        <v>28</v>
      </c>
      <c r="Q64" t="str">
        <f t="shared" si="2"/>
        <v>A-</v>
      </c>
      <c r="S64">
        <v>4</v>
      </c>
      <c r="T64">
        <v>3.5</v>
      </c>
      <c r="U64">
        <v>4.5</v>
      </c>
      <c r="V64">
        <v>15</v>
      </c>
      <c r="W64">
        <f t="shared" si="8"/>
        <v>54.5</v>
      </c>
      <c r="Y64">
        <v>23.5</v>
      </c>
      <c r="Z64">
        <f t="shared" si="3"/>
        <v>78</v>
      </c>
      <c r="AB64">
        <f t="shared" si="4"/>
        <v>78</v>
      </c>
    </row>
    <row r="65" spans="1:28">
      <c r="A65" s="4" t="s">
        <v>13</v>
      </c>
      <c r="B65" s="4" t="s">
        <v>14</v>
      </c>
      <c r="C65" s="4" t="s">
        <v>15</v>
      </c>
      <c r="D65" s="4" t="s">
        <v>16</v>
      </c>
      <c r="E65" s="4" t="s">
        <v>17</v>
      </c>
      <c r="F65" s="4" t="s">
        <v>18</v>
      </c>
      <c r="G65" s="4" t="s">
        <v>206</v>
      </c>
      <c r="H65" s="4" t="s">
        <v>207</v>
      </c>
      <c r="I65" s="4" t="s">
        <v>208</v>
      </c>
      <c r="J65" s="2">
        <v>42242.48333333333</v>
      </c>
      <c r="K65" s="4" t="s">
        <v>22</v>
      </c>
      <c r="L65">
        <v>7.75</v>
      </c>
      <c r="M65">
        <v>1.5</v>
      </c>
      <c r="N65">
        <v>16.25</v>
      </c>
      <c r="O65">
        <f t="shared" si="0"/>
        <v>25.5</v>
      </c>
      <c r="P65">
        <f t="shared" si="1"/>
        <v>26</v>
      </c>
      <c r="Q65" t="str">
        <f t="shared" si="2"/>
        <v>B</v>
      </c>
      <c r="S65">
        <v>3.5</v>
      </c>
      <c r="T65">
        <v>3.5</v>
      </c>
      <c r="U65">
        <v>5</v>
      </c>
      <c r="V65">
        <v>14</v>
      </c>
      <c r="W65">
        <f t="shared" si="8"/>
        <v>51.5</v>
      </c>
      <c r="Y65">
        <v>25</v>
      </c>
      <c r="Z65">
        <f t="shared" si="3"/>
        <v>76.5</v>
      </c>
      <c r="AB65">
        <f t="shared" si="4"/>
        <v>77</v>
      </c>
    </row>
    <row r="66" spans="1:28">
      <c r="A66" s="4" t="s">
        <v>13</v>
      </c>
      <c r="B66" s="4" t="s">
        <v>14</v>
      </c>
      <c r="C66" s="4" t="s">
        <v>15</v>
      </c>
      <c r="D66" s="4" t="s">
        <v>16</v>
      </c>
      <c r="E66" s="4" t="s">
        <v>17</v>
      </c>
      <c r="F66" s="4" t="s">
        <v>18</v>
      </c>
      <c r="G66" s="4" t="s">
        <v>209</v>
      </c>
      <c r="H66" s="4" t="s">
        <v>210</v>
      </c>
      <c r="I66" s="4" t="s">
        <v>211</v>
      </c>
      <c r="J66" s="2">
        <v>42242.48333333333</v>
      </c>
      <c r="K66" s="4" t="s">
        <v>22</v>
      </c>
      <c r="L66">
        <v>7</v>
      </c>
      <c r="M66">
        <v>2</v>
      </c>
      <c r="N66">
        <v>10.75</v>
      </c>
      <c r="O66">
        <f t="shared" si="0"/>
        <v>19.75</v>
      </c>
      <c r="P66">
        <f t="shared" si="1"/>
        <v>20</v>
      </c>
      <c r="Q66" t="str">
        <f t="shared" si="2"/>
        <v>C-</v>
      </c>
      <c r="S66">
        <v>4</v>
      </c>
      <c r="T66">
        <v>4.5</v>
      </c>
      <c r="U66">
        <v>4.5</v>
      </c>
      <c r="V66">
        <v>17</v>
      </c>
      <c r="W66">
        <f t="shared" si="8"/>
        <v>49.75</v>
      </c>
      <c r="Y66">
        <v>19</v>
      </c>
      <c r="Z66">
        <f t="shared" si="3"/>
        <v>68.75</v>
      </c>
      <c r="AB66">
        <f t="shared" si="4"/>
        <v>69</v>
      </c>
    </row>
    <row r="67" spans="1:28">
      <c r="A67" s="4" t="s">
        <v>13</v>
      </c>
      <c r="B67" s="4" t="s">
        <v>14</v>
      </c>
      <c r="C67" s="4" t="s">
        <v>15</v>
      </c>
      <c r="D67" s="4" t="s">
        <v>16</v>
      </c>
      <c r="E67" s="4" t="s">
        <v>17</v>
      </c>
      <c r="F67" s="4" t="s">
        <v>18</v>
      </c>
      <c r="G67" s="4" t="s">
        <v>212</v>
      </c>
      <c r="H67" s="4" t="s">
        <v>213</v>
      </c>
      <c r="I67" s="4" t="s">
        <v>214</v>
      </c>
      <c r="J67" s="2">
        <v>42242.48333333333</v>
      </c>
      <c r="K67" s="4" t="s">
        <v>22</v>
      </c>
      <c r="L67">
        <v>8</v>
      </c>
      <c r="N67">
        <v>13.75</v>
      </c>
      <c r="O67">
        <f t="shared" si="0"/>
        <v>21.75</v>
      </c>
      <c r="P67">
        <f t="shared" si="1"/>
        <v>22</v>
      </c>
      <c r="Q67" t="str">
        <f t="shared" si="2"/>
        <v>C</v>
      </c>
      <c r="S67">
        <v>4</v>
      </c>
      <c r="T67">
        <v>4</v>
      </c>
      <c r="U67">
        <v>4.5</v>
      </c>
      <c r="V67">
        <v>13</v>
      </c>
      <c r="W67">
        <f t="shared" si="8"/>
        <v>47.25</v>
      </c>
      <c r="Y67">
        <v>23.5</v>
      </c>
      <c r="Z67">
        <f t="shared" si="3"/>
        <v>70.75</v>
      </c>
      <c r="AB67">
        <f t="shared" si="4"/>
        <v>71</v>
      </c>
    </row>
    <row r="68" spans="1:28">
      <c r="A68" s="4" t="s">
        <v>13</v>
      </c>
      <c r="B68" s="4" t="s">
        <v>14</v>
      </c>
      <c r="C68" s="4" t="s">
        <v>15</v>
      </c>
      <c r="D68" s="4" t="s">
        <v>16</v>
      </c>
      <c r="E68" s="4" t="s">
        <v>17</v>
      </c>
      <c r="F68" s="4" t="s">
        <v>18</v>
      </c>
      <c r="G68" s="4" t="s">
        <v>215</v>
      </c>
      <c r="H68" s="4" t="s">
        <v>216</v>
      </c>
      <c r="I68" s="4" t="s">
        <v>217</v>
      </c>
      <c r="J68" s="2">
        <v>42242.48333333333</v>
      </c>
      <c r="K68" s="4" t="s">
        <v>22</v>
      </c>
      <c r="L68">
        <v>8.5</v>
      </c>
      <c r="M68">
        <v>3.25</v>
      </c>
      <c r="N68">
        <v>15</v>
      </c>
      <c r="O68">
        <f t="shared" ref="O68:O131" si="9">SUM(L68, M68, N68)</f>
        <v>26.75</v>
      </c>
      <c r="P68">
        <f t="shared" ref="P68:P131" si="10">ROUNDUP(O68,0)</f>
        <v>27</v>
      </c>
      <c r="Q68" t="str">
        <f t="shared" ref="Q68:Q131" si="11">IF(P68&gt;=29,"A",IF(P68&gt;=28,"A-",IF(P68&gt;=26,"B",IF(P68&gt;=24,"B-",IF(P68&gt;=22,"C",IF(P68&gt;=18,"C-",IF(P68&gt;=9,"D","E")))))))</f>
        <v>B</v>
      </c>
      <c r="S68">
        <v>4.5</v>
      </c>
      <c r="T68">
        <v>4</v>
      </c>
      <c r="U68">
        <v>4</v>
      </c>
      <c r="V68">
        <v>13</v>
      </c>
      <c r="W68">
        <f t="shared" si="8"/>
        <v>52.25</v>
      </c>
      <c r="Y68">
        <v>19</v>
      </c>
      <c r="Z68">
        <f t="shared" ref="Z68:Z131" si="12">(W68+Y68)</f>
        <v>71.25</v>
      </c>
      <c r="AB68">
        <f t="shared" ref="AB68:AB131" si="13">(ROUNDUP(Z68,0))</f>
        <v>72</v>
      </c>
    </row>
    <row r="69" spans="1:28">
      <c r="A69" s="4" t="s">
        <v>13</v>
      </c>
      <c r="B69" s="4" t="s">
        <v>14</v>
      </c>
      <c r="C69" s="4" t="s">
        <v>15</v>
      </c>
      <c r="D69" s="4" t="s">
        <v>16</v>
      </c>
      <c r="E69" s="4" t="s">
        <v>17</v>
      </c>
      <c r="F69" s="4" t="s">
        <v>18</v>
      </c>
      <c r="G69" s="4" t="s">
        <v>218</v>
      </c>
      <c r="H69" s="4" t="s">
        <v>219</v>
      </c>
      <c r="I69" s="4" t="s">
        <v>220</v>
      </c>
      <c r="J69" s="2">
        <v>42242.48333333333</v>
      </c>
      <c r="K69" s="4" t="s">
        <v>22</v>
      </c>
      <c r="L69">
        <v>7.5</v>
      </c>
      <c r="M69">
        <v>3.5</v>
      </c>
      <c r="N69">
        <v>14.5</v>
      </c>
      <c r="O69">
        <f t="shared" si="9"/>
        <v>25.5</v>
      </c>
      <c r="P69">
        <f t="shared" si="10"/>
        <v>26</v>
      </c>
      <c r="Q69" t="str">
        <f t="shared" si="11"/>
        <v>B</v>
      </c>
      <c r="S69">
        <v>4</v>
      </c>
      <c r="T69">
        <v>4</v>
      </c>
      <c r="U69">
        <v>4.5</v>
      </c>
      <c r="V69">
        <v>14</v>
      </c>
      <c r="W69">
        <f t="shared" si="8"/>
        <v>52</v>
      </c>
      <c r="Y69">
        <v>21.5</v>
      </c>
      <c r="Z69">
        <f t="shared" si="12"/>
        <v>73.5</v>
      </c>
      <c r="AB69">
        <f t="shared" si="13"/>
        <v>74</v>
      </c>
    </row>
    <row r="70" spans="1:28">
      <c r="A70" s="4" t="s">
        <v>13</v>
      </c>
      <c r="B70" s="4" t="s">
        <v>14</v>
      </c>
      <c r="C70" s="4" t="s">
        <v>15</v>
      </c>
      <c r="D70" s="4" t="s">
        <v>16</v>
      </c>
      <c r="E70" s="4" t="s">
        <v>17</v>
      </c>
      <c r="F70" s="4" t="s">
        <v>18</v>
      </c>
      <c r="G70" s="4" t="s">
        <v>221</v>
      </c>
      <c r="H70" s="4" t="s">
        <v>222</v>
      </c>
      <c r="I70" s="4" t="s">
        <v>223</v>
      </c>
      <c r="J70" s="2">
        <v>42242.48333333333</v>
      </c>
      <c r="K70" s="4" t="s">
        <v>22</v>
      </c>
      <c r="L70">
        <v>8.5</v>
      </c>
      <c r="M70">
        <v>1.5</v>
      </c>
      <c r="N70">
        <v>12.5</v>
      </c>
      <c r="O70">
        <f t="shared" si="9"/>
        <v>22.5</v>
      </c>
      <c r="P70">
        <f t="shared" si="10"/>
        <v>23</v>
      </c>
      <c r="Q70" t="str">
        <f t="shared" si="11"/>
        <v>C</v>
      </c>
      <c r="S70">
        <v>0</v>
      </c>
      <c r="T70">
        <v>4</v>
      </c>
      <c r="U70">
        <v>4</v>
      </c>
      <c r="V70">
        <v>16</v>
      </c>
      <c r="W70">
        <f t="shared" si="8"/>
        <v>46.5</v>
      </c>
      <c r="Y70">
        <v>21.5</v>
      </c>
      <c r="Z70">
        <f t="shared" si="12"/>
        <v>68</v>
      </c>
      <c r="AB70">
        <f t="shared" si="13"/>
        <v>68</v>
      </c>
    </row>
    <row r="71" spans="1:28">
      <c r="A71" s="4" t="s">
        <v>13</v>
      </c>
      <c r="B71" s="4" t="s">
        <v>14</v>
      </c>
      <c r="C71" s="4" t="s">
        <v>15</v>
      </c>
      <c r="D71" s="4" t="s">
        <v>16</v>
      </c>
      <c r="E71" s="4" t="s">
        <v>17</v>
      </c>
      <c r="F71" s="4" t="s">
        <v>18</v>
      </c>
      <c r="G71" s="4" t="s">
        <v>224</v>
      </c>
      <c r="H71" s="4" t="s">
        <v>225</v>
      </c>
      <c r="I71" s="4" t="s">
        <v>226</v>
      </c>
      <c r="J71" s="2">
        <v>42242.48333333333</v>
      </c>
      <c r="K71" s="4" t="s">
        <v>22</v>
      </c>
      <c r="L71">
        <v>7.75</v>
      </c>
      <c r="M71">
        <v>0.5</v>
      </c>
      <c r="N71">
        <v>15.5</v>
      </c>
      <c r="O71">
        <f t="shared" si="9"/>
        <v>23.75</v>
      </c>
      <c r="P71">
        <f t="shared" si="10"/>
        <v>24</v>
      </c>
      <c r="Q71" t="str">
        <f t="shared" si="11"/>
        <v>B-</v>
      </c>
      <c r="S71">
        <v>3</v>
      </c>
      <c r="T71">
        <v>3.5</v>
      </c>
      <c r="U71">
        <v>4</v>
      </c>
      <c r="V71">
        <v>12</v>
      </c>
      <c r="W71">
        <f t="shared" si="8"/>
        <v>46.25</v>
      </c>
      <c r="Y71">
        <v>24</v>
      </c>
      <c r="Z71">
        <f t="shared" si="12"/>
        <v>70.25</v>
      </c>
      <c r="AB71">
        <f t="shared" si="13"/>
        <v>71</v>
      </c>
    </row>
    <row r="72" spans="1:28">
      <c r="A72" s="4" t="s">
        <v>13</v>
      </c>
      <c r="B72" s="4" t="s">
        <v>14</v>
      </c>
      <c r="C72" s="4" t="s">
        <v>15</v>
      </c>
      <c r="D72" s="4" t="s">
        <v>16</v>
      </c>
      <c r="E72" s="4" t="s">
        <v>17</v>
      </c>
      <c r="F72" s="4" t="s">
        <v>18</v>
      </c>
      <c r="G72" s="4" t="s">
        <v>227</v>
      </c>
      <c r="H72" s="4" t="s">
        <v>228</v>
      </c>
      <c r="I72" s="4" t="s">
        <v>229</v>
      </c>
      <c r="J72" s="2">
        <v>42242.48333333333</v>
      </c>
      <c r="K72" s="4" t="s">
        <v>22</v>
      </c>
      <c r="L72">
        <v>8</v>
      </c>
      <c r="M72">
        <v>3</v>
      </c>
      <c r="N72">
        <v>17.25</v>
      </c>
      <c r="O72">
        <f t="shared" si="9"/>
        <v>28.25</v>
      </c>
      <c r="P72">
        <f t="shared" si="10"/>
        <v>29</v>
      </c>
      <c r="Q72" t="str">
        <f t="shared" si="11"/>
        <v>A</v>
      </c>
      <c r="S72">
        <v>4.5</v>
      </c>
      <c r="T72">
        <v>4.5</v>
      </c>
      <c r="U72">
        <v>4</v>
      </c>
      <c r="V72">
        <v>15</v>
      </c>
      <c r="W72">
        <f t="shared" si="8"/>
        <v>56.25</v>
      </c>
      <c r="Y72">
        <v>24.5</v>
      </c>
      <c r="Z72">
        <f t="shared" si="12"/>
        <v>80.75</v>
      </c>
      <c r="AB72">
        <f t="shared" si="13"/>
        <v>81</v>
      </c>
    </row>
    <row r="73" spans="1:28">
      <c r="A73" s="4" t="s">
        <v>13</v>
      </c>
      <c r="B73" s="4" t="s">
        <v>14</v>
      </c>
      <c r="C73" s="4" t="s">
        <v>15</v>
      </c>
      <c r="D73" s="4" t="s">
        <v>16</v>
      </c>
      <c r="E73" s="4" t="s">
        <v>17</v>
      </c>
      <c r="F73" s="4" t="s">
        <v>18</v>
      </c>
      <c r="G73" s="4" t="s">
        <v>230</v>
      </c>
      <c r="H73" s="4" t="s">
        <v>231</v>
      </c>
      <c r="I73" s="4" t="s">
        <v>232</v>
      </c>
      <c r="J73" s="2">
        <v>42242.48333333333</v>
      </c>
      <c r="K73" s="4" t="s">
        <v>22</v>
      </c>
      <c r="L73">
        <v>7.75</v>
      </c>
      <c r="M73">
        <v>2.5</v>
      </c>
      <c r="N73">
        <v>17.25</v>
      </c>
      <c r="O73">
        <f t="shared" si="9"/>
        <v>27.5</v>
      </c>
      <c r="P73">
        <f t="shared" si="10"/>
        <v>28</v>
      </c>
      <c r="Q73" t="str">
        <f t="shared" si="11"/>
        <v>A-</v>
      </c>
      <c r="S73">
        <v>4.5</v>
      </c>
      <c r="T73">
        <v>4</v>
      </c>
      <c r="U73">
        <v>4.5</v>
      </c>
      <c r="V73">
        <v>16</v>
      </c>
      <c r="W73">
        <f t="shared" si="8"/>
        <v>56.5</v>
      </c>
      <c r="Y73">
        <v>23.5</v>
      </c>
      <c r="Z73">
        <f t="shared" si="12"/>
        <v>80</v>
      </c>
      <c r="AB73">
        <f t="shared" si="13"/>
        <v>80</v>
      </c>
    </row>
    <row r="74" spans="1:28">
      <c r="A74" s="4" t="s">
        <v>13</v>
      </c>
      <c r="B74" s="4" t="s">
        <v>14</v>
      </c>
      <c r="C74" s="4" t="s">
        <v>15</v>
      </c>
      <c r="D74" s="4" t="s">
        <v>16</v>
      </c>
      <c r="E74" s="4" t="s">
        <v>17</v>
      </c>
      <c r="F74" s="4" t="s">
        <v>18</v>
      </c>
      <c r="G74" s="4" t="s">
        <v>233</v>
      </c>
      <c r="H74" s="4" t="s">
        <v>234</v>
      </c>
      <c r="I74" s="4" t="s">
        <v>235</v>
      </c>
      <c r="J74" s="2">
        <v>42242.48333333333</v>
      </c>
      <c r="K74" s="4" t="s">
        <v>22</v>
      </c>
      <c r="L74">
        <v>7.75</v>
      </c>
      <c r="M74">
        <v>2.75</v>
      </c>
      <c r="N74">
        <v>17.25</v>
      </c>
      <c r="O74">
        <f t="shared" si="9"/>
        <v>27.75</v>
      </c>
      <c r="P74">
        <f t="shared" si="10"/>
        <v>28</v>
      </c>
      <c r="Q74" t="str">
        <f t="shared" si="11"/>
        <v>A-</v>
      </c>
      <c r="S74">
        <v>4</v>
      </c>
      <c r="T74">
        <v>3.5</v>
      </c>
      <c r="U74">
        <v>5</v>
      </c>
      <c r="V74">
        <v>15</v>
      </c>
      <c r="W74">
        <f t="shared" si="8"/>
        <v>55.25</v>
      </c>
      <c r="Y74">
        <v>25</v>
      </c>
      <c r="Z74">
        <f t="shared" si="12"/>
        <v>80.25</v>
      </c>
      <c r="AB74">
        <f t="shared" si="13"/>
        <v>81</v>
      </c>
    </row>
    <row r="75" spans="1:28">
      <c r="A75" s="4" t="s">
        <v>13</v>
      </c>
      <c r="B75" s="4" t="s">
        <v>14</v>
      </c>
      <c r="C75" s="4" t="s">
        <v>15</v>
      </c>
      <c r="D75" s="4" t="s">
        <v>16</v>
      </c>
      <c r="E75" s="4" t="s">
        <v>17</v>
      </c>
      <c r="F75" s="4" t="s">
        <v>18</v>
      </c>
      <c r="G75" s="4" t="s">
        <v>236</v>
      </c>
      <c r="H75" s="4" t="s">
        <v>237</v>
      </c>
      <c r="I75" s="4" t="s">
        <v>238</v>
      </c>
      <c r="J75" s="2">
        <v>42242.48333333333</v>
      </c>
      <c r="K75" s="4" t="s">
        <v>22</v>
      </c>
      <c r="L75">
        <v>7.5</v>
      </c>
      <c r="M75">
        <v>2.5</v>
      </c>
      <c r="N75">
        <v>10</v>
      </c>
      <c r="O75">
        <f t="shared" si="9"/>
        <v>20</v>
      </c>
      <c r="P75">
        <f t="shared" si="10"/>
        <v>20</v>
      </c>
      <c r="Q75" t="str">
        <f t="shared" si="11"/>
        <v>C-</v>
      </c>
      <c r="S75">
        <v>0</v>
      </c>
      <c r="T75">
        <v>3.75</v>
      </c>
      <c r="U75">
        <v>4</v>
      </c>
      <c r="V75">
        <v>14</v>
      </c>
      <c r="W75">
        <f t="shared" si="8"/>
        <v>41.75</v>
      </c>
      <c r="Y75">
        <v>18</v>
      </c>
      <c r="Z75">
        <f t="shared" si="12"/>
        <v>59.75</v>
      </c>
      <c r="AB75">
        <f t="shared" si="13"/>
        <v>60</v>
      </c>
    </row>
    <row r="76" spans="1:28">
      <c r="A76" s="4" t="s">
        <v>13</v>
      </c>
      <c r="B76" s="4" t="s">
        <v>14</v>
      </c>
      <c r="C76" s="4" t="s">
        <v>15</v>
      </c>
      <c r="D76" s="4" t="s">
        <v>16</v>
      </c>
      <c r="E76" s="4" t="s">
        <v>17</v>
      </c>
      <c r="F76" s="4" t="s">
        <v>18</v>
      </c>
      <c r="G76" s="4" t="s">
        <v>239</v>
      </c>
      <c r="H76" s="4" t="s">
        <v>240</v>
      </c>
      <c r="I76" s="4" t="s">
        <v>241</v>
      </c>
      <c r="J76" s="2">
        <v>42242.48333333333</v>
      </c>
      <c r="K76" s="4" t="s">
        <v>22</v>
      </c>
      <c r="L76">
        <v>7.75</v>
      </c>
      <c r="M76">
        <v>2</v>
      </c>
      <c r="N76">
        <v>17.5</v>
      </c>
      <c r="O76">
        <f t="shared" si="9"/>
        <v>27.25</v>
      </c>
      <c r="P76">
        <f t="shared" si="10"/>
        <v>28</v>
      </c>
      <c r="Q76" t="str">
        <f t="shared" si="11"/>
        <v>A-</v>
      </c>
      <c r="S76">
        <v>4.5</v>
      </c>
      <c r="T76">
        <v>4.5</v>
      </c>
      <c r="U76">
        <v>4</v>
      </c>
      <c r="V76">
        <v>15</v>
      </c>
      <c r="W76">
        <f t="shared" si="8"/>
        <v>55.25</v>
      </c>
      <c r="Y76">
        <v>26</v>
      </c>
      <c r="Z76">
        <f t="shared" si="12"/>
        <v>81.25</v>
      </c>
      <c r="AB76">
        <f t="shared" si="13"/>
        <v>82</v>
      </c>
    </row>
    <row r="77" spans="1:28">
      <c r="A77" s="4" t="s">
        <v>13</v>
      </c>
      <c r="B77" s="4" t="s">
        <v>14</v>
      </c>
      <c r="C77" s="4" t="s">
        <v>15</v>
      </c>
      <c r="D77" s="4" t="s">
        <v>16</v>
      </c>
      <c r="E77" s="4" t="s">
        <v>17</v>
      </c>
      <c r="F77" s="4" t="s">
        <v>18</v>
      </c>
      <c r="G77" s="4" t="s">
        <v>242</v>
      </c>
      <c r="H77" s="4" t="s">
        <v>243</v>
      </c>
      <c r="I77" s="4" t="s">
        <v>244</v>
      </c>
      <c r="J77" s="2">
        <v>42242.48333333333</v>
      </c>
      <c r="K77" s="4" t="s">
        <v>22</v>
      </c>
      <c r="L77">
        <v>8</v>
      </c>
      <c r="M77">
        <v>2</v>
      </c>
      <c r="N77">
        <v>16.75</v>
      </c>
      <c r="O77">
        <f t="shared" si="9"/>
        <v>26.75</v>
      </c>
      <c r="P77">
        <f t="shared" si="10"/>
        <v>27</v>
      </c>
      <c r="Q77" t="str">
        <f t="shared" si="11"/>
        <v>B</v>
      </c>
      <c r="S77">
        <v>4.5</v>
      </c>
      <c r="T77">
        <v>4.5</v>
      </c>
      <c r="U77">
        <v>5</v>
      </c>
      <c r="V77">
        <v>15</v>
      </c>
      <c r="W77">
        <f t="shared" si="8"/>
        <v>55.75</v>
      </c>
      <c r="Y77">
        <v>22</v>
      </c>
      <c r="Z77">
        <f t="shared" si="12"/>
        <v>77.75</v>
      </c>
      <c r="AB77">
        <f t="shared" si="13"/>
        <v>78</v>
      </c>
    </row>
    <row r="78" spans="1:28">
      <c r="A78" s="4" t="s">
        <v>13</v>
      </c>
      <c r="B78" s="4" t="s">
        <v>14</v>
      </c>
      <c r="C78" s="4" t="s">
        <v>15</v>
      </c>
      <c r="D78" s="4" t="s">
        <v>16</v>
      </c>
      <c r="E78" s="4" t="s">
        <v>17</v>
      </c>
      <c r="F78" s="4" t="s">
        <v>18</v>
      </c>
      <c r="G78" s="4" t="s">
        <v>245</v>
      </c>
      <c r="H78" s="4" t="s">
        <v>246</v>
      </c>
      <c r="I78" s="4" t="s">
        <v>247</v>
      </c>
      <c r="J78" s="2">
        <v>42242.48333333333</v>
      </c>
      <c r="K78" s="4" t="s">
        <v>22</v>
      </c>
      <c r="L78">
        <v>7.75</v>
      </c>
      <c r="M78">
        <v>2.5</v>
      </c>
      <c r="N78">
        <v>15.75</v>
      </c>
      <c r="O78">
        <f t="shared" si="9"/>
        <v>26</v>
      </c>
      <c r="P78">
        <f t="shared" si="10"/>
        <v>26</v>
      </c>
      <c r="Q78" t="str">
        <f t="shared" si="11"/>
        <v>B</v>
      </c>
      <c r="S78">
        <v>0</v>
      </c>
      <c r="T78">
        <v>4</v>
      </c>
      <c r="U78">
        <v>4</v>
      </c>
      <c r="V78">
        <v>15</v>
      </c>
      <c r="W78">
        <f t="shared" si="8"/>
        <v>49</v>
      </c>
      <c r="Y78">
        <v>15.5</v>
      </c>
      <c r="Z78">
        <f t="shared" si="12"/>
        <v>64.5</v>
      </c>
      <c r="AB78">
        <f t="shared" si="13"/>
        <v>65</v>
      </c>
    </row>
    <row r="79" spans="1:28">
      <c r="A79" s="4" t="s">
        <v>13</v>
      </c>
      <c r="B79" s="4" t="s">
        <v>14</v>
      </c>
      <c r="C79" s="4" t="s">
        <v>15</v>
      </c>
      <c r="D79" s="4" t="s">
        <v>16</v>
      </c>
      <c r="E79" s="4" t="s">
        <v>17</v>
      </c>
      <c r="F79" s="4" t="s">
        <v>18</v>
      </c>
      <c r="G79" s="4" t="s">
        <v>248</v>
      </c>
      <c r="H79" s="4" t="s">
        <v>249</v>
      </c>
      <c r="I79" s="4" t="s">
        <v>250</v>
      </c>
      <c r="J79" s="2">
        <v>42242.48333333333</v>
      </c>
      <c r="K79" s="4" t="s">
        <v>22</v>
      </c>
      <c r="L79">
        <v>7.5</v>
      </c>
      <c r="M79">
        <v>3.25</v>
      </c>
      <c r="N79">
        <v>15.5</v>
      </c>
      <c r="O79">
        <f t="shared" si="9"/>
        <v>26.25</v>
      </c>
      <c r="P79">
        <f t="shared" si="10"/>
        <v>27</v>
      </c>
      <c r="Q79" t="str">
        <f t="shared" si="11"/>
        <v>B</v>
      </c>
      <c r="S79">
        <v>4</v>
      </c>
      <c r="T79">
        <v>3.5</v>
      </c>
      <c r="U79">
        <v>4.5</v>
      </c>
      <c r="V79">
        <v>19</v>
      </c>
      <c r="W79">
        <f t="shared" si="8"/>
        <v>57.25</v>
      </c>
      <c r="Y79">
        <v>21.5</v>
      </c>
      <c r="Z79">
        <f t="shared" si="12"/>
        <v>78.75</v>
      </c>
      <c r="AB79">
        <f t="shared" si="13"/>
        <v>79</v>
      </c>
    </row>
    <row r="80" spans="1:28">
      <c r="A80" s="4" t="s">
        <v>13</v>
      </c>
      <c r="B80" s="4" t="s">
        <v>14</v>
      </c>
      <c r="C80" s="4" t="s">
        <v>15</v>
      </c>
      <c r="D80" s="4" t="s">
        <v>16</v>
      </c>
      <c r="E80" s="4" t="s">
        <v>17</v>
      </c>
      <c r="F80" s="4" t="s">
        <v>18</v>
      </c>
      <c r="G80" s="4" t="s">
        <v>251</v>
      </c>
      <c r="H80" s="4" t="s">
        <v>252</v>
      </c>
      <c r="I80" s="4" t="s">
        <v>253</v>
      </c>
      <c r="J80" s="2">
        <v>42242.48333333333</v>
      </c>
      <c r="K80" s="4" t="s">
        <v>22</v>
      </c>
      <c r="L80">
        <v>7.5</v>
      </c>
      <c r="M80">
        <v>2.25</v>
      </c>
      <c r="N80">
        <v>13.75</v>
      </c>
      <c r="O80">
        <f t="shared" si="9"/>
        <v>23.5</v>
      </c>
      <c r="P80">
        <f t="shared" si="10"/>
        <v>24</v>
      </c>
      <c r="Q80" t="str">
        <f t="shared" si="11"/>
        <v>B-</v>
      </c>
      <c r="S80">
        <v>4</v>
      </c>
      <c r="T80">
        <v>4</v>
      </c>
      <c r="U80">
        <v>4</v>
      </c>
      <c r="V80">
        <v>17</v>
      </c>
      <c r="W80">
        <f t="shared" si="8"/>
        <v>52.5</v>
      </c>
      <c r="Y80">
        <v>23</v>
      </c>
      <c r="Z80">
        <f t="shared" si="12"/>
        <v>75.5</v>
      </c>
      <c r="AB80">
        <f t="shared" si="13"/>
        <v>76</v>
      </c>
    </row>
    <row r="81" spans="1:28">
      <c r="A81" s="4" t="s">
        <v>13</v>
      </c>
      <c r="B81" s="4" t="s">
        <v>14</v>
      </c>
      <c r="C81" s="4" t="s">
        <v>15</v>
      </c>
      <c r="D81" s="4" t="s">
        <v>16</v>
      </c>
      <c r="E81" s="4" t="s">
        <v>17</v>
      </c>
      <c r="F81" s="4" t="s">
        <v>18</v>
      </c>
      <c r="G81" s="4" t="s">
        <v>254</v>
      </c>
      <c r="H81" s="4" t="s">
        <v>255</v>
      </c>
      <c r="I81" s="4" t="s">
        <v>256</v>
      </c>
      <c r="J81" s="2">
        <v>42242.48333333333</v>
      </c>
      <c r="K81" s="4" t="s">
        <v>22</v>
      </c>
      <c r="L81">
        <v>7</v>
      </c>
      <c r="M81">
        <v>3.5</v>
      </c>
      <c r="N81">
        <v>16.25</v>
      </c>
      <c r="O81">
        <f t="shared" si="9"/>
        <v>26.75</v>
      </c>
      <c r="P81">
        <f t="shared" si="10"/>
        <v>27</v>
      </c>
      <c r="Q81" t="str">
        <f t="shared" si="11"/>
        <v>B</v>
      </c>
      <c r="S81">
        <v>4</v>
      </c>
      <c r="T81">
        <v>4.5</v>
      </c>
      <c r="U81">
        <v>5</v>
      </c>
      <c r="V81">
        <v>16</v>
      </c>
      <c r="W81">
        <f t="shared" si="8"/>
        <v>56.25</v>
      </c>
      <c r="Y81">
        <v>23</v>
      </c>
      <c r="Z81">
        <f t="shared" si="12"/>
        <v>79.25</v>
      </c>
      <c r="AB81">
        <f t="shared" si="13"/>
        <v>80</v>
      </c>
    </row>
    <row r="82" spans="1:28">
      <c r="A82" s="4" t="s">
        <v>13</v>
      </c>
      <c r="B82" s="4" t="s">
        <v>14</v>
      </c>
      <c r="C82" s="4" t="s">
        <v>15</v>
      </c>
      <c r="D82" s="4" t="s">
        <v>16</v>
      </c>
      <c r="E82" s="4" t="s">
        <v>17</v>
      </c>
      <c r="F82" s="4" t="s">
        <v>18</v>
      </c>
      <c r="G82" s="4" t="s">
        <v>257</v>
      </c>
      <c r="H82" s="4" t="s">
        <v>258</v>
      </c>
      <c r="I82" s="4" t="s">
        <v>259</v>
      </c>
      <c r="J82" s="2">
        <v>42242.48333333333</v>
      </c>
      <c r="K82" s="4" t="s">
        <v>22</v>
      </c>
      <c r="L82">
        <v>8</v>
      </c>
      <c r="M82">
        <v>2</v>
      </c>
      <c r="N82">
        <v>17.75</v>
      </c>
      <c r="O82">
        <f t="shared" si="9"/>
        <v>27.75</v>
      </c>
      <c r="P82">
        <f t="shared" si="10"/>
        <v>28</v>
      </c>
      <c r="Q82" t="str">
        <f t="shared" si="11"/>
        <v>A-</v>
      </c>
      <c r="S82">
        <v>0</v>
      </c>
      <c r="T82">
        <v>3.5</v>
      </c>
      <c r="U82">
        <v>4.5</v>
      </c>
      <c r="V82">
        <v>8</v>
      </c>
      <c r="W82">
        <f t="shared" si="8"/>
        <v>43.75</v>
      </c>
      <c r="Y82">
        <v>17.5</v>
      </c>
      <c r="Z82">
        <f t="shared" si="12"/>
        <v>61.25</v>
      </c>
      <c r="AB82">
        <f t="shared" si="13"/>
        <v>62</v>
      </c>
    </row>
    <row r="83" spans="1:28">
      <c r="A83" s="4" t="s">
        <v>13</v>
      </c>
      <c r="B83" s="4" t="s">
        <v>14</v>
      </c>
      <c r="C83" s="4" t="s">
        <v>15</v>
      </c>
      <c r="D83" s="4" t="s">
        <v>16</v>
      </c>
      <c r="E83" s="4" t="s">
        <v>17</v>
      </c>
      <c r="F83" s="4" t="s">
        <v>18</v>
      </c>
      <c r="G83" s="4" t="s">
        <v>260</v>
      </c>
      <c r="H83" s="4" t="s">
        <v>261</v>
      </c>
      <c r="I83" s="4" t="s">
        <v>262</v>
      </c>
      <c r="J83" s="2">
        <v>42242.48333333333</v>
      </c>
      <c r="K83" s="4" t="s">
        <v>22</v>
      </c>
      <c r="L83">
        <v>7.75</v>
      </c>
      <c r="N83">
        <v>13.75</v>
      </c>
      <c r="O83">
        <f t="shared" si="9"/>
        <v>21.5</v>
      </c>
      <c r="P83">
        <f t="shared" si="10"/>
        <v>22</v>
      </c>
      <c r="Q83" t="str">
        <f t="shared" si="11"/>
        <v>C</v>
      </c>
      <c r="S83">
        <v>0</v>
      </c>
      <c r="T83">
        <v>0</v>
      </c>
      <c r="U83">
        <v>0</v>
      </c>
      <c r="V83">
        <v>0</v>
      </c>
      <c r="W83">
        <f t="shared" si="8"/>
        <v>21.5</v>
      </c>
      <c r="Y83">
        <v>20.5</v>
      </c>
      <c r="Z83">
        <f t="shared" si="12"/>
        <v>42</v>
      </c>
      <c r="AB83">
        <f t="shared" si="13"/>
        <v>42</v>
      </c>
    </row>
    <row r="84" spans="1:28">
      <c r="A84" s="4" t="s">
        <v>13</v>
      </c>
      <c r="B84" s="4" t="s">
        <v>14</v>
      </c>
      <c r="C84" s="4" t="s">
        <v>15</v>
      </c>
      <c r="D84" s="4" t="s">
        <v>16</v>
      </c>
      <c r="E84" s="4" t="s">
        <v>17</v>
      </c>
      <c r="F84" s="4" t="s">
        <v>18</v>
      </c>
      <c r="G84" s="4" t="s">
        <v>263</v>
      </c>
      <c r="H84" s="4" t="s">
        <v>264</v>
      </c>
      <c r="I84" s="4" t="s">
        <v>265</v>
      </c>
      <c r="J84" s="2">
        <v>42242.48333333333</v>
      </c>
      <c r="K84" s="4" t="s">
        <v>22</v>
      </c>
      <c r="L84">
        <v>8.25</v>
      </c>
      <c r="M84">
        <v>1.25</v>
      </c>
      <c r="N84">
        <v>16</v>
      </c>
      <c r="O84">
        <f t="shared" si="9"/>
        <v>25.5</v>
      </c>
      <c r="P84">
        <f t="shared" si="10"/>
        <v>26</v>
      </c>
      <c r="Q84" t="str">
        <f t="shared" si="11"/>
        <v>B</v>
      </c>
      <c r="S84">
        <v>3</v>
      </c>
      <c r="T84">
        <v>4.5</v>
      </c>
      <c r="U84">
        <v>4.5</v>
      </c>
      <c r="V84">
        <v>16</v>
      </c>
      <c r="W84">
        <f t="shared" si="8"/>
        <v>53.5</v>
      </c>
      <c r="Y84">
        <v>18.5</v>
      </c>
      <c r="Z84">
        <f t="shared" si="12"/>
        <v>72</v>
      </c>
      <c r="AB84">
        <f t="shared" si="13"/>
        <v>72</v>
      </c>
    </row>
    <row r="85" spans="1:28">
      <c r="A85" s="4" t="s">
        <v>13</v>
      </c>
      <c r="B85" s="4" t="s">
        <v>14</v>
      </c>
      <c r="C85" s="4" t="s">
        <v>15</v>
      </c>
      <c r="D85" s="4" t="s">
        <v>16</v>
      </c>
      <c r="E85" s="4" t="s">
        <v>17</v>
      </c>
      <c r="F85" s="4" t="s">
        <v>18</v>
      </c>
      <c r="G85" s="4" t="s">
        <v>266</v>
      </c>
      <c r="H85" s="4" t="s">
        <v>267</v>
      </c>
      <c r="I85" s="4" t="s">
        <v>268</v>
      </c>
      <c r="J85" s="2">
        <v>42242.48333333333</v>
      </c>
      <c r="K85" s="4" t="s">
        <v>22</v>
      </c>
      <c r="L85">
        <v>7</v>
      </c>
      <c r="M85">
        <v>2.25</v>
      </c>
      <c r="N85">
        <v>15</v>
      </c>
      <c r="O85">
        <f t="shared" si="9"/>
        <v>24.25</v>
      </c>
      <c r="P85">
        <f t="shared" si="10"/>
        <v>25</v>
      </c>
      <c r="Q85" t="str">
        <f t="shared" si="11"/>
        <v>B-</v>
      </c>
      <c r="S85">
        <v>4.75</v>
      </c>
      <c r="T85">
        <v>0</v>
      </c>
      <c r="U85">
        <v>0</v>
      </c>
      <c r="V85">
        <v>16</v>
      </c>
      <c r="W85">
        <f t="shared" si="8"/>
        <v>45</v>
      </c>
      <c r="Y85">
        <v>21</v>
      </c>
      <c r="Z85">
        <f t="shared" si="12"/>
        <v>66</v>
      </c>
      <c r="AB85">
        <f t="shared" si="13"/>
        <v>66</v>
      </c>
    </row>
    <row r="86" spans="1:28">
      <c r="A86" s="4" t="s">
        <v>13</v>
      </c>
      <c r="B86" s="4" t="s">
        <v>14</v>
      </c>
      <c r="C86" s="4" t="s">
        <v>15</v>
      </c>
      <c r="D86" s="4" t="s">
        <v>16</v>
      </c>
      <c r="E86" s="4" t="s">
        <v>17</v>
      </c>
      <c r="F86" s="4" t="s">
        <v>18</v>
      </c>
      <c r="G86" s="4" t="s">
        <v>269</v>
      </c>
      <c r="H86" s="4" t="s">
        <v>270</v>
      </c>
      <c r="I86" s="4" t="s">
        <v>271</v>
      </c>
      <c r="J86" s="2">
        <v>42242.48333333333</v>
      </c>
      <c r="K86" s="4" t="s">
        <v>22</v>
      </c>
      <c r="L86">
        <v>8.25</v>
      </c>
      <c r="M86">
        <v>1</v>
      </c>
      <c r="N86">
        <v>9.5</v>
      </c>
      <c r="O86">
        <f t="shared" si="9"/>
        <v>18.75</v>
      </c>
      <c r="P86">
        <f t="shared" si="10"/>
        <v>19</v>
      </c>
      <c r="Q86" t="str">
        <f t="shared" si="11"/>
        <v>C-</v>
      </c>
      <c r="S86">
        <v>0</v>
      </c>
      <c r="T86">
        <v>4</v>
      </c>
      <c r="U86">
        <v>4.25</v>
      </c>
      <c r="V86">
        <v>12</v>
      </c>
      <c r="W86">
        <f t="shared" si="8"/>
        <v>39</v>
      </c>
      <c r="Y86">
        <v>19.5</v>
      </c>
      <c r="Z86">
        <f t="shared" si="12"/>
        <v>58.5</v>
      </c>
      <c r="AB86">
        <f t="shared" si="13"/>
        <v>59</v>
      </c>
    </row>
    <row r="87" spans="1:28">
      <c r="A87" s="4" t="s">
        <v>13</v>
      </c>
      <c r="B87" s="4" t="s">
        <v>14</v>
      </c>
      <c r="C87" s="4" t="s">
        <v>15</v>
      </c>
      <c r="D87" s="4" t="s">
        <v>16</v>
      </c>
      <c r="E87" s="4" t="s">
        <v>17</v>
      </c>
      <c r="F87" s="4" t="s">
        <v>18</v>
      </c>
      <c r="G87" s="4" t="s">
        <v>272</v>
      </c>
      <c r="H87" s="4" t="s">
        <v>273</v>
      </c>
      <c r="I87" s="4" t="s">
        <v>274</v>
      </c>
      <c r="J87" s="2">
        <v>42242.48333333333</v>
      </c>
      <c r="K87" s="4" t="s">
        <v>22</v>
      </c>
      <c r="L87">
        <v>8.25</v>
      </c>
      <c r="M87">
        <v>0.5</v>
      </c>
      <c r="N87">
        <v>15</v>
      </c>
      <c r="O87">
        <f t="shared" si="9"/>
        <v>23.75</v>
      </c>
      <c r="P87">
        <f t="shared" si="10"/>
        <v>24</v>
      </c>
      <c r="Q87" t="str">
        <f t="shared" si="11"/>
        <v>B-</v>
      </c>
      <c r="S87">
        <v>2.5</v>
      </c>
      <c r="T87">
        <v>3.5</v>
      </c>
      <c r="U87">
        <v>4</v>
      </c>
      <c r="V87">
        <v>14</v>
      </c>
      <c r="W87">
        <f t="shared" si="8"/>
        <v>47.75</v>
      </c>
      <c r="Y87">
        <v>19.5</v>
      </c>
      <c r="Z87">
        <f t="shared" si="12"/>
        <v>67.25</v>
      </c>
      <c r="AB87">
        <f t="shared" si="13"/>
        <v>68</v>
      </c>
    </row>
    <row r="88" spans="1:28">
      <c r="A88" s="4" t="s">
        <v>13</v>
      </c>
      <c r="B88" s="4" t="s">
        <v>14</v>
      </c>
      <c r="C88" s="4" t="s">
        <v>15</v>
      </c>
      <c r="D88" s="4" t="s">
        <v>16</v>
      </c>
      <c r="E88" s="4" t="s">
        <v>17</v>
      </c>
      <c r="F88" s="4" t="s">
        <v>18</v>
      </c>
      <c r="G88" s="4" t="s">
        <v>275</v>
      </c>
      <c r="H88" s="4" t="s">
        <v>276</v>
      </c>
      <c r="I88" s="4" t="s">
        <v>277</v>
      </c>
      <c r="J88" s="2">
        <v>42242.48333333333</v>
      </c>
      <c r="K88" s="4" t="s">
        <v>22</v>
      </c>
      <c r="L88">
        <v>7.5</v>
      </c>
      <c r="M88">
        <v>1</v>
      </c>
      <c r="N88">
        <v>14.75</v>
      </c>
      <c r="O88">
        <f t="shared" si="9"/>
        <v>23.25</v>
      </c>
      <c r="P88">
        <f t="shared" si="10"/>
        <v>24</v>
      </c>
      <c r="Q88" t="str">
        <f t="shared" si="11"/>
        <v>B-</v>
      </c>
      <c r="S88">
        <v>4.5</v>
      </c>
      <c r="T88">
        <v>4</v>
      </c>
      <c r="U88">
        <v>0</v>
      </c>
      <c r="V88">
        <v>12</v>
      </c>
      <c r="W88">
        <f t="shared" si="8"/>
        <v>43.75</v>
      </c>
      <c r="Y88">
        <v>20.5</v>
      </c>
      <c r="Z88">
        <f t="shared" si="12"/>
        <v>64.25</v>
      </c>
      <c r="AB88">
        <f t="shared" si="13"/>
        <v>65</v>
      </c>
    </row>
    <row r="89" spans="1:28">
      <c r="A89" s="4" t="s">
        <v>13</v>
      </c>
      <c r="B89" s="4" t="s">
        <v>14</v>
      </c>
      <c r="C89" s="4" t="s">
        <v>15</v>
      </c>
      <c r="D89" s="4" t="s">
        <v>16</v>
      </c>
      <c r="E89" s="4" t="s">
        <v>17</v>
      </c>
      <c r="F89" s="4" t="s">
        <v>18</v>
      </c>
      <c r="G89" s="4" t="s">
        <v>278</v>
      </c>
      <c r="H89" s="4" t="s">
        <v>279</v>
      </c>
      <c r="I89" s="4" t="s">
        <v>280</v>
      </c>
      <c r="J89" s="2">
        <v>42242.48333333333</v>
      </c>
      <c r="K89" s="4" t="s">
        <v>22</v>
      </c>
      <c r="L89">
        <v>8</v>
      </c>
      <c r="M89">
        <v>3.5</v>
      </c>
      <c r="N89">
        <v>17</v>
      </c>
      <c r="O89">
        <f t="shared" si="9"/>
        <v>28.5</v>
      </c>
      <c r="P89">
        <f t="shared" si="10"/>
        <v>29</v>
      </c>
      <c r="Q89" t="str">
        <f t="shared" si="11"/>
        <v>A</v>
      </c>
      <c r="S89">
        <v>4</v>
      </c>
      <c r="T89">
        <v>2.75</v>
      </c>
      <c r="U89">
        <v>4.5</v>
      </c>
      <c r="V89">
        <v>16</v>
      </c>
      <c r="W89">
        <f t="shared" si="8"/>
        <v>55.75</v>
      </c>
      <c r="Y89">
        <v>25</v>
      </c>
      <c r="Z89">
        <f t="shared" si="12"/>
        <v>80.75</v>
      </c>
      <c r="AB89">
        <f t="shared" si="13"/>
        <v>81</v>
      </c>
    </row>
    <row r="90" spans="1:28">
      <c r="A90" s="4" t="s">
        <v>13</v>
      </c>
      <c r="B90" s="4" t="s">
        <v>14</v>
      </c>
      <c r="C90" s="4" t="s">
        <v>15</v>
      </c>
      <c r="D90" s="4" t="s">
        <v>16</v>
      </c>
      <c r="E90" s="4" t="s">
        <v>17</v>
      </c>
      <c r="F90" s="4" t="s">
        <v>18</v>
      </c>
      <c r="G90" s="4" t="s">
        <v>281</v>
      </c>
      <c r="H90" s="4" t="s">
        <v>282</v>
      </c>
      <c r="I90" s="4" t="s">
        <v>283</v>
      </c>
      <c r="J90" s="2">
        <v>42242.48333333333</v>
      </c>
      <c r="K90" s="4" t="s">
        <v>22</v>
      </c>
      <c r="L90">
        <v>8</v>
      </c>
      <c r="M90">
        <v>3.5</v>
      </c>
      <c r="N90">
        <v>13</v>
      </c>
      <c r="O90">
        <f t="shared" si="9"/>
        <v>24.5</v>
      </c>
      <c r="P90">
        <f t="shared" si="10"/>
        <v>25</v>
      </c>
      <c r="Q90" t="str">
        <f t="shared" si="11"/>
        <v>B-</v>
      </c>
      <c r="S90">
        <v>0</v>
      </c>
      <c r="T90">
        <v>3.5</v>
      </c>
      <c r="U90">
        <v>0</v>
      </c>
      <c r="V90">
        <v>10</v>
      </c>
      <c r="W90">
        <f t="shared" si="8"/>
        <v>38</v>
      </c>
      <c r="Y90">
        <v>21</v>
      </c>
      <c r="Z90">
        <f t="shared" si="12"/>
        <v>59</v>
      </c>
      <c r="AB90">
        <f t="shared" si="13"/>
        <v>59</v>
      </c>
    </row>
    <row r="91" spans="1:28">
      <c r="A91" s="4" t="s">
        <v>13</v>
      </c>
      <c r="B91" s="4" t="s">
        <v>14</v>
      </c>
      <c r="C91" s="4" t="s">
        <v>15</v>
      </c>
      <c r="D91" s="4" t="s">
        <v>16</v>
      </c>
      <c r="E91" s="4" t="s">
        <v>17</v>
      </c>
      <c r="F91" s="4" t="s">
        <v>18</v>
      </c>
      <c r="G91" s="4" t="s">
        <v>284</v>
      </c>
      <c r="H91" s="4" t="s">
        <v>285</v>
      </c>
      <c r="I91" s="4" t="s">
        <v>286</v>
      </c>
      <c r="J91" s="2">
        <v>42242.48333333333</v>
      </c>
      <c r="K91" s="4" t="s">
        <v>22</v>
      </c>
      <c r="L91">
        <v>8.25</v>
      </c>
      <c r="M91">
        <v>2</v>
      </c>
      <c r="N91">
        <v>17</v>
      </c>
      <c r="O91">
        <f t="shared" si="9"/>
        <v>27.25</v>
      </c>
      <c r="P91">
        <f t="shared" si="10"/>
        <v>28</v>
      </c>
      <c r="Q91" t="str">
        <f t="shared" si="11"/>
        <v>A-</v>
      </c>
      <c r="S91">
        <v>4</v>
      </c>
      <c r="T91">
        <v>3.5</v>
      </c>
      <c r="U91">
        <v>4</v>
      </c>
      <c r="V91">
        <v>18</v>
      </c>
      <c r="W91">
        <f t="shared" si="8"/>
        <v>56.75</v>
      </c>
      <c r="Y91">
        <v>22</v>
      </c>
      <c r="Z91">
        <f t="shared" si="12"/>
        <v>78.75</v>
      </c>
      <c r="AB91">
        <f t="shared" si="13"/>
        <v>79</v>
      </c>
    </row>
    <row r="92" spans="1:28">
      <c r="A92" s="4" t="s">
        <v>13</v>
      </c>
      <c r="B92" s="4" t="s">
        <v>14</v>
      </c>
      <c r="C92" s="4" t="s">
        <v>15</v>
      </c>
      <c r="D92" s="4" t="s">
        <v>16</v>
      </c>
      <c r="E92" s="4" t="s">
        <v>17</v>
      </c>
      <c r="F92" s="4" t="s">
        <v>18</v>
      </c>
      <c r="G92" s="4" t="s">
        <v>287</v>
      </c>
      <c r="H92" s="4" t="s">
        <v>288</v>
      </c>
      <c r="I92" s="4" t="s">
        <v>289</v>
      </c>
      <c r="J92" s="2">
        <v>42242.48333333333</v>
      </c>
      <c r="K92" s="4" t="s">
        <v>22</v>
      </c>
      <c r="L92">
        <v>7.75</v>
      </c>
      <c r="M92">
        <v>2.75</v>
      </c>
      <c r="N92">
        <v>14</v>
      </c>
      <c r="O92">
        <f t="shared" si="9"/>
        <v>24.5</v>
      </c>
      <c r="P92">
        <f t="shared" si="10"/>
        <v>25</v>
      </c>
      <c r="Q92" t="str">
        <f t="shared" si="11"/>
        <v>B-</v>
      </c>
      <c r="S92">
        <v>4</v>
      </c>
      <c r="T92">
        <v>4.5</v>
      </c>
      <c r="U92">
        <v>4</v>
      </c>
      <c r="V92">
        <v>14</v>
      </c>
      <c r="W92">
        <f t="shared" si="8"/>
        <v>51</v>
      </c>
      <c r="Y92">
        <v>25</v>
      </c>
      <c r="Z92">
        <f t="shared" si="12"/>
        <v>76</v>
      </c>
      <c r="AB92">
        <f t="shared" si="13"/>
        <v>76</v>
      </c>
    </row>
    <row r="93" spans="1:28">
      <c r="A93" s="4" t="s">
        <v>13</v>
      </c>
      <c r="B93" s="4" t="s">
        <v>14</v>
      </c>
      <c r="C93" s="4" t="s">
        <v>15</v>
      </c>
      <c r="D93" s="4" t="s">
        <v>16</v>
      </c>
      <c r="E93" s="4" t="s">
        <v>17</v>
      </c>
      <c r="F93" s="4" t="s">
        <v>18</v>
      </c>
      <c r="G93" s="4" t="s">
        <v>290</v>
      </c>
      <c r="H93" s="4" t="s">
        <v>291</v>
      </c>
      <c r="I93" s="4" t="s">
        <v>292</v>
      </c>
      <c r="J93" s="2">
        <v>42242.48333333333</v>
      </c>
      <c r="K93" s="4" t="s">
        <v>22</v>
      </c>
      <c r="L93">
        <v>7.75</v>
      </c>
      <c r="M93">
        <v>3</v>
      </c>
      <c r="N93">
        <v>16.5</v>
      </c>
      <c r="O93">
        <f t="shared" si="9"/>
        <v>27.25</v>
      </c>
      <c r="P93">
        <f t="shared" si="10"/>
        <v>28</v>
      </c>
      <c r="Q93" t="str">
        <f t="shared" si="11"/>
        <v>A-</v>
      </c>
      <c r="S93">
        <v>4.5</v>
      </c>
      <c r="T93">
        <v>4.5</v>
      </c>
      <c r="U93">
        <v>4</v>
      </c>
      <c r="V93">
        <v>13</v>
      </c>
      <c r="W93">
        <f t="shared" si="8"/>
        <v>53.25</v>
      </c>
      <c r="Y93">
        <v>24.5</v>
      </c>
      <c r="Z93">
        <f t="shared" si="12"/>
        <v>77.75</v>
      </c>
      <c r="AB93">
        <f t="shared" si="13"/>
        <v>78</v>
      </c>
    </row>
    <row r="94" spans="1:28">
      <c r="A94" s="4" t="s">
        <v>13</v>
      </c>
      <c r="B94" s="4" t="s">
        <v>14</v>
      </c>
      <c r="C94" s="4" t="s">
        <v>15</v>
      </c>
      <c r="D94" s="4" t="s">
        <v>16</v>
      </c>
      <c r="E94" s="4" t="s">
        <v>17</v>
      </c>
      <c r="F94" s="4" t="s">
        <v>18</v>
      </c>
      <c r="G94" s="4" t="s">
        <v>293</v>
      </c>
      <c r="H94" s="4" t="s">
        <v>294</v>
      </c>
      <c r="I94" s="4" t="s">
        <v>295</v>
      </c>
      <c r="J94" s="2">
        <v>42242.48333333333</v>
      </c>
      <c r="K94" s="4" t="s">
        <v>22</v>
      </c>
      <c r="L94">
        <v>8.25</v>
      </c>
      <c r="M94">
        <v>2.5</v>
      </c>
      <c r="N94">
        <v>15</v>
      </c>
      <c r="O94">
        <f t="shared" si="9"/>
        <v>25.75</v>
      </c>
      <c r="P94">
        <f t="shared" si="10"/>
        <v>26</v>
      </c>
      <c r="Q94" t="str">
        <f t="shared" si="11"/>
        <v>B</v>
      </c>
      <c r="S94">
        <v>4.5</v>
      </c>
      <c r="T94">
        <v>3.5</v>
      </c>
      <c r="U94">
        <v>4.25</v>
      </c>
      <c r="V94">
        <v>15</v>
      </c>
      <c r="W94">
        <f t="shared" si="8"/>
        <v>53</v>
      </c>
      <c r="Y94">
        <v>22</v>
      </c>
      <c r="Z94">
        <f t="shared" si="12"/>
        <v>75</v>
      </c>
      <c r="AB94">
        <f t="shared" si="13"/>
        <v>75</v>
      </c>
    </row>
    <row r="95" spans="1:28">
      <c r="A95" s="4" t="s">
        <v>13</v>
      </c>
      <c r="B95" s="4" t="s">
        <v>14</v>
      </c>
      <c r="C95" s="4" t="s">
        <v>15</v>
      </c>
      <c r="D95" s="4" t="s">
        <v>16</v>
      </c>
      <c r="E95" s="4" t="s">
        <v>17</v>
      </c>
      <c r="F95" s="4" t="s">
        <v>18</v>
      </c>
      <c r="G95" s="4" t="s">
        <v>296</v>
      </c>
      <c r="H95" s="4" t="s">
        <v>297</v>
      </c>
      <c r="I95" s="4" t="s">
        <v>298</v>
      </c>
      <c r="J95" s="2">
        <v>42242.48333333333</v>
      </c>
      <c r="K95" s="4" t="s">
        <v>22</v>
      </c>
      <c r="L95">
        <v>8</v>
      </c>
      <c r="M95">
        <v>3</v>
      </c>
      <c r="N95">
        <v>14.75</v>
      </c>
      <c r="O95">
        <f t="shared" si="9"/>
        <v>25.75</v>
      </c>
      <c r="P95">
        <f t="shared" si="10"/>
        <v>26</v>
      </c>
      <c r="Q95" t="str">
        <f t="shared" si="11"/>
        <v>B</v>
      </c>
      <c r="S95">
        <v>4</v>
      </c>
      <c r="T95">
        <v>0</v>
      </c>
      <c r="U95">
        <v>4</v>
      </c>
      <c r="V95">
        <v>15</v>
      </c>
      <c r="W95">
        <f t="shared" si="8"/>
        <v>48.75</v>
      </c>
      <c r="Y95">
        <v>23.5</v>
      </c>
      <c r="Z95">
        <f t="shared" si="12"/>
        <v>72.25</v>
      </c>
      <c r="AB95">
        <f t="shared" si="13"/>
        <v>73</v>
      </c>
    </row>
    <row r="96" spans="1:28">
      <c r="A96" s="4" t="s">
        <v>13</v>
      </c>
      <c r="B96" s="4" t="s">
        <v>14</v>
      </c>
      <c r="C96" s="4" t="s">
        <v>15</v>
      </c>
      <c r="D96" s="4" t="s">
        <v>16</v>
      </c>
      <c r="E96" s="4" t="s">
        <v>17</v>
      </c>
      <c r="F96" s="4" t="s">
        <v>18</v>
      </c>
      <c r="G96" s="4" t="s">
        <v>299</v>
      </c>
      <c r="H96" s="4" t="s">
        <v>300</v>
      </c>
      <c r="I96" s="4" t="s">
        <v>301</v>
      </c>
      <c r="J96" s="2">
        <v>42242.48333333333</v>
      </c>
      <c r="K96" s="4" t="s">
        <v>22</v>
      </c>
      <c r="M96">
        <v>1.25</v>
      </c>
      <c r="N96">
        <v>13.75</v>
      </c>
      <c r="O96">
        <f t="shared" si="9"/>
        <v>15</v>
      </c>
      <c r="P96">
        <f t="shared" si="10"/>
        <v>15</v>
      </c>
      <c r="Q96" t="str">
        <f t="shared" si="11"/>
        <v>D</v>
      </c>
      <c r="S96">
        <v>0</v>
      </c>
      <c r="T96">
        <v>3.5</v>
      </c>
      <c r="U96">
        <v>0</v>
      </c>
      <c r="V96">
        <v>16</v>
      </c>
      <c r="W96">
        <f t="shared" si="8"/>
        <v>34.5</v>
      </c>
      <c r="Y96">
        <v>22</v>
      </c>
      <c r="Z96">
        <f t="shared" si="12"/>
        <v>56.5</v>
      </c>
      <c r="AB96">
        <f t="shared" si="13"/>
        <v>57</v>
      </c>
    </row>
    <row r="97" spans="1:28">
      <c r="A97" s="4" t="s">
        <v>13</v>
      </c>
      <c r="B97" s="4" t="s">
        <v>14</v>
      </c>
      <c r="C97" s="4" t="s">
        <v>15</v>
      </c>
      <c r="D97" s="4" t="s">
        <v>16</v>
      </c>
      <c r="E97" s="4" t="s">
        <v>17</v>
      </c>
      <c r="F97" s="4" t="s">
        <v>18</v>
      </c>
      <c r="G97" s="4" t="s">
        <v>302</v>
      </c>
      <c r="H97" s="4" t="s">
        <v>303</v>
      </c>
      <c r="I97" s="4" t="s">
        <v>304</v>
      </c>
      <c r="J97" s="2">
        <v>42242.48333333333</v>
      </c>
      <c r="K97" s="4" t="s">
        <v>22</v>
      </c>
      <c r="L97">
        <v>7.75</v>
      </c>
      <c r="M97">
        <v>1.5</v>
      </c>
      <c r="N97">
        <v>15.5</v>
      </c>
      <c r="O97">
        <f t="shared" si="9"/>
        <v>24.75</v>
      </c>
      <c r="P97">
        <f t="shared" si="10"/>
        <v>25</v>
      </c>
      <c r="Q97" t="str">
        <f t="shared" si="11"/>
        <v>B-</v>
      </c>
      <c r="S97">
        <v>4</v>
      </c>
      <c r="T97">
        <v>4.5</v>
      </c>
      <c r="U97">
        <v>5</v>
      </c>
      <c r="V97">
        <v>15</v>
      </c>
      <c r="W97">
        <f t="shared" si="8"/>
        <v>53.25</v>
      </c>
      <c r="Y97">
        <v>16.5</v>
      </c>
      <c r="Z97">
        <f t="shared" si="12"/>
        <v>69.75</v>
      </c>
      <c r="AB97">
        <f t="shared" si="13"/>
        <v>70</v>
      </c>
    </row>
    <row r="98" spans="1:28">
      <c r="A98" s="4" t="s">
        <v>13</v>
      </c>
      <c r="B98" s="4" t="s">
        <v>14</v>
      </c>
      <c r="C98" s="4" t="s">
        <v>15</v>
      </c>
      <c r="D98" s="4" t="s">
        <v>16</v>
      </c>
      <c r="E98" s="4" t="s">
        <v>17</v>
      </c>
      <c r="F98" s="4" t="s">
        <v>18</v>
      </c>
      <c r="G98" s="4" t="s">
        <v>305</v>
      </c>
      <c r="H98" s="4" t="s">
        <v>306</v>
      </c>
      <c r="I98" s="4" t="s">
        <v>307</v>
      </c>
      <c r="J98" s="2">
        <v>42242.48333333333</v>
      </c>
      <c r="K98" s="4" t="s">
        <v>22</v>
      </c>
      <c r="L98">
        <v>8.25</v>
      </c>
      <c r="M98">
        <v>1.25</v>
      </c>
      <c r="N98">
        <v>17.75</v>
      </c>
      <c r="O98">
        <f t="shared" si="9"/>
        <v>27.25</v>
      </c>
      <c r="P98">
        <f t="shared" si="10"/>
        <v>28</v>
      </c>
      <c r="Q98" t="str">
        <f t="shared" si="11"/>
        <v>A-</v>
      </c>
      <c r="S98">
        <v>4.75</v>
      </c>
      <c r="T98">
        <v>3.5</v>
      </c>
      <c r="U98">
        <v>4</v>
      </c>
      <c r="V98">
        <v>15</v>
      </c>
      <c r="W98">
        <f t="shared" ref="W98:W161" si="14">SUM(L98, M98, N98, S98, T98, U98, V98)</f>
        <v>54.5</v>
      </c>
      <c r="Y98">
        <v>21.5</v>
      </c>
      <c r="Z98">
        <f t="shared" si="12"/>
        <v>76</v>
      </c>
      <c r="AB98">
        <f t="shared" si="13"/>
        <v>76</v>
      </c>
    </row>
    <row r="99" spans="1:28">
      <c r="A99" s="4" t="s">
        <v>13</v>
      </c>
      <c r="B99" s="4" t="s">
        <v>14</v>
      </c>
      <c r="C99" s="4" t="s">
        <v>15</v>
      </c>
      <c r="D99" s="4" t="s">
        <v>16</v>
      </c>
      <c r="E99" s="4" t="s">
        <v>17</v>
      </c>
      <c r="F99" s="4" t="s">
        <v>18</v>
      </c>
      <c r="G99" s="4" t="s">
        <v>308</v>
      </c>
      <c r="H99" s="4" t="s">
        <v>309</v>
      </c>
      <c r="I99" s="4" t="s">
        <v>310</v>
      </c>
      <c r="J99" s="2">
        <v>42242.48333333333</v>
      </c>
      <c r="K99" s="4" t="s">
        <v>22</v>
      </c>
      <c r="L99">
        <v>8</v>
      </c>
      <c r="M99">
        <v>2.5</v>
      </c>
      <c r="N99">
        <v>16.75</v>
      </c>
      <c r="O99">
        <f t="shared" si="9"/>
        <v>27.25</v>
      </c>
      <c r="P99">
        <f t="shared" si="10"/>
        <v>28</v>
      </c>
      <c r="Q99" t="str">
        <f t="shared" si="11"/>
        <v>A-</v>
      </c>
      <c r="S99">
        <v>4</v>
      </c>
      <c r="T99">
        <v>4</v>
      </c>
      <c r="U99">
        <v>4</v>
      </c>
      <c r="V99">
        <v>16</v>
      </c>
      <c r="W99">
        <f t="shared" si="14"/>
        <v>55.25</v>
      </c>
      <c r="Y99">
        <v>23.5</v>
      </c>
      <c r="Z99">
        <f t="shared" si="12"/>
        <v>78.75</v>
      </c>
      <c r="AB99">
        <f t="shared" si="13"/>
        <v>79</v>
      </c>
    </row>
    <row r="100" spans="1:28">
      <c r="A100" s="4" t="s">
        <v>13</v>
      </c>
      <c r="B100" s="4" t="s">
        <v>14</v>
      </c>
      <c r="C100" s="4" t="s">
        <v>15</v>
      </c>
      <c r="D100" s="4" t="s">
        <v>16</v>
      </c>
      <c r="E100" s="4" t="s">
        <v>17</v>
      </c>
      <c r="F100" s="4" t="s">
        <v>18</v>
      </c>
      <c r="G100" s="4" t="s">
        <v>311</v>
      </c>
      <c r="H100" s="4" t="s">
        <v>312</v>
      </c>
      <c r="I100" s="4" t="s">
        <v>313</v>
      </c>
      <c r="J100" s="2">
        <v>42242.48333333333</v>
      </c>
      <c r="K100" s="4" t="s">
        <v>22</v>
      </c>
      <c r="L100">
        <v>7.75</v>
      </c>
      <c r="M100">
        <v>2</v>
      </c>
      <c r="N100">
        <v>16.25</v>
      </c>
      <c r="O100">
        <f t="shared" si="9"/>
        <v>26</v>
      </c>
      <c r="P100">
        <f t="shared" si="10"/>
        <v>26</v>
      </c>
      <c r="Q100" t="str">
        <f t="shared" si="11"/>
        <v>B</v>
      </c>
      <c r="S100">
        <v>4.5</v>
      </c>
      <c r="T100">
        <v>4.5</v>
      </c>
      <c r="U100">
        <v>5</v>
      </c>
      <c r="V100">
        <v>17</v>
      </c>
      <c r="W100">
        <f t="shared" si="14"/>
        <v>57</v>
      </c>
      <c r="Y100">
        <v>19.5</v>
      </c>
      <c r="Z100">
        <f t="shared" si="12"/>
        <v>76.5</v>
      </c>
      <c r="AB100">
        <f t="shared" si="13"/>
        <v>77</v>
      </c>
    </row>
    <row r="101" spans="1:28">
      <c r="A101" s="4" t="s">
        <v>13</v>
      </c>
      <c r="B101" s="4" t="s">
        <v>14</v>
      </c>
      <c r="C101" s="4" t="s">
        <v>15</v>
      </c>
      <c r="D101" s="4" t="s">
        <v>16</v>
      </c>
      <c r="E101" s="4" t="s">
        <v>17</v>
      </c>
      <c r="F101" s="4" t="s">
        <v>18</v>
      </c>
      <c r="G101" s="4" t="s">
        <v>314</v>
      </c>
      <c r="H101" s="4" t="s">
        <v>315</v>
      </c>
      <c r="I101" s="4" t="s">
        <v>316</v>
      </c>
      <c r="J101" s="2">
        <v>42242.48333333333</v>
      </c>
      <c r="K101" s="4" t="s">
        <v>22</v>
      </c>
      <c r="L101">
        <v>7.75</v>
      </c>
      <c r="M101">
        <v>2.75</v>
      </c>
      <c r="N101">
        <v>12</v>
      </c>
      <c r="O101">
        <f t="shared" si="9"/>
        <v>22.5</v>
      </c>
      <c r="P101">
        <f t="shared" si="10"/>
        <v>23</v>
      </c>
      <c r="Q101" t="str">
        <f t="shared" si="11"/>
        <v>C</v>
      </c>
      <c r="S101">
        <v>0</v>
      </c>
      <c r="T101">
        <v>3</v>
      </c>
      <c r="U101">
        <v>0</v>
      </c>
      <c r="V101">
        <v>8</v>
      </c>
      <c r="W101">
        <f t="shared" si="14"/>
        <v>33.5</v>
      </c>
      <c r="Y101">
        <v>19</v>
      </c>
      <c r="Z101">
        <f t="shared" si="12"/>
        <v>52.5</v>
      </c>
      <c r="AB101">
        <f t="shared" si="13"/>
        <v>53</v>
      </c>
    </row>
    <row r="102" spans="1:28">
      <c r="A102" s="4" t="s">
        <v>13</v>
      </c>
      <c r="B102" s="4" t="s">
        <v>14</v>
      </c>
      <c r="C102" s="4" t="s">
        <v>15</v>
      </c>
      <c r="D102" s="4" t="s">
        <v>16</v>
      </c>
      <c r="E102" s="4" t="s">
        <v>17</v>
      </c>
      <c r="F102" s="4" t="s">
        <v>18</v>
      </c>
      <c r="G102" s="4" t="s">
        <v>317</v>
      </c>
      <c r="H102" s="4" t="s">
        <v>318</v>
      </c>
      <c r="I102" s="4" t="s">
        <v>319</v>
      </c>
      <c r="J102" s="2">
        <v>42242.48333333333</v>
      </c>
      <c r="K102" s="4" t="s">
        <v>22</v>
      </c>
      <c r="L102">
        <v>7.75</v>
      </c>
      <c r="M102">
        <v>0.75</v>
      </c>
      <c r="N102">
        <v>12.25</v>
      </c>
      <c r="O102">
        <f t="shared" si="9"/>
        <v>20.75</v>
      </c>
      <c r="P102">
        <f t="shared" si="10"/>
        <v>21</v>
      </c>
      <c r="Q102" t="str">
        <f t="shared" si="11"/>
        <v>C-</v>
      </c>
      <c r="S102">
        <v>0</v>
      </c>
      <c r="T102">
        <v>3.5</v>
      </c>
      <c r="U102">
        <v>0</v>
      </c>
      <c r="V102">
        <v>12</v>
      </c>
      <c r="W102">
        <f t="shared" si="14"/>
        <v>36.25</v>
      </c>
      <c r="Y102">
        <v>18.5</v>
      </c>
      <c r="Z102">
        <f t="shared" si="12"/>
        <v>54.75</v>
      </c>
      <c r="AB102">
        <f t="shared" si="13"/>
        <v>55</v>
      </c>
    </row>
    <row r="103" spans="1:28">
      <c r="A103" s="4" t="s">
        <v>13</v>
      </c>
      <c r="B103" s="4" t="s">
        <v>14</v>
      </c>
      <c r="C103" s="4" t="s">
        <v>15</v>
      </c>
      <c r="D103" s="4" t="s">
        <v>16</v>
      </c>
      <c r="E103" s="4" t="s">
        <v>17</v>
      </c>
      <c r="F103" s="4" t="s">
        <v>18</v>
      </c>
      <c r="G103" s="4" t="s">
        <v>320</v>
      </c>
      <c r="H103" s="4" t="s">
        <v>321</v>
      </c>
      <c r="I103" s="4" t="s">
        <v>322</v>
      </c>
      <c r="J103" s="2">
        <v>42242.48333333333</v>
      </c>
      <c r="K103" s="4" t="s">
        <v>22</v>
      </c>
      <c r="L103">
        <v>8.5</v>
      </c>
      <c r="M103">
        <v>3</v>
      </c>
      <c r="N103">
        <v>15.25</v>
      </c>
      <c r="O103">
        <f t="shared" si="9"/>
        <v>26.75</v>
      </c>
      <c r="P103">
        <f t="shared" si="10"/>
        <v>27</v>
      </c>
      <c r="Q103" t="str">
        <f t="shared" si="11"/>
        <v>B</v>
      </c>
      <c r="S103">
        <v>4</v>
      </c>
      <c r="T103">
        <v>3.5</v>
      </c>
      <c r="U103">
        <v>4</v>
      </c>
      <c r="V103">
        <v>13</v>
      </c>
      <c r="W103">
        <f t="shared" si="14"/>
        <v>51.25</v>
      </c>
      <c r="Y103">
        <v>25.5</v>
      </c>
      <c r="Z103">
        <f t="shared" si="12"/>
        <v>76.75</v>
      </c>
      <c r="AB103">
        <f t="shared" si="13"/>
        <v>77</v>
      </c>
    </row>
    <row r="104" spans="1:28">
      <c r="A104" s="4" t="s">
        <v>13</v>
      </c>
      <c r="B104" s="4" t="s">
        <v>14</v>
      </c>
      <c r="C104" s="4" t="s">
        <v>15</v>
      </c>
      <c r="D104" s="4" t="s">
        <v>16</v>
      </c>
      <c r="E104" s="4" t="s">
        <v>17</v>
      </c>
      <c r="F104" s="4" t="s">
        <v>18</v>
      </c>
      <c r="G104" s="4" t="s">
        <v>323</v>
      </c>
      <c r="H104" s="4" t="s">
        <v>324</v>
      </c>
      <c r="I104" s="4" t="s">
        <v>325</v>
      </c>
      <c r="J104" s="2">
        <v>42242.48333333333</v>
      </c>
      <c r="K104" s="4" t="s">
        <v>22</v>
      </c>
      <c r="L104">
        <v>8</v>
      </c>
      <c r="M104">
        <v>1.5</v>
      </c>
      <c r="N104">
        <v>13</v>
      </c>
      <c r="O104">
        <f t="shared" si="9"/>
        <v>22.5</v>
      </c>
      <c r="P104">
        <f t="shared" si="10"/>
        <v>23</v>
      </c>
      <c r="Q104" t="str">
        <f t="shared" si="11"/>
        <v>C</v>
      </c>
      <c r="S104">
        <v>4</v>
      </c>
      <c r="T104">
        <v>4</v>
      </c>
      <c r="U104">
        <v>4</v>
      </c>
      <c r="V104">
        <v>16</v>
      </c>
      <c r="W104">
        <f t="shared" si="14"/>
        <v>50.5</v>
      </c>
      <c r="Y104">
        <v>23.5</v>
      </c>
      <c r="Z104">
        <f t="shared" si="12"/>
        <v>74</v>
      </c>
      <c r="AB104">
        <f t="shared" si="13"/>
        <v>74</v>
      </c>
    </row>
    <row r="105" spans="1:28">
      <c r="A105" s="4" t="s">
        <v>13</v>
      </c>
      <c r="B105" s="4" t="s">
        <v>14</v>
      </c>
      <c r="C105" s="4" t="s">
        <v>15</v>
      </c>
      <c r="D105" s="4" t="s">
        <v>16</v>
      </c>
      <c r="E105" s="4" t="s">
        <v>17</v>
      </c>
      <c r="F105" s="4" t="s">
        <v>18</v>
      </c>
      <c r="G105" s="4" t="s">
        <v>326</v>
      </c>
      <c r="H105" s="4" t="s">
        <v>327</v>
      </c>
      <c r="I105" s="4" t="s">
        <v>328</v>
      </c>
      <c r="J105" s="2">
        <v>42242.48333333333</v>
      </c>
      <c r="K105" s="4" t="s">
        <v>22</v>
      </c>
      <c r="L105">
        <v>7</v>
      </c>
      <c r="M105">
        <v>3.75</v>
      </c>
      <c r="N105">
        <v>18</v>
      </c>
      <c r="O105">
        <f t="shared" si="9"/>
        <v>28.75</v>
      </c>
      <c r="P105">
        <f t="shared" si="10"/>
        <v>29</v>
      </c>
      <c r="Q105" t="str">
        <f t="shared" si="11"/>
        <v>A</v>
      </c>
      <c r="S105">
        <v>4</v>
      </c>
      <c r="T105">
        <v>4</v>
      </c>
      <c r="U105">
        <v>5</v>
      </c>
      <c r="V105">
        <v>15</v>
      </c>
      <c r="W105">
        <f t="shared" si="14"/>
        <v>56.75</v>
      </c>
      <c r="Y105">
        <v>28</v>
      </c>
      <c r="Z105">
        <f t="shared" si="12"/>
        <v>84.75</v>
      </c>
      <c r="AB105">
        <f t="shared" si="13"/>
        <v>85</v>
      </c>
    </row>
    <row r="106" spans="1:28">
      <c r="A106" s="4" t="s">
        <v>13</v>
      </c>
      <c r="B106" s="4" t="s">
        <v>14</v>
      </c>
      <c r="C106" s="4" t="s">
        <v>15</v>
      </c>
      <c r="D106" s="4" t="s">
        <v>16</v>
      </c>
      <c r="E106" s="4" t="s">
        <v>17</v>
      </c>
      <c r="F106" s="4" t="s">
        <v>18</v>
      </c>
      <c r="G106" s="4" t="s">
        <v>329</v>
      </c>
      <c r="H106" s="4" t="s">
        <v>330</v>
      </c>
      <c r="I106" s="4" t="s">
        <v>331</v>
      </c>
      <c r="J106" s="2">
        <v>42242.48333333333</v>
      </c>
      <c r="K106" s="4" t="s">
        <v>22</v>
      </c>
      <c r="L106">
        <v>7.5</v>
      </c>
      <c r="M106">
        <v>2.25</v>
      </c>
      <c r="N106">
        <v>16.5</v>
      </c>
      <c r="O106">
        <f t="shared" si="9"/>
        <v>26.25</v>
      </c>
      <c r="P106">
        <f t="shared" si="10"/>
        <v>27</v>
      </c>
      <c r="Q106" t="str">
        <f t="shared" si="11"/>
        <v>B</v>
      </c>
      <c r="S106">
        <v>4</v>
      </c>
      <c r="T106">
        <v>5</v>
      </c>
      <c r="U106">
        <v>4</v>
      </c>
      <c r="V106">
        <v>16</v>
      </c>
      <c r="W106">
        <f t="shared" si="14"/>
        <v>55.25</v>
      </c>
      <c r="Y106">
        <v>26</v>
      </c>
      <c r="Z106">
        <f t="shared" si="12"/>
        <v>81.25</v>
      </c>
      <c r="AB106">
        <f t="shared" si="13"/>
        <v>82</v>
      </c>
    </row>
    <row r="107" spans="1:28">
      <c r="A107" s="4" t="s">
        <v>13</v>
      </c>
      <c r="B107" s="4" t="s">
        <v>14</v>
      </c>
      <c r="C107" s="4" t="s">
        <v>15</v>
      </c>
      <c r="D107" s="4" t="s">
        <v>16</v>
      </c>
      <c r="E107" s="4" t="s">
        <v>17</v>
      </c>
      <c r="F107" s="4" t="s">
        <v>18</v>
      </c>
      <c r="G107" s="4" t="s">
        <v>332</v>
      </c>
      <c r="H107" s="4" t="s">
        <v>333</v>
      </c>
      <c r="I107" s="4" t="s">
        <v>334</v>
      </c>
      <c r="J107" s="2">
        <v>42242.48333333333</v>
      </c>
      <c r="K107" s="4" t="s">
        <v>22</v>
      </c>
      <c r="L107">
        <v>7.5</v>
      </c>
      <c r="M107">
        <v>2.25</v>
      </c>
      <c r="N107">
        <v>13.75</v>
      </c>
      <c r="O107">
        <f t="shared" si="9"/>
        <v>23.5</v>
      </c>
      <c r="P107">
        <f t="shared" si="10"/>
        <v>24</v>
      </c>
      <c r="Q107" t="str">
        <f t="shared" si="11"/>
        <v>B-</v>
      </c>
      <c r="S107">
        <v>4</v>
      </c>
      <c r="T107">
        <v>3.5</v>
      </c>
      <c r="U107">
        <v>5</v>
      </c>
      <c r="V107">
        <v>14</v>
      </c>
      <c r="W107">
        <f t="shared" si="14"/>
        <v>50</v>
      </c>
      <c r="Y107">
        <v>21</v>
      </c>
      <c r="Z107">
        <f t="shared" si="12"/>
        <v>71</v>
      </c>
      <c r="AB107">
        <f t="shared" si="13"/>
        <v>71</v>
      </c>
    </row>
    <row r="108" spans="1:28">
      <c r="A108" s="4" t="s">
        <v>13</v>
      </c>
      <c r="B108" s="4" t="s">
        <v>14</v>
      </c>
      <c r="C108" s="4" t="s">
        <v>15</v>
      </c>
      <c r="D108" s="4" t="s">
        <v>16</v>
      </c>
      <c r="E108" s="4" t="s">
        <v>17</v>
      </c>
      <c r="F108" s="4" t="s">
        <v>18</v>
      </c>
      <c r="G108" s="4" t="s">
        <v>335</v>
      </c>
      <c r="H108" s="4" t="s">
        <v>336</v>
      </c>
      <c r="I108" s="4" t="s">
        <v>337</v>
      </c>
      <c r="J108" s="2">
        <v>42242.48333333333</v>
      </c>
      <c r="K108" s="4" t="s">
        <v>22</v>
      </c>
      <c r="L108">
        <v>7.75</v>
      </c>
      <c r="M108">
        <v>3.5</v>
      </c>
      <c r="N108">
        <v>16.5</v>
      </c>
      <c r="O108">
        <f t="shared" si="9"/>
        <v>27.75</v>
      </c>
      <c r="P108">
        <f t="shared" si="10"/>
        <v>28</v>
      </c>
      <c r="Q108" t="str">
        <f t="shared" si="11"/>
        <v>A-</v>
      </c>
      <c r="S108">
        <v>4</v>
      </c>
      <c r="T108">
        <v>3.5</v>
      </c>
      <c r="U108">
        <v>4</v>
      </c>
      <c r="V108">
        <v>15</v>
      </c>
      <c r="W108">
        <f t="shared" si="14"/>
        <v>54.25</v>
      </c>
      <c r="Y108">
        <v>25.5</v>
      </c>
      <c r="Z108">
        <f t="shared" si="12"/>
        <v>79.75</v>
      </c>
      <c r="AB108">
        <f t="shared" si="13"/>
        <v>80</v>
      </c>
    </row>
    <row r="109" spans="1:28">
      <c r="A109" s="4" t="s">
        <v>13</v>
      </c>
      <c r="B109" s="4" t="s">
        <v>14</v>
      </c>
      <c r="C109" s="4" t="s">
        <v>15</v>
      </c>
      <c r="D109" s="4" t="s">
        <v>16</v>
      </c>
      <c r="E109" s="4" t="s">
        <v>17</v>
      </c>
      <c r="F109" s="4" t="s">
        <v>18</v>
      </c>
      <c r="G109" s="4" t="s">
        <v>338</v>
      </c>
      <c r="H109" s="4" t="s">
        <v>339</v>
      </c>
      <c r="I109" s="4" t="s">
        <v>340</v>
      </c>
      <c r="J109" s="2">
        <v>42242.48333333333</v>
      </c>
      <c r="K109" s="4" t="s">
        <v>22</v>
      </c>
      <c r="L109">
        <v>7.5</v>
      </c>
      <c r="M109">
        <v>3.5</v>
      </c>
      <c r="N109">
        <v>15.75</v>
      </c>
      <c r="O109">
        <f t="shared" si="9"/>
        <v>26.75</v>
      </c>
      <c r="P109">
        <f t="shared" si="10"/>
        <v>27</v>
      </c>
      <c r="Q109" t="str">
        <f t="shared" si="11"/>
        <v>B</v>
      </c>
      <c r="S109">
        <v>4.5</v>
      </c>
      <c r="T109">
        <v>5</v>
      </c>
      <c r="U109">
        <v>4.5</v>
      </c>
      <c r="V109">
        <v>16</v>
      </c>
      <c r="W109">
        <f t="shared" si="14"/>
        <v>56.75</v>
      </c>
      <c r="Y109">
        <v>25</v>
      </c>
      <c r="Z109">
        <f t="shared" si="12"/>
        <v>81.75</v>
      </c>
      <c r="AB109">
        <f t="shared" si="13"/>
        <v>82</v>
      </c>
    </row>
    <row r="110" spans="1:28">
      <c r="A110" s="4" t="s">
        <v>13</v>
      </c>
      <c r="B110" s="4" t="s">
        <v>14</v>
      </c>
      <c r="C110" s="4" t="s">
        <v>15</v>
      </c>
      <c r="D110" s="4" t="s">
        <v>16</v>
      </c>
      <c r="E110" s="4" t="s">
        <v>17</v>
      </c>
      <c r="F110" s="4" t="s">
        <v>18</v>
      </c>
      <c r="G110" s="4" t="s">
        <v>341</v>
      </c>
      <c r="H110" s="4" t="s">
        <v>342</v>
      </c>
      <c r="I110" s="4" t="s">
        <v>343</v>
      </c>
      <c r="J110" s="2">
        <v>42242.48333333333</v>
      </c>
      <c r="K110" s="4" t="s">
        <v>22</v>
      </c>
      <c r="L110">
        <v>7.75</v>
      </c>
      <c r="M110">
        <v>3.5</v>
      </c>
      <c r="N110">
        <v>14.5</v>
      </c>
      <c r="O110">
        <f t="shared" si="9"/>
        <v>25.75</v>
      </c>
      <c r="P110">
        <f t="shared" si="10"/>
        <v>26</v>
      </c>
      <c r="Q110" t="str">
        <f t="shared" si="11"/>
        <v>B</v>
      </c>
      <c r="S110">
        <v>3</v>
      </c>
      <c r="T110">
        <v>3.5</v>
      </c>
      <c r="U110">
        <v>4</v>
      </c>
      <c r="V110">
        <v>14</v>
      </c>
      <c r="W110">
        <f t="shared" si="14"/>
        <v>50.25</v>
      </c>
      <c r="Y110">
        <v>23.5</v>
      </c>
      <c r="Z110">
        <f t="shared" si="12"/>
        <v>73.75</v>
      </c>
      <c r="AB110">
        <f t="shared" si="13"/>
        <v>74</v>
      </c>
    </row>
    <row r="111" spans="1:28">
      <c r="A111" s="4" t="s">
        <v>13</v>
      </c>
      <c r="B111" s="4" t="s">
        <v>14</v>
      </c>
      <c r="C111" s="4" t="s">
        <v>15</v>
      </c>
      <c r="D111" s="4" t="s">
        <v>16</v>
      </c>
      <c r="E111" s="4" t="s">
        <v>17</v>
      </c>
      <c r="F111" s="4" t="s">
        <v>18</v>
      </c>
      <c r="G111" s="4" t="s">
        <v>344</v>
      </c>
      <c r="H111" s="4" t="s">
        <v>345</v>
      </c>
      <c r="I111" s="4" t="s">
        <v>346</v>
      </c>
      <c r="J111" s="2">
        <v>42242.48333333333</v>
      </c>
      <c r="K111" s="4" t="s">
        <v>22</v>
      </c>
      <c r="L111">
        <v>8.25</v>
      </c>
      <c r="M111">
        <v>0</v>
      </c>
      <c r="N111">
        <v>12.5</v>
      </c>
      <c r="O111">
        <f t="shared" si="9"/>
        <v>20.75</v>
      </c>
      <c r="P111">
        <f t="shared" si="10"/>
        <v>21</v>
      </c>
      <c r="Q111" t="str">
        <f t="shared" si="11"/>
        <v>C-</v>
      </c>
      <c r="S111">
        <v>4</v>
      </c>
      <c r="T111">
        <v>4</v>
      </c>
      <c r="U111">
        <v>4.5</v>
      </c>
      <c r="V111">
        <v>14</v>
      </c>
      <c r="W111">
        <f t="shared" si="14"/>
        <v>47.25</v>
      </c>
      <c r="Y111">
        <v>20.5</v>
      </c>
      <c r="Z111">
        <f t="shared" si="12"/>
        <v>67.75</v>
      </c>
      <c r="AB111">
        <f t="shared" si="13"/>
        <v>68</v>
      </c>
    </row>
    <row r="112" spans="1:28">
      <c r="A112" s="4" t="s">
        <v>13</v>
      </c>
      <c r="B112" s="4" t="s">
        <v>14</v>
      </c>
      <c r="C112" s="4" t="s">
        <v>15</v>
      </c>
      <c r="D112" s="4" t="s">
        <v>16</v>
      </c>
      <c r="E112" s="4" t="s">
        <v>17</v>
      </c>
      <c r="F112" s="4" t="s">
        <v>18</v>
      </c>
      <c r="G112" s="4" t="s">
        <v>347</v>
      </c>
      <c r="H112" s="4" t="s">
        <v>348</v>
      </c>
      <c r="I112" s="4" t="s">
        <v>349</v>
      </c>
      <c r="J112" s="2">
        <v>42242.48333333333</v>
      </c>
      <c r="K112" s="4" t="s">
        <v>22</v>
      </c>
      <c r="L112">
        <v>7.75</v>
      </c>
      <c r="M112">
        <v>2</v>
      </c>
      <c r="N112">
        <v>15</v>
      </c>
      <c r="O112">
        <f t="shared" si="9"/>
        <v>24.75</v>
      </c>
      <c r="P112">
        <f t="shared" si="10"/>
        <v>25</v>
      </c>
      <c r="Q112" t="str">
        <f t="shared" si="11"/>
        <v>B-</v>
      </c>
      <c r="S112">
        <v>2.5</v>
      </c>
      <c r="T112">
        <v>4</v>
      </c>
      <c r="U112">
        <v>4.5</v>
      </c>
      <c r="V112">
        <v>12</v>
      </c>
      <c r="W112">
        <f t="shared" si="14"/>
        <v>47.75</v>
      </c>
      <c r="Y112">
        <v>23.5</v>
      </c>
      <c r="Z112">
        <f t="shared" si="12"/>
        <v>71.25</v>
      </c>
      <c r="AB112">
        <f t="shared" si="13"/>
        <v>72</v>
      </c>
    </row>
    <row r="113" spans="1:28">
      <c r="A113" s="4" t="s">
        <v>13</v>
      </c>
      <c r="B113" s="4" t="s">
        <v>14</v>
      </c>
      <c r="C113" s="4" t="s">
        <v>15</v>
      </c>
      <c r="D113" s="4" t="s">
        <v>16</v>
      </c>
      <c r="E113" s="4" t="s">
        <v>17</v>
      </c>
      <c r="F113" s="4" t="s">
        <v>18</v>
      </c>
      <c r="G113" s="4" t="s">
        <v>350</v>
      </c>
      <c r="H113" s="4" t="s">
        <v>351</v>
      </c>
      <c r="I113" s="4" t="s">
        <v>352</v>
      </c>
      <c r="J113" s="2">
        <v>42242.48333333333</v>
      </c>
      <c r="K113" s="4" t="s">
        <v>22</v>
      </c>
      <c r="L113">
        <v>7.5</v>
      </c>
      <c r="M113">
        <v>1.5</v>
      </c>
      <c r="N113">
        <v>16.5</v>
      </c>
      <c r="O113">
        <f t="shared" si="9"/>
        <v>25.5</v>
      </c>
      <c r="P113">
        <f t="shared" si="10"/>
        <v>26</v>
      </c>
      <c r="Q113" t="str">
        <f t="shared" si="11"/>
        <v>B</v>
      </c>
      <c r="S113">
        <v>4.5</v>
      </c>
      <c r="T113">
        <v>4</v>
      </c>
      <c r="U113">
        <v>4.5</v>
      </c>
      <c r="V113">
        <v>18</v>
      </c>
      <c r="W113">
        <f t="shared" si="14"/>
        <v>56.5</v>
      </c>
      <c r="Y113">
        <v>22</v>
      </c>
      <c r="Z113">
        <f t="shared" si="12"/>
        <v>78.5</v>
      </c>
      <c r="AB113">
        <f t="shared" si="13"/>
        <v>79</v>
      </c>
    </row>
    <row r="114" spans="1:28">
      <c r="A114" s="4" t="s">
        <v>13</v>
      </c>
      <c r="B114" s="4" t="s">
        <v>14</v>
      </c>
      <c r="C114" s="4" t="s">
        <v>15</v>
      </c>
      <c r="D114" s="4" t="s">
        <v>16</v>
      </c>
      <c r="E114" s="4" t="s">
        <v>17</v>
      </c>
      <c r="F114" s="4" t="s">
        <v>18</v>
      </c>
      <c r="G114" s="4" t="s">
        <v>353</v>
      </c>
      <c r="H114" s="4" t="s">
        <v>354</v>
      </c>
      <c r="I114" s="4" t="s">
        <v>355</v>
      </c>
      <c r="J114" s="2">
        <v>42242.48333333333</v>
      </c>
      <c r="K114" s="4" t="s">
        <v>22</v>
      </c>
      <c r="L114">
        <v>8.25</v>
      </c>
      <c r="M114">
        <v>2.25</v>
      </c>
      <c r="N114">
        <v>15.25</v>
      </c>
      <c r="O114">
        <f t="shared" si="9"/>
        <v>25.75</v>
      </c>
      <c r="P114">
        <f t="shared" si="10"/>
        <v>26</v>
      </c>
      <c r="Q114" t="str">
        <f t="shared" si="11"/>
        <v>B</v>
      </c>
      <c r="S114">
        <v>4</v>
      </c>
      <c r="T114">
        <v>0</v>
      </c>
      <c r="U114">
        <v>0</v>
      </c>
      <c r="V114">
        <v>15</v>
      </c>
      <c r="W114">
        <f t="shared" si="14"/>
        <v>44.75</v>
      </c>
      <c r="Y114">
        <v>23.5</v>
      </c>
      <c r="Z114">
        <f t="shared" si="12"/>
        <v>68.25</v>
      </c>
      <c r="AB114">
        <f t="shared" si="13"/>
        <v>69</v>
      </c>
    </row>
    <row r="115" spans="1:28">
      <c r="A115" s="4" t="s">
        <v>13</v>
      </c>
      <c r="B115" s="4" t="s">
        <v>14</v>
      </c>
      <c r="C115" s="4" t="s">
        <v>15</v>
      </c>
      <c r="D115" s="4" t="s">
        <v>16</v>
      </c>
      <c r="E115" s="4" t="s">
        <v>17</v>
      </c>
      <c r="F115" s="4" t="s">
        <v>18</v>
      </c>
      <c r="G115" s="4" t="s">
        <v>356</v>
      </c>
      <c r="H115" s="4" t="s">
        <v>357</v>
      </c>
      <c r="I115" s="4" t="s">
        <v>358</v>
      </c>
      <c r="J115" s="2">
        <v>42242.48333333333</v>
      </c>
      <c r="K115" s="4" t="s">
        <v>22</v>
      </c>
      <c r="L115">
        <v>7.75</v>
      </c>
      <c r="M115">
        <v>1.5</v>
      </c>
      <c r="N115">
        <v>12.75</v>
      </c>
      <c r="O115">
        <f t="shared" si="9"/>
        <v>22</v>
      </c>
      <c r="P115">
        <f t="shared" si="10"/>
        <v>22</v>
      </c>
      <c r="Q115" t="str">
        <f t="shared" si="11"/>
        <v>C</v>
      </c>
      <c r="S115">
        <v>4</v>
      </c>
      <c r="T115">
        <v>4</v>
      </c>
      <c r="U115">
        <v>4.5</v>
      </c>
      <c r="V115">
        <v>15</v>
      </c>
      <c r="W115">
        <f t="shared" si="14"/>
        <v>49.5</v>
      </c>
      <c r="Y115">
        <v>23.5</v>
      </c>
      <c r="Z115">
        <f t="shared" si="12"/>
        <v>73</v>
      </c>
      <c r="AB115">
        <f t="shared" si="13"/>
        <v>73</v>
      </c>
    </row>
    <row r="116" spans="1:28">
      <c r="A116" s="4" t="s">
        <v>13</v>
      </c>
      <c r="B116" s="4" t="s">
        <v>14</v>
      </c>
      <c r="C116" s="4" t="s">
        <v>15</v>
      </c>
      <c r="D116" s="4" t="s">
        <v>16</v>
      </c>
      <c r="E116" s="4" t="s">
        <v>17</v>
      </c>
      <c r="F116" s="4" t="s">
        <v>18</v>
      </c>
      <c r="G116" s="4" t="s">
        <v>359</v>
      </c>
      <c r="H116" s="4" t="s">
        <v>360</v>
      </c>
      <c r="I116" s="4" t="s">
        <v>361</v>
      </c>
      <c r="J116" s="2">
        <v>42242.48333333333</v>
      </c>
      <c r="K116" s="4" t="s">
        <v>22</v>
      </c>
      <c r="L116">
        <v>8</v>
      </c>
      <c r="M116">
        <v>3.5</v>
      </c>
      <c r="N116">
        <v>18</v>
      </c>
      <c r="O116">
        <f t="shared" si="9"/>
        <v>29.5</v>
      </c>
      <c r="P116">
        <f t="shared" si="10"/>
        <v>30</v>
      </c>
      <c r="Q116" t="str">
        <f t="shared" si="11"/>
        <v>A</v>
      </c>
      <c r="S116">
        <v>4.25</v>
      </c>
      <c r="T116">
        <v>3.5</v>
      </c>
      <c r="U116">
        <v>4</v>
      </c>
      <c r="V116">
        <v>16</v>
      </c>
      <c r="W116">
        <f t="shared" si="14"/>
        <v>57.25</v>
      </c>
      <c r="Y116">
        <v>26.5</v>
      </c>
      <c r="Z116">
        <f t="shared" si="12"/>
        <v>83.75</v>
      </c>
      <c r="AB116">
        <f t="shared" si="13"/>
        <v>84</v>
      </c>
    </row>
    <row r="117" spans="1:28">
      <c r="A117" s="4" t="s">
        <v>13</v>
      </c>
      <c r="B117" s="4" t="s">
        <v>14</v>
      </c>
      <c r="C117" s="4" t="s">
        <v>15</v>
      </c>
      <c r="D117" s="4" t="s">
        <v>16</v>
      </c>
      <c r="E117" s="4" t="s">
        <v>17</v>
      </c>
      <c r="F117" s="4" t="s">
        <v>18</v>
      </c>
      <c r="G117" s="4" t="s">
        <v>362</v>
      </c>
      <c r="H117" s="4" t="s">
        <v>363</v>
      </c>
      <c r="I117" s="4" t="s">
        <v>364</v>
      </c>
      <c r="J117" s="2">
        <v>42242.48333333333</v>
      </c>
      <c r="K117" s="4" t="s">
        <v>22</v>
      </c>
      <c r="L117">
        <v>8.25</v>
      </c>
      <c r="M117">
        <v>2</v>
      </c>
      <c r="N117">
        <v>13.75</v>
      </c>
      <c r="O117">
        <f t="shared" si="9"/>
        <v>24</v>
      </c>
      <c r="P117">
        <f t="shared" si="10"/>
        <v>24</v>
      </c>
      <c r="Q117" t="str">
        <f t="shared" si="11"/>
        <v>B-</v>
      </c>
      <c r="S117">
        <v>4</v>
      </c>
      <c r="T117">
        <v>3.5</v>
      </c>
      <c r="U117">
        <v>4.5</v>
      </c>
      <c r="V117">
        <v>17</v>
      </c>
      <c r="W117">
        <f t="shared" si="14"/>
        <v>53</v>
      </c>
      <c r="Y117">
        <v>24</v>
      </c>
      <c r="Z117">
        <f t="shared" si="12"/>
        <v>77</v>
      </c>
      <c r="AB117">
        <f t="shared" si="13"/>
        <v>77</v>
      </c>
    </row>
    <row r="118" spans="1:28">
      <c r="A118" s="4" t="s">
        <v>13</v>
      </c>
      <c r="B118" s="4" t="s">
        <v>14</v>
      </c>
      <c r="C118" s="4" t="s">
        <v>15</v>
      </c>
      <c r="D118" s="4" t="s">
        <v>16</v>
      </c>
      <c r="E118" s="4" t="s">
        <v>17</v>
      </c>
      <c r="F118" s="4" t="s">
        <v>18</v>
      </c>
      <c r="G118" s="4" t="s">
        <v>365</v>
      </c>
      <c r="H118" s="4" t="s">
        <v>366</v>
      </c>
      <c r="I118" s="4" t="s">
        <v>367</v>
      </c>
      <c r="J118" s="2">
        <v>42242.48333333333</v>
      </c>
      <c r="K118" s="4" t="s">
        <v>22</v>
      </c>
      <c r="L118">
        <v>8.25</v>
      </c>
      <c r="M118">
        <v>2.25</v>
      </c>
      <c r="N118">
        <v>14.75</v>
      </c>
      <c r="O118">
        <f t="shared" si="9"/>
        <v>25.25</v>
      </c>
      <c r="P118">
        <f t="shared" si="10"/>
        <v>26</v>
      </c>
      <c r="Q118" t="str">
        <f t="shared" si="11"/>
        <v>B</v>
      </c>
      <c r="S118">
        <v>4</v>
      </c>
      <c r="T118">
        <v>3.5</v>
      </c>
      <c r="U118">
        <v>4.5</v>
      </c>
      <c r="V118">
        <v>16</v>
      </c>
      <c r="W118">
        <f t="shared" si="14"/>
        <v>53.25</v>
      </c>
      <c r="Y118">
        <v>23</v>
      </c>
      <c r="Z118">
        <f t="shared" si="12"/>
        <v>76.25</v>
      </c>
      <c r="AB118">
        <f t="shared" si="13"/>
        <v>77</v>
      </c>
    </row>
    <row r="119" spans="1:28">
      <c r="A119" s="4" t="s">
        <v>13</v>
      </c>
      <c r="B119" s="4" t="s">
        <v>14</v>
      </c>
      <c r="C119" s="4" t="s">
        <v>15</v>
      </c>
      <c r="D119" s="4" t="s">
        <v>16</v>
      </c>
      <c r="E119" s="4" t="s">
        <v>17</v>
      </c>
      <c r="F119" s="4" t="s">
        <v>18</v>
      </c>
      <c r="G119" s="4" t="s">
        <v>368</v>
      </c>
      <c r="H119" s="4" t="s">
        <v>369</v>
      </c>
      <c r="I119" s="4" t="s">
        <v>370</v>
      </c>
      <c r="J119" s="2">
        <v>42242.48333333333</v>
      </c>
      <c r="K119" s="4" t="s">
        <v>22</v>
      </c>
      <c r="L119">
        <v>8</v>
      </c>
      <c r="M119">
        <v>4</v>
      </c>
      <c r="N119">
        <v>13.75</v>
      </c>
      <c r="O119">
        <f t="shared" si="9"/>
        <v>25.75</v>
      </c>
      <c r="P119">
        <f t="shared" si="10"/>
        <v>26</v>
      </c>
      <c r="Q119" t="str">
        <f t="shared" si="11"/>
        <v>B</v>
      </c>
      <c r="S119">
        <v>4</v>
      </c>
      <c r="T119">
        <v>3.5</v>
      </c>
      <c r="U119">
        <v>5</v>
      </c>
      <c r="V119">
        <v>16</v>
      </c>
      <c r="W119">
        <f t="shared" si="14"/>
        <v>54.25</v>
      </c>
      <c r="Y119">
        <v>23</v>
      </c>
      <c r="Z119">
        <f t="shared" si="12"/>
        <v>77.25</v>
      </c>
      <c r="AB119">
        <f t="shared" si="13"/>
        <v>78</v>
      </c>
    </row>
    <row r="120" spans="1:28">
      <c r="A120" s="4" t="s">
        <v>13</v>
      </c>
      <c r="B120" s="4" t="s">
        <v>14</v>
      </c>
      <c r="C120" s="4" t="s">
        <v>15</v>
      </c>
      <c r="D120" s="4" t="s">
        <v>16</v>
      </c>
      <c r="E120" s="4" t="s">
        <v>17</v>
      </c>
      <c r="F120" s="4" t="s">
        <v>18</v>
      </c>
      <c r="G120" s="4" t="s">
        <v>371</v>
      </c>
      <c r="H120" s="4" t="s">
        <v>372</v>
      </c>
      <c r="I120" s="4" t="s">
        <v>373</v>
      </c>
      <c r="J120" s="2">
        <v>42242.48333333333</v>
      </c>
      <c r="K120" s="4" t="s">
        <v>22</v>
      </c>
      <c r="L120">
        <v>8</v>
      </c>
      <c r="N120">
        <v>15</v>
      </c>
      <c r="O120">
        <f t="shared" si="9"/>
        <v>23</v>
      </c>
      <c r="P120">
        <f t="shared" si="10"/>
        <v>23</v>
      </c>
      <c r="Q120" t="str">
        <f t="shared" si="11"/>
        <v>C</v>
      </c>
      <c r="S120">
        <v>4.5</v>
      </c>
      <c r="T120">
        <v>4</v>
      </c>
      <c r="U120">
        <v>4</v>
      </c>
      <c r="V120">
        <v>16</v>
      </c>
      <c r="W120">
        <f t="shared" si="14"/>
        <v>51.5</v>
      </c>
      <c r="Y120">
        <v>27</v>
      </c>
      <c r="Z120">
        <f t="shared" si="12"/>
        <v>78.5</v>
      </c>
      <c r="AB120">
        <f t="shared" si="13"/>
        <v>79</v>
      </c>
    </row>
    <row r="121" spans="1:28">
      <c r="A121" s="4" t="s">
        <v>13</v>
      </c>
      <c r="B121" s="4" t="s">
        <v>14</v>
      </c>
      <c r="C121" s="4" t="s">
        <v>15</v>
      </c>
      <c r="D121" s="4" t="s">
        <v>16</v>
      </c>
      <c r="E121" s="4" t="s">
        <v>17</v>
      </c>
      <c r="F121" s="4" t="s">
        <v>18</v>
      </c>
      <c r="G121" s="4" t="s">
        <v>374</v>
      </c>
      <c r="H121" s="4" t="s">
        <v>375</v>
      </c>
      <c r="I121" s="4" t="s">
        <v>376</v>
      </c>
      <c r="J121" s="2">
        <v>42242.48333333333</v>
      </c>
      <c r="K121" s="4" t="s">
        <v>22</v>
      </c>
      <c r="L121">
        <v>8.5</v>
      </c>
      <c r="M121">
        <v>3</v>
      </c>
      <c r="N121">
        <v>10.25</v>
      </c>
      <c r="O121">
        <f t="shared" si="9"/>
        <v>21.75</v>
      </c>
      <c r="P121">
        <f t="shared" si="10"/>
        <v>22</v>
      </c>
      <c r="Q121" t="str">
        <f t="shared" si="11"/>
        <v>C</v>
      </c>
      <c r="S121">
        <v>3</v>
      </c>
      <c r="T121">
        <v>4.5</v>
      </c>
      <c r="U121">
        <v>4</v>
      </c>
      <c r="V121">
        <v>13</v>
      </c>
      <c r="W121">
        <f t="shared" si="14"/>
        <v>46.25</v>
      </c>
      <c r="Y121">
        <v>24</v>
      </c>
      <c r="Z121">
        <f t="shared" si="12"/>
        <v>70.25</v>
      </c>
      <c r="AB121">
        <f t="shared" si="13"/>
        <v>71</v>
      </c>
    </row>
    <row r="122" spans="1:28">
      <c r="A122" s="4" t="s">
        <v>13</v>
      </c>
      <c r="B122" s="4" t="s">
        <v>14</v>
      </c>
      <c r="C122" s="4" t="s">
        <v>15</v>
      </c>
      <c r="D122" s="4" t="s">
        <v>16</v>
      </c>
      <c r="E122" s="4" t="s">
        <v>17</v>
      </c>
      <c r="F122" s="4" t="s">
        <v>18</v>
      </c>
      <c r="G122" s="4" t="s">
        <v>377</v>
      </c>
      <c r="H122" s="4" t="s">
        <v>378</v>
      </c>
      <c r="I122" s="4" t="s">
        <v>379</v>
      </c>
      <c r="J122" s="2">
        <v>42242.48333333333</v>
      </c>
      <c r="K122" s="4" t="s">
        <v>22</v>
      </c>
      <c r="L122">
        <v>7</v>
      </c>
      <c r="M122">
        <v>2.5</v>
      </c>
      <c r="N122">
        <v>11.5</v>
      </c>
      <c r="O122">
        <f t="shared" si="9"/>
        <v>21</v>
      </c>
      <c r="P122">
        <f t="shared" si="10"/>
        <v>21</v>
      </c>
      <c r="Q122" t="str">
        <f t="shared" si="11"/>
        <v>C-</v>
      </c>
      <c r="S122">
        <v>3</v>
      </c>
      <c r="T122">
        <v>3.75</v>
      </c>
      <c r="U122">
        <v>5</v>
      </c>
      <c r="V122">
        <v>17</v>
      </c>
      <c r="W122">
        <f t="shared" si="14"/>
        <v>49.75</v>
      </c>
      <c r="Y122">
        <v>21.5</v>
      </c>
      <c r="Z122">
        <f t="shared" si="12"/>
        <v>71.25</v>
      </c>
      <c r="AB122">
        <f t="shared" si="13"/>
        <v>72</v>
      </c>
    </row>
    <row r="123" spans="1:28">
      <c r="A123" s="4" t="s">
        <v>13</v>
      </c>
      <c r="B123" s="4" t="s">
        <v>14</v>
      </c>
      <c r="C123" s="4" t="s">
        <v>15</v>
      </c>
      <c r="D123" s="4" t="s">
        <v>16</v>
      </c>
      <c r="E123" s="4" t="s">
        <v>17</v>
      </c>
      <c r="F123" s="4" t="s">
        <v>18</v>
      </c>
      <c r="G123" s="4" t="s">
        <v>380</v>
      </c>
      <c r="H123" s="4" t="s">
        <v>381</v>
      </c>
      <c r="I123" s="4" t="s">
        <v>139</v>
      </c>
      <c r="J123" s="2">
        <v>42242.48333333333</v>
      </c>
      <c r="K123" s="4" t="s">
        <v>22</v>
      </c>
      <c r="L123">
        <v>8</v>
      </c>
      <c r="M123">
        <v>2</v>
      </c>
      <c r="N123">
        <v>10.5</v>
      </c>
      <c r="O123">
        <f t="shared" si="9"/>
        <v>20.5</v>
      </c>
      <c r="P123">
        <f t="shared" si="10"/>
        <v>21</v>
      </c>
      <c r="Q123" t="str">
        <f t="shared" si="11"/>
        <v>C-</v>
      </c>
      <c r="S123">
        <v>3</v>
      </c>
      <c r="T123">
        <v>4.5</v>
      </c>
      <c r="U123">
        <v>4.5</v>
      </c>
      <c r="V123">
        <v>13</v>
      </c>
      <c r="W123">
        <f t="shared" si="14"/>
        <v>45.5</v>
      </c>
      <c r="Y123">
        <v>21.5</v>
      </c>
      <c r="Z123">
        <f t="shared" si="12"/>
        <v>67</v>
      </c>
      <c r="AB123">
        <f t="shared" si="13"/>
        <v>67</v>
      </c>
    </row>
    <row r="124" spans="1:28">
      <c r="A124" s="4" t="s">
        <v>13</v>
      </c>
      <c r="B124" s="4" t="s">
        <v>14</v>
      </c>
      <c r="C124" s="4" t="s">
        <v>15</v>
      </c>
      <c r="D124" s="4" t="s">
        <v>16</v>
      </c>
      <c r="E124" s="4" t="s">
        <v>17</v>
      </c>
      <c r="F124" s="4" t="s">
        <v>18</v>
      </c>
      <c r="G124" s="4" t="s">
        <v>382</v>
      </c>
      <c r="H124" s="4" t="s">
        <v>383</v>
      </c>
      <c r="I124" s="4" t="s">
        <v>384</v>
      </c>
      <c r="J124" s="2">
        <v>42242.48333333333</v>
      </c>
      <c r="K124" s="4" t="s">
        <v>22</v>
      </c>
      <c r="L124">
        <v>8</v>
      </c>
      <c r="M124">
        <v>2.5</v>
      </c>
      <c r="N124">
        <v>16.75</v>
      </c>
      <c r="O124">
        <f t="shared" si="9"/>
        <v>27.25</v>
      </c>
      <c r="P124">
        <f t="shared" si="10"/>
        <v>28</v>
      </c>
      <c r="Q124" t="str">
        <f t="shared" si="11"/>
        <v>A-</v>
      </c>
      <c r="S124">
        <v>4.5</v>
      </c>
      <c r="T124">
        <v>3.5</v>
      </c>
      <c r="U124">
        <v>5</v>
      </c>
      <c r="V124">
        <v>18</v>
      </c>
      <c r="W124">
        <f t="shared" si="14"/>
        <v>58.25</v>
      </c>
      <c r="Y124">
        <v>22</v>
      </c>
      <c r="Z124">
        <f t="shared" si="12"/>
        <v>80.25</v>
      </c>
      <c r="AB124">
        <f t="shared" si="13"/>
        <v>81</v>
      </c>
    </row>
    <row r="125" spans="1:28">
      <c r="A125" s="4" t="s">
        <v>13</v>
      </c>
      <c r="B125" s="4" t="s">
        <v>14</v>
      </c>
      <c r="C125" s="4" t="s">
        <v>15</v>
      </c>
      <c r="D125" s="4" t="s">
        <v>16</v>
      </c>
      <c r="E125" s="4" t="s">
        <v>17</v>
      </c>
      <c r="F125" s="4" t="s">
        <v>18</v>
      </c>
      <c r="G125" s="4" t="s">
        <v>385</v>
      </c>
      <c r="H125" s="4" t="s">
        <v>386</v>
      </c>
      <c r="I125" s="4" t="s">
        <v>387</v>
      </c>
      <c r="J125" s="2">
        <v>42242.48333333333</v>
      </c>
      <c r="K125" s="4" t="s">
        <v>22</v>
      </c>
      <c r="L125">
        <v>7.5</v>
      </c>
      <c r="M125">
        <v>1.5</v>
      </c>
      <c r="N125">
        <v>15.25</v>
      </c>
      <c r="O125">
        <f t="shared" si="9"/>
        <v>24.25</v>
      </c>
      <c r="P125">
        <f t="shared" si="10"/>
        <v>25</v>
      </c>
      <c r="Q125" t="str">
        <f t="shared" si="11"/>
        <v>B-</v>
      </c>
      <c r="S125">
        <v>4.5</v>
      </c>
      <c r="T125">
        <v>4.5</v>
      </c>
      <c r="U125">
        <v>5</v>
      </c>
      <c r="V125">
        <v>14</v>
      </c>
      <c r="W125">
        <f t="shared" si="14"/>
        <v>52.25</v>
      </c>
      <c r="Y125">
        <v>26</v>
      </c>
      <c r="Z125">
        <f t="shared" si="12"/>
        <v>78.25</v>
      </c>
      <c r="AB125">
        <f t="shared" si="13"/>
        <v>79</v>
      </c>
    </row>
    <row r="126" spans="1:28">
      <c r="A126" s="4" t="s">
        <v>13</v>
      </c>
      <c r="B126" s="4" t="s">
        <v>14</v>
      </c>
      <c r="C126" s="4" t="s">
        <v>15</v>
      </c>
      <c r="D126" s="4" t="s">
        <v>16</v>
      </c>
      <c r="E126" s="4" t="s">
        <v>17</v>
      </c>
      <c r="F126" s="4" t="s">
        <v>18</v>
      </c>
      <c r="G126" s="4" t="s">
        <v>388</v>
      </c>
      <c r="H126" s="4" t="s">
        <v>389</v>
      </c>
      <c r="I126" s="4" t="s">
        <v>390</v>
      </c>
      <c r="J126" s="2">
        <v>42242.48333333333</v>
      </c>
      <c r="K126" s="4" t="s">
        <v>22</v>
      </c>
      <c r="L126">
        <v>7.75</v>
      </c>
      <c r="M126">
        <v>2.25</v>
      </c>
      <c r="N126">
        <v>14.5</v>
      </c>
      <c r="O126">
        <f t="shared" si="9"/>
        <v>24.5</v>
      </c>
      <c r="P126">
        <f t="shared" si="10"/>
        <v>25</v>
      </c>
      <c r="Q126" t="str">
        <f t="shared" si="11"/>
        <v>B-</v>
      </c>
      <c r="S126">
        <v>0</v>
      </c>
      <c r="T126">
        <v>3</v>
      </c>
      <c r="U126">
        <v>5</v>
      </c>
      <c r="V126">
        <v>13</v>
      </c>
      <c r="W126">
        <f t="shared" si="14"/>
        <v>45.5</v>
      </c>
      <c r="Y126">
        <v>25.5</v>
      </c>
      <c r="Z126">
        <f t="shared" si="12"/>
        <v>71</v>
      </c>
      <c r="AB126">
        <f t="shared" si="13"/>
        <v>71</v>
      </c>
    </row>
    <row r="127" spans="1:28">
      <c r="A127" s="4" t="s">
        <v>13</v>
      </c>
      <c r="B127" s="4" t="s">
        <v>14</v>
      </c>
      <c r="C127" s="4" t="s">
        <v>15</v>
      </c>
      <c r="D127" s="4" t="s">
        <v>16</v>
      </c>
      <c r="E127" s="4" t="s">
        <v>17</v>
      </c>
      <c r="F127" s="4" t="s">
        <v>18</v>
      </c>
      <c r="G127" s="4" t="s">
        <v>391</v>
      </c>
      <c r="H127" s="4" t="s">
        <v>392</v>
      </c>
      <c r="I127" s="4" t="s">
        <v>393</v>
      </c>
      <c r="J127" s="2">
        <v>42242.48333333333</v>
      </c>
      <c r="K127" s="4" t="s">
        <v>22</v>
      </c>
      <c r="L127">
        <v>7.75</v>
      </c>
      <c r="M127">
        <v>4</v>
      </c>
      <c r="N127">
        <v>15.5</v>
      </c>
      <c r="O127">
        <f t="shared" si="9"/>
        <v>27.25</v>
      </c>
      <c r="P127">
        <f t="shared" si="10"/>
        <v>28</v>
      </c>
      <c r="Q127" t="str">
        <f t="shared" si="11"/>
        <v>A-</v>
      </c>
      <c r="S127">
        <v>4</v>
      </c>
      <c r="T127">
        <v>3.5</v>
      </c>
      <c r="U127">
        <v>4.5</v>
      </c>
      <c r="V127">
        <v>13</v>
      </c>
      <c r="W127">
        <f t="shared" si="14"/>
        <v>52.25</v>
      </c>
      <c r="Y127">
        <v>23.75</v>
      </c>
      <c r="Z127">
        <f t="shared" si="12"/>
        <v>76</v>
      </c>
      <c r="AB127">
        <f t="shared" si="13"/>
        <v>76</v>
      </c>
    </row>
    <row r="128" spans="1:28">
      <c r="A128" s="4" t="s">
        <v>13</v>
      </c>
      <c r="B128" s="4" t="s">
        <v>14</v>
      </c>
      <c r="C128" s="4" t="s">
        <v>15</v>
      </c>
      <c r="D128" s="4" t="s">
        <v>16</v>
      </c>
      <c r="E128" s="4" t="s">
        <v>17</v>
      </c>
      <c r="F128" s="4" t="s">
        <v>18</v>
      </c>
      <c r="G128" s="4" t="s">
        <v>394</v>
      </c>
      <c r="H128" s="4" t="s">
        <v>395</v>
      </c>
      <c r="I128" s="4" t="s">
        <v>396</v>
      </c>
      <c r="J128" s="2">
        <v>42242.48333333333</v>
      </c>
      <c r="K128" s="4" t="s">
        <v>22</v>
      </c>
      <c r="L128">
        <v>7.5</v>
      </c>
      <c r="M128">
        <v>3</v>
      </c>
      <c r="N128">
        <v>16.25</v>
      </c>
      <c r="O128">
        <f t="shared" si="9"/>
        <v>26.75</v>
      </c>
      <c r="P128">
        <f t="shared" si="10"/>
        <v>27</v>
      </c>
      <c r="Q128" t="str">
        <f t="shared" si="11"/>
        <v>B</v>
      </c>
      <c r="S128">
        <v>4</v>
      </c>
      <c r="T128">
        <v>4</v>
      </c>
      <c r="U128">
        <v>5</v>
      </c>
      <c r="V128">
        <v>19</v>
      </c>
      <c r="W128">
        <f t="shared" si="14"/>
        <v>58.75</v>
      </c>
      <c r="Y128">
        <v>22</v>
      </c>
      <c r="Z128">
        <f t="shared" si="12"/>
        <v>80.75</v>
      </c>
      <c r="AB128">
        <f t="shared" si="13"/>
        <v>81</v>
      </c>
    </row>
    <row r="129" spans="1:28">
      <c r="A129" s="4" t="s">
        <v>13</v>
      </c>
      <c r="B129" s="4" t="s">
        <v>14</v>
      </c>
      <c r="C129" s="4" t="s">
        <v>15</v>
      </c>
      <c r="D129" s="4" t="s">
        <v>16</v>
      </c>
      <c r="E129" s="4" t="s">
        <v>17</v>
      </c>
      <c r="F129" s="4" t="s">
        <v>18</v>
      </c>
      <c r="G129" s="4" t="s">
        <v>397</v>
      </c>
      <c r="H129" s="4" t="s">
        <v>398</v>
      </c>
      <c r="I129" s="4" t="s">
        <v>399</v>
      </c>
      <c r="J129" s="2">
        <v>42242.48333333333</v>
      </c>
      <c r="K129" s="4" t="s">
        <v>22</v>
      </c>
      <c r="L129">
        <v>7.75</v>
      </c>
      <c r="M129">
        <v>3.75</v>
      </c>
      <c r="N129">
        <v>16.25</v>
      </c>
      <c r="O129">
        <f t="shared" si="9"/>
        <v>27.75</v>
      </c>
      <c r="P129">
        <f t="shared" si="10"/>
        <v>28</v>
      </c>
      <c r="Q129" t="str">
        <f t="shared" si="11"/>
        <v>A-</v>
      </c>
      <c r="S129">
        <v>2</v>
      </c>
      <c r="T129">
        <v>4</v>
      </c>
      <c r="U129">
        <v>4.5</v>
      </c>
      <c r="V129">
        <v>13</v>
      </c>
      <c r="W129">
        <f t="shared" si="14"/>
        <v>51.25</v>
      </c>
      <c r="Y129">
        <v>24</v>
      </c>
      <c r="Z129">
        <f t="shared" si="12"/>
        <v>75.25</v>
      </c>
      <c r="AB129">
        <f t="shared" si="13"/>
        <v>76</v>
      </c>
    </row>
    <row r="130" spans="1:28">
      <c r="A130" s="4" t="s">
        <v>13</v>
      </c>
      <c r="B130" s="4" t="s">
        <v>14</v>
      </c>
      <c r="C130" s="4" t="s">
        <v>15</v>
      </c>
      <c r="D130" s="4" t="s">
        <v>16</v>
      </c>
      <c r="E130" s="4" t="s">
        <v>17</v>
      </c>
      <c r="F130" s="4" t="s">
        <v>18</v>
      </c>
      <c r="G130" s="4" t="s">
        <v>400</v>
      </c>
      <c r="H130" s="4" t="s">
        <v>401</v>
      </c>
      <c r="I130" s="4" t="s">
        <v>402</v>
      </c>
      <c r="J130" s="2">
        <v>42242.48333333333</v>
      </c>
      <c r="K130" s="4" t="s">
        <v>22</v>
      </c>
      <c r="L130">
        <v>7</v>
      </c>
      <c r="M130">
        <v>2.25</v>
      </c>
      <c r="N130">
        <v>16.75</v>
      </c>
      <c r="O130">
        <f t="shared" si="9"/>
        <v>26</v>
      </c>
      <c r="P130">
        <f t="shared" si="10"/>
        <v>26</v>
      </c>
      <c r="Q130" t="str">
        <f t="shared" si="11"/>
        <v>B</v>
      </c>
      <c r="S130">
        <v>4</v>
      </c>
      <c r="T130">
        <v>4</v>
      </c>
      <c r="U130">
        <v>4</v>
      </c>
      <c r="V130">
        <v>15</v>
      </c>
      <c r="W130">
        <f t="shared" si="14"/>
        <v>53</v>
      </c>
      <c r="Y130">
        <v>25.5</v>
      </c>
      <c r="Z130">
        <f t="shared" si="12"/>
        <v>78.5</v>
      </c>
      <c r="AB130">
        <f t="shared" si="13"/>
        <v>79</v>
      </c>
    </row>
    <row r="131" spans="1:28">
      <c r="A131" s="4" t="s">
        <v>13</v>
      </c>
      <c r="B131" s="4" t="s">
        <v>14</v>
      </c>
      <c r="C131" s="4" t="s">
        <v>15</v>
      </c>
      <c r="D131" s="4" t="s">
        <v>16</v>
      </c>
      <c r="E131" s="4" t="s">
        <v>17</v>
      </c>
      <c r="F131" s="4" t="s">
        <v>18</v>
      </c>
      <c r="G131" s="4" t="s">
        <v>403</v>
      </c>
      <c r="H131" s="4" t="s">
        <v>404</v>
      </c>
      <c r="I131" s="4" t="s">
        <v>405</v>
      </c>
      <c r="J131" s="2">
        <v>42242.48333333333</v>
      </c>
      <c r="K131" s="4" t="s">
        <v>22</v>
      </c>
      <c r="L131">
        <v>8</v>
      </c>
      <c r="M131">
        <v>3</v>
      </c>
      <c r="N131">
        <v>12</v>
      </c>
      <c r="O131">
        <f t="shared" si="9"/>
        <v>23</v>
      </c>
      <c r="P131">
        <f t="shared" si="10"/>
        <v>23</v>
      </c>
      <c r="Q131" t="str">
        <f t="shared" si="11"/>
        <v>C</v>
      </c>
      <c r="S131">
        <v>4</v>
      </c>
      <c r="T131">
        <v>4</v>
      </c>
      <c r="U131">
        <v>4</v>
      </c>
      <c r="V131">
        <v>13</v>
      </c>
      <c r="W131">
        <f t="shared" si="14"/>
        <v>48</v>
      </c>
      <c r="Y131">
        <v>24.5</v>
      </c>
      <c r="Z131">
        <f t="shared" si="12"/>
        <v>72.5</v>
      </c>
      <c r="AB131">
        <f t="shared" si="13"/>
        <v>73</v>
      </c>
    </row>
    <row r="132" spans="1:28">
      <c r="A132" s="4" t="s">
        <v>13</v>
      </c>
      <c r="B132" s="4" t="s">
        <v>14</v>
      </c>
      <c r="C132" s="4" t="s">
        <v>15</v>
      </c>
      <c r="D132" s="4" t="s">
        <v>16</v>
      </c>
      <c r="E132" s="4" t="s">
        <v>17</v>
      </c>
      <c r="F132" s="4" t="s">
        <v>18</v>
      </c>
      <c r="G132" s="4" t="s">
        <v>406</v>
      </c>
      <c r="H132" s="4" t="s">
        <v>407</v>
      </c>
      <c r="I132" s="4" t="s">
        <v>408</v>
      </c>
      <c r="J132" s="2">
        <v>42242.48333333333</v>
      </c>
      <c r="K132" s="4" t="s">
        <v>22</v>
      </c>
      <c r="L132">
        <v>7</v>
      </c>
      <c r="M132">
        <v>2.5</v>
      </c>
      <c r="N132">
        <v>16.25</v>
      </c>
      <c r="O132">
        <f t="shared" ref="O132:O175" si="15">SUM(L132, M132, N132)</f>
        <v>25.75</v>
      </c>
      <c r="P132">
        <f t="shared" ref="P132:P175" si="16">ROUNDUP(O132,0)</f>
        <v>26</v>
      </c>
      <c r="Q132" t="str">
        <f t="shared" ref="Q132:Q175" si="17">IF(P132&gt;=29,"A",IF(P132&gt;=28,"A-",IF(P132&gt;=26,"B",IF(P132&gt;=24,"B-",IF(P132&gt;=22,"C",IF(P132&gt;=18,"C-",IF(P132&gt;=9,"D","E")))))))</f>
        <v>B</v>
      </c>
      <c r="S132">
        <v>4.75</v>
      </c>
      <c r="T132">
        <v>4.5</v>
      </c>
      <c r="U132">
        <v>4.5</v>
      </c>
      <c r="V132">
        <v>17</v>
      </c>
      <c r="W132">
        <f t="shared" si="14"/>
        <v>56.5</v>
      </c>
      <c r="Y132">
        <v>25.5</v>
      </c>
      <c r="Z132">
        <f t="shared" ref="Z132:Z175" si="18">(W132+Y132)</f>
        <v>82</v>
      </c>
      <c r="AB132">
        <f t="shared" ref="AB132:AB175" si="19">(ROUNDUP(Z132,0))</f>
        <v>82</v>
      </c>
    </row>
    <row r="133" spans="1:28">
      <c r="A133" s="4" t="s">
        <v>13</v>
      </c>
      <c r="B133" s="4" t="s">
        <v>14</v>
      </c>
      <c r="C133" s="4" t="s">
        <v>15</v>
      </c>
      <c r="D133" s="4" t="s">
        <v>16</v>
      </c>
      <c r="E133" s="4" t="s">
        <v>17</v>
      </c>
      <c r="F133" s="4" t="s">
        <v>18</v>
      </c>
      <c r="G133" s="4" t="s">
        <v>409</v>
      </c>
      <c r="H133" s="4" t="s">
        <v>410</v>
      </c>
      <c r="I133" s="4" t="s">
        <v>411</v>
      </c>
      <c r="J133" s="2">
        <v>42242.48333333333</v>
      </c>
      <c r="K133" s="4" t="s">
        <v>22</v>
      </c>
      <c r="L133">
        <v>7</v>
      </c>
      <c r="M133">
        <v>1</v>
      </c>
      <c r="N133">
        <v>10.75</v>
      </c>
      <c r="O133">
        <f t="shared" si="15"/>
        <v>18.75</v>
      </c>
      <c r="P133">
        <f t="shared" si="16"/>
        <v>19</v>
      </c>
      <c r="Q133" t="str">
        <f t="shared" si="17"/>
        <v>C-</v>
      </c>
      <c r="S133">
        <v>2</v>
      </c>
      <c r="T133">
        <v>4</v>
      </c>
      <c r="U133">
        <v>4</v>
      </c>
      <c r="V133">
        <v>13</v>
      </c>
      <c r="W133">
        <f t="shared" si="14"/>
        <v>41.75</v>
      </c>
      <c r="Y133">
        <v>19</v>
      </c>
      <c r="Z133">
        <f t="shared" si="18"/>
        <v>60.75</v>
      </c>
      <c r="AB133">
        <f t="shared" si="19"/>
        <v>61</v>
      </c>
    </row>
    <row r="134" spans="1:28">
      <c r="A134" s="4" t="s">
        <v>13</v>
      </c>
      <c r="B134" s="4" t="s">
        <v>14</v>
      </c>
      <c r="C134" s="4" t="s">
        <v>15</v>
      </c>
      <c r="D134" s="4" t="s">
        <v>16</v>
      </c>
      <c r="E134" s="4" t="s">
        <v>17</v>
      </c>
      <c r="F134" s="4" t="s">
        <v>18</v>
      </c>
      <c r="G134" s="4" t="s">
        <v>412</v>
      </c>
      <c r="H134" s="4" t="s">
        <v>413</v>
      </c>
      <c r="I134" s="4" t="s">
        <v>414</v>
      </c>
      <c r="J134" s="2">
        <v>42242.48333333333</v>
      </c>
      <c r="K134" s="4" t="s">
        <v>22</v>
      </c>
      <c r="L134">
        <v>7</v>
      </c>
      <c r="M134">
        <v>3.25</v>
      </c>
      <c r="N134">
        <v>14</v>
      </c>
      <c r="O134">
        <f t="shared" si="15"/>
        <v>24.25</v>
      </c>
      <c r="P134">
        <f t="shared" si="16"/>
        <v>25</v>
      </c>
      <c r="Q134" t="str">
        <f t="shared" si="17"/>
        <v>B-</v>
      </c>
      <c r="S134">
        <v>4.5</v>
      </c>
      <c r="T134">
        <v>4</v>
      </c>
      <c r="U134">
        <v>4</v>
      </c>
      <c r="V134">
        <v>17</v>
      </c>
      <c r="W134">
        <f t="shared" si="14"/>
        <v>53.75</v>
      </c>
      <c r="Y134">
        <v>24.5</v>
      </c>
      <c r="Z134">
        <f t="shared" si="18"/>
        <v>78.25</v>
      </c>
      <c r="AB134">
        <f t="shared" si="19"/>
        <v>79</v>
      </c>
    </row>
    <row r="135" spans="1:28">
      <c r="A135" s="4" t="s">
        <v>13</v>
      </c>
      <c r="B135" s="4" t="s">
        <v>14</v>
      </c>
      <c r="C135" s="4" t="s">
        <v>15</v>
      </c>
      <c r="D135" s="4" t="s">
        <v>16</v>
      </c>
      <c r="E135" s="4" t="s">
        <v>17</v>
      </c>
      <c r="F135" s="4" t="s">
        <v>18</v>
      </c>
      <c r="G135" s="4" t="s">
        <v>415</v>
      </c>
      <c r="H135" s="4" t="s">
        <v>416</v>
      </c>
      <c r="I135" s="4" t="s">
        <v>417</v>
      </c>
      <c r="J135" s="2">
        <v>42242.48333333333</v>
      </c>
      <c r="K135" s="4" t="s">
        <v>22</v>
      </c>
      <c r="L135">
        <v>8.25</v>
      </c>
      <c r="M135">
        <v>2.5</v>
      </c>
      <c r="N135">
        <v>15.75</v>
      </c>
      <c r="O135">
        <f t="shared" si="15"/>
        <v>26.5</v>
      </c>
      <c r="P135">
        <f t="shared" si="16"/>
        <v>27</v>
      </c>
      <c r="Q135" t="str">
        <f t="shared" si="17"/>
        <v>B</v>
      </c>
      <c r="S135">
        <v>4.5</v>
      </c>
      <c r="T135">
        <v>3.5</v>
      </c>
      <c r="U135">
        <v>4.5</v>
      </c>
      <c r="V135">
        <v>13</v>
      </c>
      <c r="W135">
        <f t="shared" si="14"/>
        <v>52</v>
      </c>
      <c r="Y135">
        <v>24</v>
      </c>
      <c r="Z135">
        <f t="shared" si="18"/>
        <v>76</v>
      </c>
      <c r="AB135">
        <f t="shared" si="19"/>
        <v>76</v>
      </c>
    </row>
    <row r="136" spans="1:28">
      <c r="A136" s="4" t="s">
        <v>13</v>
      </c>
      <c r="B136" s="4" t="s">
        <v>14</v>
      </c>
      <c r="C136" s="4" t="s">
        <v>15</v>
      </c>
      <c r="D136" s="4" t="s">
        <v>16</v>
      </c>
      <c r="E136" s="4" t="s">
        <v>17</v>
      </c>
      <c r="F136" s="4" t="s">
        <v>18</v>
      </c>
      <c r="G136" s="4" t="s">
        <v>418</v>
      </c>
      <c r="H136" s="4" t="s">
        <v>419</v>
      </c>
      <c r="I136" s="4" t="s">
        <v>420</v>
      </c>
      <c r="J136" s="2">
        <v>42242.48333333333</v>
      </c>
      <c r="K136" s="4" t="s">
        <v>22</v>
      </c>
      <c r="L136">
        <v>7.75</v>
      </c>
      <c r="M136">
        <v>0.75</v>
      </c>
      <c r="N136">
        <v>15.5</v>
      </c>
      <c r="O136">
        <f t="shared" si="15"/>
        <v>24</v>
      </c>
      <c r="P136">
        <f t="shared" si="16"/>
        <v>24</v>
      </c>
      <c r="Q136" t="str">
        <f t="shared" si="17"/>
        <v>B-</v>
      </c>
      <c r="S136">
        <v>2.5</v>
      </c>
      <c r="T136">
        <v>3.5</v>
      </c>
      <c r="U136">
        <v>4.5</v>
      </c>
      <c r="V136">
        <v>11</v>
      </c>
      <c r="W136">
        <f t="shared" si="14"/>
        <v>45.5</v>
      </c>
      <c r="Y136">
        <v>25.5</v>
      </c>
      <c r="Z136">
        <f t="shared" si="18"/>
        <v>71</v>
      </c>
      <c r="AB136">
        <f t="shared" si="19"/>
        <v>71</v>
      </c>
    </row>
    <row r="137" spans="1:28">
      <c r="A137" s="4" t="s">
        <v>13</v>
      </c>
      <c r="B137" s="4" t="s">
        <v>14</v>
      </c>
      <c r="C137" s="4" t="s">
        <v>15</v>
      </c>
      <c r="D137" s="4" t="s">
        <v>16</v>
      </c>
      <c r="E137" s="4" t="s">
        <v>17</v>
      </c>
      <c r="F137" s="4" t="s">
        <v>18</v>
      </c>
      <c r="G137" s="4" t="s">
        <v>421</v>
      </c>
      <c r="H137" s="4" t="s">
        <v>422</v>
      </c>
      <c r="I137" s="4" t="s">
        <v>423</v>
      </c>
      <c r="J137" s="2">
        <v>42242.48333333333</v>
      </c>
      <c r="K137" s="4" t="s">
        <v>22</v>
      </c>
      <c r="L137">
        <v>7</v>
      </c>
      <c r="M137">
        <v>1.75</v>
      </c>
      <c r="N137">
        <v>17.25</v>
      </c>
      <c r="O137">
        <f t="shared" si="15"/>
        <v>26</v>
      </c>
      <c r="P137">
        <f t="shared" si="16"/>
        <v>26</v>
      </c>
      <c r="Q137" t="str">
        <f t="shared" si="17"/>
        <v>B</v>
      </c>
      <c r="S137">
        <v>4</v>
      </c>
      <c r="T137">
        <v>4.5</v>
      </c>
      <c r="U137">
        <v>5</v>
      </c>
      <c r="V137">
        <v>15</v>
      </c>
      <c r="W137">
        <f t="shared" si="14"/>
        <v>54.5</v>
      </c>
      <c r="Y137">
        <v>23</v>
      </c>
      <c r="Z137">
        <f t="shared" si="18"/>
        <v>77.5</v>
      </c>
      <c r="AB137">
        <f t="shared" si="19"/>
        <v>78</v>
      </c>
    </row>
    <row r="138" spans="1:28">
      <c r="A138" s="4" t="s">
        <v>13</v>
      </c>
      <c r="B138" s="4" t="s">
        <v>14</v>
      </c>
      <c r="C138" s="4" t="s">
        <v>15</v>
      </c>
      <c r="D138" s="4" t="s">
        <v>16</v>
      </c>
      <c r="E138" s="4" t="s">
        <v>17</v>
      </c>
      <c r="F138" s="4" t="s">
        <v>18</v>
      </c>
      <c r="G138" s="4" t="s">
        <v>424</v>
      </c>
      <c r="H138" s="4" t="s">
        <v>425</v>
      </c>
      <c r="I138" s="4" t="s">
        <v>426</v>
      </c>
      <c r="J138" s="2">
        <v>42242.48333333333</v>
      </c>
      <c r="K138" s="4" t="s">
        <v>22</v>
      </c>
      <c r="L138">
        <v>7.5</v>
      </c>
      <c r="M138">
        <v>2</v>
      </c>
      <c r="N138">
        <v>14</v>
      </c>
      <c r="O138">
        <f t="shared" si="15"/>
        <v>23.5</v>
      </c>
      <c r="P138">
        <f t="shared" si="16"/>
        <v>24</v>
      </c>
      <c r="Q138" t="str">
        <f t="shared" si="17"/>
        <v>B-</v>
      </c>
      <c r="S138">
        <v>4.5</v>
      </c>
      <c r="T138">
        <v>3.5</v>
      </c>
      <c r="U138">
        <v>4</v>
      </c>
      <c r="V138">
        <v>13</v>
      </c>
      <c r="W138">
        <f t="shared" si="14"/>
        <v>48.5</v>
      </c>
      <c r="Y138">
        <v>23.5</v>
      </c>
      <c r="Z138">
        <f t="shared" si="18"/>
        <v>72</v>
      </c>
      <c r="AB138">
        <f t="shared" si="19"/>
        <v>72</v>
      </c>
    </row>
    <row r="139" spans="1:28">
      <c r="A139" s="4" t="s">
        <v>13</v>
      </c>
      <c r="B139" s="4" t="s">
        <v>14</v>
      </c>
      <c r="C139" s="4" t="s">
        <v>15</v>
      </c>
      <c r="D139" s="4" t="s">
        <v>16</v>
      </c>
      <c r="E139" s="4" t="s">
        <v>17</v>
      </c>
      <c r="F139" s="4" t="s">
        <v>18</v>
      </c>
      <c r="G139" s="4" t="s">
        <v>427</v>
      </c>
      <c r="H139" s="4" t="s">
        <v>428</v>
      </c>
      <c r="I139" s="4" t="s">
        <v>429</v>
      </c>
      <c r="J139" s="2">
        <v>42242.48333333333</v>
      </c>
      <c r="K139" s="4" t="s">
        <v>22</v>
      </c>
      <c r="L139">
        <v>7.75</v>
      </c>
      <c r="M139">
        <v>1</v>
      </c>
      <c r="N139">
        <v>14</v>
      </c>
      <c r="O139">
        <f t="shared" si="15"/>
        <v>22.75</v>
      </c>
      <c r="P139">
        <f t="shared" si="16"/>
        <v>23</v>
      </c>
      <c r="Q139" t="str">
        <f t="shared" si="17"/>
        <v>C</v>
      </c>
      <c r="S139">
        <v>4</v>
      </c>
      <c r="T139">
        <v>3.5</v>
      </c>
      <c r="U139">
        <v>4</v>
      </c>
      <c r="V139">
        <v>13</v>
      </c>
      <c r="W139">
        <f t="shared" si="14"/>
        <v>47.25</v>
      </c>
      <c r="Y139">
        <v>21</v>
      </c>
      <c r="Z139">
        <f t="shared" si="18"/>
        <v>68.25</v>
      </c>
      <c r="AB139">
        <f t="shared" si="19"/>
        <v>69</v>
      </c>
    </row>
    <row r="140" spans="1:28">
      <c r="A140" s="4" t="s">
        <v>13</v>
      </c>
      <c r="B140" s="4" t="s">
        <v>14</v>
      </c>
      <c r="C140" s="4" t="s">
        <v>15</v>
      </c>
      <c r="D140" s="4" t="s">
        <v>16</v>
      </c>
      <c r="E140" s="4" t="s">
        <v>17</v>
      </c>
      <c r="F140" s="4" t="s">
        <v>18</v>
      </c>
      <c r="G140" s="4" t="s">
        <v>430</v>
      </c>
      <c r="H140" s="4" t="s">
        <v>431</v>
      </c>
      <c r="I140" s="4" t="s">
        <v>432</v>
      </c>
      <c r="J140" s="2">
        <v>42242.48333333333</v>
      </c>
      <c r="K140" s="4" t="s">
        <v>22</v>
      </c>
      <c r="L140">
        <v>7.5</v>
      </c>
      <c r="M140">
        <v>1.5</v>
      </c>
      <c r="N140">
        <v>15.25</v>
      </c>
      <c r="O140">
        <f t="shared" si="15"/>
        <v>24.25</v>
      </c>
      <c r="P140">
        <f t="shared" si="16"/>
        <v>25</v>
      </c>
      <c r="Q140" t="str">
        <f t="shared" si="17"/>
        <v>B-</v>
      </c>
      <c r="S140">
        <v>4</v>
      </c>
      <c r="T140">
        <v>4.5</v>
      </c>
      <c r="U140">
        <v>5</v>
      </c>
      <c r="V140">
        <v>13</v>
      </c>
      <c r="W140">
        <f t="shared" si="14"/>
        <v>50.75</v>
      </c>
      <c r="Y140">
        <v>19</v>
      </c>
      <c r="Z140">
        <f t="shared" si="18"/>
        <v>69.75</v>
      </c>
      <c r="AB140">
        <f t="shared" si="19"/>
        <v>70</v>
      </c>
    </row>
    <row r="141" spans="1:28">
      <c r="A141" s="4" t="s">
        <v>13</v>
      </c>
      <c r="B141" s="4" t="s">
        <v>14</v>
      </c>
      <c r="C141" s="4" t="s">
        <v>15</v>
      </c>
      <c r="D141" s="4" t="s">
        <v>16</v>
      </c>
      <c r="E141" s="4" t="s">
        <v>17</v>
      </c>
      <c r="F141" s="4" t="s">
        <v>18</v>
      </c>
      <c r="G141" s="4" t="s">
        <v>433</v>
      </c>
      <c r="H141" s="4" t="s">
        <v>434</v>
      </c>
      <c r="I141" s="4" t="s">
        <v>435</v>
      </c>
      <c r="J141" s="2">
        <v>42242.48333333333</v>
      </c>
      <c r="K141" s="4" t="s">
        <v>22</v>
      </c>
      <c r="L141">
        <v>7.5</v>
      </c>
      <c r="M141">
        <v>2.25</v>
      </c>
      <c r="N141">
        <v>17</v>
      </c>
      <c r="O141">
        <f t="shared" si="15"/>
        <v>26.75</v>
      </c>
      <c r="P141">
        <f t="shared" si="16"/>
        <v>27</v>
      </c>
      <c r="Q141" t="str">
        <f t="shared" si="17"/>
        <v>B</v>
      </c>
      <c r="S141">
        <v>4</v>
      </c>
      <c r="T141">
        <v>4</v>
      </c>
      <c r="U141">
        <v>5</v>
      </c>
      <c r="V141">
        <v>13</v>
      </c>
      <c r="W141">
        <f t="shared" si="14"/>
        <v>52.75</v>
      </c>
      <c r="Y141">
        <v>25</v>
      </c>
      <c r="Z141">
        <f t="shared" si="18"/>
        <v>77.75</v>
      </c>
      <c r="AB141">
        <f t="shared" si="19"/>
        <v>78</v>
      </c>
    </row>
    <row r="142" spans="1:28">
      <c r="A142" s="4" t="s">
        <v>13</v>
      </c>
      <c r="B142" s="4" t="s">
        <v>14</v>
      </c>
      <c r="C142" s="4" t="s">
        <v>15</v>
      </c>
      <c r="D142" s="4" t="s">
        <v>16</v>
      </c>
      <c r="E142" s="4" t="s">
        <v>17</v>
      </c>
      <c r="F142" s="4" t="s">
        <v>18</v>
      </c>
      <c r="G142" s="4" t="s">
        <v>436</v>
      </c>
      <c r="H142" s="4" t="s">
        <v>437</v>
      </c>
      <c r="I142" s="4" t="s">
        <v>148</v>
      </c>
      <c r="J142" s="2">
        <v>42242.48333333333</v>
      </c>
      <c r="K142" s="4" t="s">
        <v>22</v>
      </c>
      <c r="L142">
        <v>7.75</v>
      </c>
      <c r="M142">
        <v>3.5</v>
      </c>
      <c r="N142">
        <v>18.5</v>
      </c>
      <c r="O142">
        <f t="shared" si="15"/>
        <v>29.75</v>
      </c>
      <c r="P142">
        <f t="shared" si="16"/>
        <v>30</v>
      </c>
      <c r="Q142" t="str">
        <f t="shared" si="17"/>
        <v>A</v>
      </c>
      <c r="S142">
        <v>4</v>
      </c>
      <c r="T142">
        <v>3.5</v>
      </c>
      <c r="U142">
        <v>4.5</v>
      </c>
      <c r="V142">
        <v>15</v>
      </c>
      <c r="W142">
        <f t="shared" si="14"/>
        <v>56.75</v>
      </c>
      <c r="Y142">
        <v>25</v>
      </c>
      <c r="Z142">
        <f t="shared" si="18"/>
        <v>81.75</v>
      </c>
      <c r="AB142">
        <f t="shared" si="19"/>
        <v>82</v>
      </c>
    </row>
    <row r="143" spans="1:28">
      <c r="A143" s="4" t="s">
        <v>13</v>
      </c>
      <c r="B143" s="4" t="s">
        <v>14</v>
      </c>
      <c r="C143" s="4" t="s">
        <v>15</v>
      </c>
      <c r="D143" s="4" t="s">
        <v>16</v>
      </c>
      <c r="E143" s="4" t="s">
        <v>17</v>
      </c>
      <c r="F143" s="4" t="s">
        <v>18</v>
      </c>
      <c r="G143" s="4" t="s">
        <v>438</v>
      </c>
      <c r="H143" s="4" t="s">
        <v>439</v>
      </c>
      <c r="I143" s="4" t="s">
        <v>440</v>
      </c>
      <c r="J143" s="2">
        <v>42242.48333333333</v>
      </c>
      <c r="K143" s="4" t="s">
        <v>22</v>
      </c>
      <c r="L143">
        <v>7.5</v>
      </c>
      <c r="M143">
        <v>4</v>
      </c>
      <c r="N143">
        <v>16.25</v>
      </c>
      <c r="O143">
        <f t="shared" si="15"/>
        <v>27.75</v>
      </c>
      <c r="P143">
        <f t="shared" si="16"/>
        <v>28</v>
      </c>
      <c r="Q143" t="str">
        <f t="shared" si="17"/>
        <v>A-</v>
      </c>
      <c r="S143">
        <v>4.5</v>
      </c>
      <c r="T143">
        <v>3.5</v>
      </c>
      <c r="U143">
        <v>5</v>
      </c>
      <c r="V143">
        <v>13</v>
      </c>
      <c r="W143">
        <f t="shared" si="14"/>
        <v>53.75</v>
      </c>
      <c r="Y143">
        <v>24.5</v>
      </c>
      <c r="Z143">
        <f t="shared" si="18"/>
        <v>78.25</v>
      </c>
      <c r="AB143">
        <f t="shared" si="19"/>
        <v>79</v>
      </c>
    </row>
    <row r="144" spans="1:28">
      <c r="A144" s="4" t="s">
        <v>13</v>
      </c>
      <c r="B144" s="4" t="s">
        <v>14</v>
      </c>
      <c r="C144" s="4" t="s">
        <v>15</v>
      </c>
      <c r="D144" s="4" t="s">
        <v>16</v>
      </c>
      <c r="E144" s="4" t="s">
        <v>17</v>
      </c>
      <c r="F144" s="4" t="s">
        <v>18</v>
      </c>
      <c r="G144" s="4" t="s">
        <v>441</v>
      </c>
      <c r="H144" s="4" t="s">
        <v>442</v>
      </c>
      <c r="I144" s="4" t="s">
        <v>443</v>
      </c>
      <c r="J144" s="2">
        <v>42242.48333333333</v>
      </c>
      <c r="K144" s="4" t="s">
        <v>22</v>
      </c>
      <c r="L144">
        <v>8</v>
      </c>
      <c r="M144">
        <v>2.75</v>
      </c>
      <c r="N144">
        <v>15</v>
      </c>
      <c r="O144">
        <f t="shared" si="15"/>
        <v>25.75</v>
      </c>
      <c r="P144">
        <f t="shared" si="16"/>
        <v>26</v>
      </c>
      <c r="Q144" t="str">
        <f t="shared" si="17"/>
        <v>B</v>
      </c>
      <c r="S144">
        <v>3</v>
      </c>
      <c r="T144">
        <v>4</v>
      </c>
      <c r="U144">
        <v>4</v>
      </c>
      <c r="V144">
        <v>15</v>
      </c>
      <c r="W144">
        <f t="shared" si="14"/>
        <v>51.75</v>
      </c>
      <c r="Y144">
        <v>20</v>
      </c>
      <c r="Z144">
        <f t="shared" si="18"/>
        <v>71.75</v>
      </c>
      <c r="AB144">
        <f t="shared" si="19"/>
        <v>72</v>
      </c>
    </row>
    <row r="145" spans="1:28">
      <c r="A145" s="4" t="s">
        <v>13</v>
      </c>
      <c r="B145" s="4" t="s">
        <v>14</v>
      </c>
      <c r="C145" s="4" t="s">
        <v>15</v>
      </c>
      <c r="D145" s="4" t="s">
        <v>16</v>
      </c>
      <c r="E145" s="4" t="s">
        <v>17</v>
      </c>
      <c r="F145" s="4" t="s">
        <v>18</v>
      </c>
      <c r="G145" s="4" t="s">
        <v>444</v>
      </c>
      <c r="H145" s="4" t="s">
        <v>445</v>
      </c>
      <c r="I145" s="4" t="s">
        <v>446</v>
      </c>
      <c r="J145" s="2">
        <v>42242.48333333333</v>
      </c>
      <c r="K145" s="4" t="s">
        <v>22</v>
      </c>
      <c r="L145">
        <v>7.75</v>
      </c>
      <c r="M145">
        <v>1</v>
      </c>
      <c r="N145">
        <v>17</v>
      </c>
      <c r="O145">
        <f t="shared" si="15"/>
        <v>25.75</v>
      </c>
      <c r="P145">
        <f t="shared" si="16"/>
        <v>26</v>
      </c>
      <c r="Q145" t="str">
        <f t="shared" si="17"/>
        <v>B</v>
      </c>
      <c r="S145">
        <v>3</v>
      </c>
      <c r="T145">
        <v>4</v>
      </c>
      <c r="U145">
        <v>4</v>
      </c>
      <c r="V145">
        <v>15</v>
      </c>
      <c r="W145">
        <f t="shared" si="14"/>
        <v>51.75</v>
      </c>
      <c r="Y145">
        <v>22.5</v>
      </c>
      <c r="Z145">
        <f t="shared" si="18"/>
        <v>74.25</v>
      </c>
      <c r="AB145">
        <f t="shared" si="19"/>
        <v>75</v>
      </c>
    </row>
    <row r="146" spans="1:28">
      <c r="A146" s="4" t="s">
        <v>13</v>
      </c>
      <c r="B146" s="4" t="s">
        <v>14</v>
      </c>
      <c r="C146" s="4" t="s">
        <v>15</v>
      </c>
      <c r="D146" s="4" t="s">
        <v>16</v>
      </c>
      <c r="E146" s="4" t="s">
        <v>17</v>
      </c>
      <c r="F146" s="4" t="s">
        <v>18</v>
      </c>
      <c r="G146" s="4" t="s">
        <v>447</v>
      </c>
      <c r="H146" s="4" t="s">
        <v>448</v>
      </c>
      <c r="I146" s="4" t="s">
        <v>449</v>
      </c>
      <c r="J146" s="2">
        <v>42242.48333333333</v>
      </c>
      <c r="K146" s="4" t="s">
        <v>22</v>
      </c>
      <c r="L146">
        <v>8</v>
      </c>
      <c r="M146">
        <v>3</v>
      </c>
      <c r="N146">
        <v>14.75</v>
      </c>
      <c r="O146">
        <f t="shared" si="15"/>
        <v>25.75</v>
      </c>
      <c r="P146">
        <f t="shared" si="16"/>
        <v>26</v>
      </c>
      <c r="Q146" t="str">
        <f t="shared" si="17"/>
        <v>B</v>
      </c>
      <c r="S146">
        <v>0</v>
      </c>
      <c r="T146">
        <v>4</v>
      </c>
      <c r="U146">
        <v>5</v>
      </c>
      <c r="V146">
        <v>16</v>
      </c>
      <c r="W146">
        <f t="shared" si="14"/>
        <v>50.75</v>
      </c>
      <c r="Y146">
        <v>20.5</v>
      </c>
      <c r="Z146">
        <f t="shared" si="18"/>
        <v>71.25</v>
      </c>
      <c r="AB146">
        <f t="shared" si="19"/>
        <v>72</v>
      </c>
    </row>
    <row r="147" spans="1:28">
      <c r="A147" s="4" t="s">
        <v>13</v>
      </c>
      <c r="B147" s="4" t="s">
        <v>14</v>
      </c>
      <c r="C147" s="4" t="s">
        <v>15</v>
      </c>
      <c r="D147" s="4" t="s">
        <v>16</v>
      </c>
      <c r="E147" s="4" t="s">
        <v>17</v>
      </c>
      <c r="F147" s="4" t="s">
        <v>18</v>
      </c>
      <c r="G147" s="4" t="s">
        <v>450</v>
      </c>
      <c r="H147" s="4" t="s">
        <v>451</v>
      </c>
      <c r="I147" s="4" t="s">
        <v>452</v>
      </c>
      <c r="J147" s="2">
        <v>42242.48333333333</v>
      </c>
      <c r="K147" s="4" t="s">
        <v>22</v>
      </c>
      <c r="L147">
        <v>7</v>
      </c>
      <c r="M147">
        <v>2.25</v>
      </c>
      <c r="N147">
        <v>14.75</v>
      </c>
      <c r="O147">
        <f t="shared" si="15"/>
        <v>24</v>
      </c>
      <c r="P147">
        <f t="shared" si="16"/>
        <v>24</v>
      </c>
      <c r="Q147" t="str">
        <f t="shared" si="17"/>
        <v>B-</v>
      </c>
      <c r="S147">
        <v>4</v>
      </c>
      <c r="T147">
        <v>4.5</v>
      </c>
      <c r="U147">
        <v>5</v>
      </c>
      <c r="V147">
        <v>13</v>
      </c>
      <c r="W147">
        <f t="shared" si="14"/>
        <v>50.5</v>
      </c>
      <c r="Y147">
        <v>21.5</v>
      </c>
      <c r="Z147">
        <f t="shared" si="18"/>
        <v>72</v>
      </c>
      <c r="AB147">
        <f t="shared" si="19"/>
        <v>72</v>
      </c>
    </row>
    <row r="148" spans="1:28">
      <c r="A148" s="4" t="s">
        <v>13</v>
      </c>
      <c r="B148" s="4" t="s">
        <v>14</v>
      </c>
      <c r="C148" s="4" t="s">
        <v>15</v>
      </c>
      <c r="D148" s="4" t="s">
        <v>16</v>
      </c>
      <c r="E148" s="4" t="s">
        <v>17</v>
      </c>
      <c r="F148" s="4" t="s">
        <v>18</v>
      </c>
      <c r="G148" s="4" t="s">
        <v>453</v>
      </c>
      <c r="H148" s="4" t="s">
        <v>454</v>
      </c>
      <c r="I148" s="4" t="s">
        <v>455</v>
      </c>
      <c r="J148" s="2">
        <v>42242.48333333333</v>
      </c>
      <c r="K148" s="4" t="s">
        <v>22</v>
      </c>
      <c r="L148">
        <v>7.5</v>
      </c>
      <c r="M148">
        <v>2</v>
      </c>
      <c r="N148">
        <v>11</v>
      </c>
      <c r="O148">
        <f t="shared" si="15"/>
        <v>20.5</v>
      </c>
      <c r="P148">
        <f t="shared" si="16"/>
        <v>21</v>
      </c>
      <c r="Q148" t="str">
        <f t="shared" si="17"/>
        <v>C-</v>
      </c>
      <c r="S148">
        <v>3.75</v>
      </c>
      <c r="T148">
        <v>4</v>
      </c>
      <c r="U148">
        <v>4.5</v>
      </c>
      <c r="V148">
        <v>13</v>
      </c>
      <c r="W148">
        <f t="shared" si="14"/>
        <v>45.75</v>
      </c>
      <c r="Y148">
        <v>22</v>
      </c>
      <c r="Z148">
        <f t="shared" si="18"/>
        <v>67.75</v>
      </c>
      <c r="AB148">
        <f t="shared" si="19"/>
        <v>68</v>
      </c>
    </row>
    <row r="149" spans="1:28">
      <c r="A149" s="4" t="s">
        <v>13</v>
      </c>
      <c r="B149" s="4" t="s">
        <v>14</v>
      </c>
      <c r="C149" s="4" t="s">
        <v>15</v>
      </c>
      <c r="D149" s="4" t="s">
        <v>16</v>
      </c>
      <c r="E149" s="4" t="s">
        <v>17</v>
      </c>
      <c r="F149" s="4" t="s">
        <v>18</v>
      </c>
      <c r="G149" s="4" t="s">
        <v>456</v>
      </c>
      <c r="H149" s="4" t="s">
        <v>457</v>
      </c>
      <c r="I149" s="4" t="s">
        <v>458</v>
      </c>
      <c r="J149" s="2">
        <v>42242.48333333333</v>
      </c>
      <c r="K149" s="4" t="s">
        <v>22</v>
      </c>
      <c r="L149">
        <v>7.5</v>
      </c>
      <c r="M149">
        <v>2.25</v>
      </c>
      <c r="N149">
        <v>17.5</v>
      </c>
      <c r="O149">
        <f t="shared" si="15"/>
        <v>27.25</v>
      </c>
      <c r="P149">
        <f t="shared" si="16"/>
        <v>28</v>
      </c>
      <c r="Q149" t="str">
        <f t="shared" si="17"/>
        <v>A-</v>
      </c>
      <c r="S149">
        <v>4.5</v>
      </c>
      <c r="T149">
        <v>4</v>
      </c>
      <c r="U149">
        <v>4</v>
      </c>
      <c r="V149">
        <v>17</v>
      </c>
      <c r="W149">
        <f t="shared" si="14"/>
        <v>56.75</v>
      </c>
      <c r="Y149">
        <v>26.5</v>
      </c>
      <c r="Z149">
        <f t="shared" si="18"/>
        <v>83.25</v>
      </c>
      <c r="AB149">
        <f t="shared" si="19"/>
        <v>84</v>
      </c>
    </row>
    <row r="150" spans="1:28">
      <c r="A150" s="4" t="s">
        <v>13</v>
      </c>
      <c r="B150" s="4" t="s">
        <v>14</v>
      </c>
      <c r="C150" s="4" t="s">
        <v>15</v>
      </c>
      <c r="D150" s="4" t="s">
        <v>16</v>
      </c>
      <c r="E150" s="4" t="s">
        <v>17</v>
      </c>
      <c r="F150" s="4" t="s">
        <v>18</v>
      </c>
      <c r="G150" s="4" t="s">
        <v>459</v>
      </c>
      <c r="H150" s="4" t="s">
        <v>460</v>
      </c>
      <c r="I150" s="4" t="s">
        <v>461</v>
      </c>
      <c r="J150" s="2">
        <v>42242.48333333333</v>
      </c>
      <c r="K150" s="4" t="s">
        <v>22</v>
      </c>
      <c r="L150">
        <v>7.5</v>
      </c>
      <c r="M150">
        <v>2.5</v>
      </c>
      <c r="N150">
        <v>15.5</v>
      </c>
      <c r="O150">
        <f t="shared" si="15"/>
        <v>25.5</v>
      </c>
      <c r="P150">
        <f t="shared" si="16"/>
        <v>26</v>
      </c>
      <c r="Q150" t="str">
        <f t="shared" si="17"/>
        <v>B</v>
      </c>
      <c r="S150">
        <v>3.5</v>
      </c>
      <c r="T150">
        <v>3.5</v>
      </c>
      <c r="U150">
        <v>5</v>
      </c>
      <c r="V150">
        <v>14</v>
      </c>
      <c r="W150">
        <f t="shared" si="14"/>
        <v>51.5</v>
      </c>
      <c r="Y150">
        <v>17.5</v>
      </c>
      <c r="Z150">
        <f t="shared" si="18"/>
        <v>69</v>
      </c>
      <c r="AB150">
        <f t="shared" si="19"/>
        <v>69</v>
      </c>
    </row>
    <row r="151" spans="1:28">
      <c r="A151" s="4" t="s">
        <v>13</v>
      </c>
      <c r="B151" s="4" t="s">
        <v>14</v>
      </c>
      <c r="C151" s="4" t="s">
        <v>15</v>
      </c>
      <c r="D151" s="4" t="s">
        <v>16</v>
      </c>
      <c r="E151" s="4" t="s">
        <v>17</v>
      </c>
      <c r="F151" s="4" t="s">
        <v>18</v>
      </c>
      <c r="G151" s="4" t="s">
        <v>462</v>
      </c>
      <c r="H151" s="4" t="s">
        <v>463</v>
      </c>
      <c r="I151" s="4" t="s">
        <v>464</v>
      </c>
      <c r="J151" s="2">
        <v>42242.48333333333</v>
      </c>
      <c r="K151" s="4" t="s">
        <v>22</v>
      </c>
      <c r="L151">
        <v>7.5</v>
      </c>
      <c r="N151">
        <v>10.75</v>
      </c>
      <c r="O151">
        <f t="shared" si="15"/>
        <v>18.25</v>
      </c>
      <c r="P151">
        <f t="shared" si="16"/>
        <v>19</v>
      </c>
      <c r="Q151" t="str">
        <f t="shared" si="17"/>
        <v>C-</v>
      </c>
      <c r="S151">
        <v>0</v>
      </c>
      <c r="T151">
        <v>3.5</v>
      </c>
      <c r="U151">
        <v>0</v>
      </c>
      <c r="V151">
        <v>13</v>
      </c>
      <c r="W151">
        <f t="shared" si="14"/>
        <v>34.75</v>
      </c>
      <c r="Y151">
        <v>18.5</v>
      </c>
      <c r="Z151">
        <f t="shared" si="18"/>
        <v>53.25</v>
      </c>
      <c r="AB151">
        <f t="shared" si="19"/>
        <v>54</v>
      </c>
    </row>
    <row r="152" spans="1:28">
      <c r="A152" s="4" t="s">
        <v>13</v>
      </c>
      <c r="B152" s="4" t="s">
        <v>14</v>
      </c>
      <c r="C152" s="4" t="s">
        <v>15</v>
      </c>
      <c r="D152" s="4" t="s">
        <v>16</v>
      </c>
      <c r="E152" s="4" t="s">
        <v>17</v>
      </c>
      <c r="F152" s="4" t="s">
        <v>18</v>
      </c>
      <c r="G152" s="4" t="s">
        <v>465</v>
      </c>
      <c r="H152" s="4" t="s">
        <v>466</v>
      </c>
      <c r="I152" s="4" t="s">
        <v>467</v>
      </c>
      <c r="J152" s="2">
        <v>42242.48333333333</v>
      </c>
      <c r="K152" s="4" t="s">
        <v>22</v>
      </c>
      <c r="L152">
        <v>8.5</v>
      </c>
      <c r="M152">
        <v>1</v>
      </c>
      <c r="N152">
        <v>15.75</v>
      </c>
      <c r="O152">
        <f t="shared" si="15"/>
        <v>25.25</v>
      </c>
      <c r="P152">
        <f t="shared" si="16"/>
        <v>26</v>
      </c>
      <c r="Q152" t="str">
        <f t="shared" si="17"/>
        <v>B</v>
      </c>
      <c r="S152">
        <v>4</v>
      </c>
      <c r="T152">
        <v>4.5</v>
      </c>
      <c r="U152">
        <v>4</v>
      </c>
      <c r="V152">
        <v>15</v>
      </c>
      <c r="W152">
        <f t="shared" si="14"/>
        <v>52.75</v>
      </c>
      <c r="Y152">
        <v>20</v>
      </c>
      <c r="Z152">
        <f t="shared" si="18"/>
        <v>72.75</v>
      </c>
      <c r="AB152">
        <f t="shared" si="19"/>
        <v>73</v>
      </c>
    </row>
    <row r="153" spans="1:28">
      <c r="A153" s="4" t="s">
        <v>13</v>
      </c>
      <c r="B153" s="4" t="s">
        <v>14</v>
      </c>
      <c r="C153" s="4" t="s">
        <v>15</v>
      </c>
      <c r="D153" s="4" t="s">
        <v>16</v>
      </c>
      <c r="E153" s="4" t="s">
        <v>17</v>
      </c>
      <c r="F153" s="4" t="s">
        <v>18</v>
      </c>
      <c r="G153" s="4" t="s">
        <v>468</v>
      </c>
      <c r="H153" s="4" t="s">
        <v>469</v>
      </c>
      <c r="I153" s="4" t="s">
        <v>470</v>
      </c>
      <c r="J153" s="2">
        <v>42242.48333333333</v>
      </c>
      <c r="K153" s="4" t="s">
        <v>22</v>
      </c>
      <c r="L153">
        <v>7.75</v>
      </c>
      <c r="M153">
        <v>0.75</v>
      </c>
      <c r="N153">
        <v>12.5</v>
      </c>
      <c r="O153">
        <f t="shared" si="15"/>
        <v>21</v>
      </c>
      <c r="P153">
        <f t="shared" si="16"/>
        <v>21</v>
      </c>
      <c r="Q153" t="str">
        <f t="shared" si="17"/>
        <v>C-</v>
      </c>
      <c r="S153">
        <v>3</v>
      </c>
      <c r="T153">
        <v>0</v>
      </c>
      <c r="U153">
        <v>4</v>
      </c>
      <c r="V153">
        <v>15</v>
      </c>
      <c r="W153">
        <f t="shared" si="14"/>
        <v>43</v>
      </c>
      <c r="Y153">
        <v>18.5</v>
      </c>
      <c r="Z153">
        <f t="shared" si="18"/>
        <v>61.5</v>
      </c>
      <c r="AB153">
        <f t="shared" si="19"/>
        <v>62</v>
      </c>
    </row>
    <row r="154" spans="1:28">
      <c r="A154" s="4" t="s">
        <v>13</v>
      </c>
      <c r="B154" s="4" t="s">
        <v>14</v>
      </c>
      <c r="C154" s="4" t="s">
        <v>15</v>
      </c>
      <c r="D154" s="4" t="s">
        <v>16</v>
      </c>
      <c r="E154" s="4" t="s">
        <v>17</v>
      </c>
      <c r="F154" s="4" t="s">
        <v>18</v>
      </c>
      <c r="G154" s="4" t="s">
        <v>471</v>
      </c>
      <c r="H154" s="4" t="s">
        <v>472</v>
      </c>
      <c r="I154" s="4" t="s">
        <v>473</v>
      </c>
      <c r="J154" s="2">
        <v>42242.48333333333</v>
      </c>
      <c r="K154" s="4" t="s">
        <v>22</v>
      </c>
      <c r="N154">
        <v>10.25</v>
      </c>
      <c r="O154">
        <f t="shared" si="15"/>
        <v>10.25</v>
      </c>
      <c r="P154">
        <f t="shared" si="16"/>
        <v>11</v>
      </c>
      <c r="Q154" t="str">
        <f t="shared" si="17"/>
        <v>D</v>
      </c>
      <c r="S154">
        <v>0</v>
      </c>
      <c r="T154">
        <v>0</v>
      </c>
      <c r="U154">
        <v>0</v>
      </c>
      <c r="V154">
        <v>0</v>
      </c>
      <c r="W154">
        <f t="shared" si="14"/>
        <v>10.25</v>
      </c>
      <c r="Y154">
        <v>23.5</v>
      </c>
      <c r="Z154">
        <f t="shared" si="18"/>
        <v>33.75</v>
      </c>
      <c r="AB154">
        <f t="shared" si="19"/>
        <v>34</v>
      </c>
    </row>
    <row r="155" spans="1:28">
      <c r="A155" s="4" t="s">
        <v>13</v>
      </c>
      <c r="B155" s="4" t="s">
        <v>14</v>
      </c>
      <c r="C155" s="4" t="s">
        <v>15</v>
      </c>
      <c r="D155" s="4" t="s">
        <v>16</v>
      </c>
      <c r="E155" s="4" t="s">
        <v>17</v>
      </c>
      <c r="F155" s="4" t="s">
        <v>18</v>
      </c>
      <c r="G155" s="4" t="s">
        <v>474</v>
      </c>
      <c r="H155" s="4" t="s">
        <v>475</v>
      </c>
      <c r="I155" s="4" t="s">
        <v>476</v>
      </c>
      <c r="J155" s="2">
        <v>42242.48333333333</v>
      </c>
      <c r="K155" s="4" t="s">
        <v>22</v>
      </c>
      <c r="L155">
        <v>7.5</v>
      </c>
      <c r="M155">
        <v>1.5</v>
      </c>
      <c r="N155">
        <v>10.5</v>
      </c>
      <c r="O155">
        <f t="shared" si="15"/>
        <v>19.5</v>
      </c>
      <c r="P155">
        <f t="shared" si="16"/>
        <v>20</v>
      </c>
      <c r="Q155" t="str">
        <f t="shared" si="17"/>
        <v>C-</v>
      </c>
      <c r="S155">
        <v>3</v>
      </c>
      <c r="T155">
        <v>4</v>
      </c>
      <c r="U155">
        <v>4</v>
      </c>
      <c r="V155">
        <v>15</v>
      </c>
      <c r="W155">
        <f t="shared" si="14"/>
        <v>45.5</v>
      </c>
      <c r="Y155">
        <v>25.5</v>
      </c>
      <c r="Z155">
        <f t="shared" si="18"/>
        <v>71</v>
      </c>
      <c r="AB155">
        <f t="shared" si="19"/>
        <v>71</v>
      </c>
    </row>
    <row r="156" spans="1:28">
      <c r="A156" s="4" t="s">
        <v>13</v>
      </c>
      <c r="B156" s="4" t="s">
        <v>14</v>
      </c>
      <c r="C156" s="4" t="s">
        <v>15</v>
      </c>
      <c r="D156" s="4" t="s">
        <v>16</v>
      </c>
      <c r="E156" s="4" t="s">
        <v>17</v>
      </c>
      <c r="F156" s="4" t="s">
        <v>18</v>
      </c>
      <c r="G156" s="4" t="s">
        <v>477</v>
      </c>
      <c r="H156" s="4" t="s">
        <v>478</v>
      </c>
      <c r="I156" s="4" t="s">
        <v>479</v>
      </c>
      <c r="J156" s="2">
        <v>42242.48333333333</v>
      </c>
      <c r="K156" s="4" t="s">
        <v>22</v>
      </c>
      <c r="L156">
        <v>7</v>
      </c>
      <c r="M156">
        <v>2.5</v>
      </c>
      <c r="N156">
        <v>15</v>
      </c>
      <c r="O156">
        <f t="shared" si="15"/>
        <v>24.5</v>
      </c>
      <c r="P156">
        <f t="shared" si="16"/>
        <v>25</v>
      </c>
      <c r="Q156" t="str">
        <f t="shared" si="17"/>
        <v>B-</v>
      </c>
      <c r="S156">
        <v>3</v>
      </c>
      <c r="T156">
        <v>3.5</v>
      </c>
      <c r="U156">
        <v>4</v>
      </c>
      <c r="V156">
        <v>15</v>
      </c>
      <c r="W156">
        <f t="shared" si="14"/>
        <v>50</v>
      </c>
      <c r="Y156">
        <v>18.5</v>
      </c>
      <c r="Z156">
        <f t="shared" si="18"/>
        <v>68.5</v>
      </c>
      <c r="AB156">
        <f t="shared" si="19"/>
        <v>69</v>
      </c>
    </row>
    <row r="157" spans="1:28">
      <c r="A157" s="4" t="s">
        <v>13</v>
      </c>
      <c r="B157" s="4" t="s">
        <v>14</v>
      </c>
      <c r="C157" s="4" t="s">
        <v>15</v>
      </c>
      <c r="D157" s="4" t="s">
        <v>16</v>
      </c>
      <c r="E157" s="4" t="s">
        <v>17</v>
      </c>
      <c r="F157" s="4" t="s">
        <v>18</v>
      </c>
      <c r="G157" s="4" t="s">
        <v>480</v>
      </c>
      <c r="H157" s="4" t="s">
        <v>481</v>
      </c>
      <c r="I157" s="4" t="s">
        <v>482</v>
      </c>
      <c r="J157" s="2">
        <v>42242.48333333333</v>
      </c>
      <c r="K157" s="4" t="s">
        <v>22</v>
      </c>
      <c r="L157">
        <v>7</v>
      </c>
      <c r="M157">
        <v>2.25</v>
      </c>
      <c r="N157">
        <v>17.5</v>
      </c>
      <c r="O157">
        <f t="shared" si="15"/>
        <v>26.75</v>
      </c>
      <c r="P157">
        <f t="shared" si="16"/>
        <v>27</v>
      </c>
      <c r="Q157" t="str">
        <f t="shared" si="17"/>
        <v>B</v>
      </c>
      <c r="S157">
        <v>4</v>
      </c>
      <c r="T157">
        <v>5</v>
      </c>
      <c r="U157">
        <v>5</v>
      </c>
      <c r="V157">
        <v>14</v>
      </c>
      <c r="W157">
        <f t="shared" si="14"/>
        <v>54.75</v>
      </c>
      <c r="Y157">
        <v>21.5</v>
      </c>
      <c r="Z157">
        <f t="shared" si="18"/>
        <v>76.25</v>
      </c>
      <c r="AB157">
        <f t="shared" si="19"/>
        <v>77</v>
      </c>
    </row>
    <row r="158" spans="1:28">
      <c r="A158" s="4" t="s">
        <v>13</v>
      </c>
      <c r="B158" s="4" t="s">
        <v>14</v>
      </c>
      <c r="C158" s="4" t="s">
        <v>15</v>
      </c>
      <c r="D158" s="4" t="s">
        <v>16</v>
      </c>
      <c r="E158" s="4" t="s">
        <v>17</v>
      </c>
      <c r="F158" s="4" t="s">
        <v>18</v>
      </c>
      <c r="G158" s="4" t="s">
        <v>483</v>
      </c>
      <c r="H158" s="4" t="s">
        <v>484</v>
      </c>
      <c r="I158" s="4" t="s">
        <v>485</v>
      </c>
      <c r="J158" s="2">
        <v>42242.48333333333</v>
      </c>
      <c r="K158" s="4" t="s">
        <v>22</v>
      </c>
      <c r="L158">
        <v>7</v>
      </c>
      <c r="M158">
        <v>3.5</v>
      </c>
      <c r="N158">
        <v>16.5</v>
      </c>
      <c r="O158">
        <f t="shared" si="15"/>
        <v>27</v>
      </c>
      <c r="P158">
        <f t="shared" si="16"/>
        <v>27</v>
      </c>
      <c r="Q158" t="str">
        <f t="shared" si="17"/>
        <v>B</v>
      </c>
      <c r="S158">
        <v>4</v>
      </c>
      <c r="T158">
        <v>5</v>
      </c>
      <c r="U158">
        <v>5</v>
      </c>
      <c r="V158">
        <v>15</v>
      </c>
      <c r="W158">
        <f t="shared" si="14"/>
        <v>56</v>
      </c>
      <c r="Y158">
        <v>22.5</v>
      </c>
      <c r="Z158">
        <f t="shared" si="18"/>
        <v>78.5</v>
      </c>
      <c r="AB158">
        <f t="shared" si="19"/>
        <v>79</v>
      </c>
    </row>
    <row r="159" spans="1:28">
      <c r="A159" s="4" t="s">
        <v>13</v>
      </c>
      <c r="B159" s="4" t="s">
        <v>14</v>
      </c>
      <c r="C159" s="4" t="s">
        <v>15</v>
      </c>
      <c r="D159" s="4" t="s">
        <v>16</v>
      </c>
      <c r="E159" s="4" t="s">
        <v>17</v>
      </c>
      <c r="F159" s="4" t="s">
        <v>18</v>
      </c>
      <c r="G159" s="4" t="s">
        <v>486</v>
      </c>
      <c r="H159" s="4" t="s">
        <v>487</v>
      </c>
      <c r="I159" s="4" t="s">
        <v>488</v>
      </c>
      <c r="J159" s="2">
        <v>42242.48333333333</v>
      </c>
      <c r="K159" s="4" t="s">
        <v>22</v>
      </c>
      <c r="L159">
        <v>8</v>
      </c>
      <c r="M159">
        <v>3.25</v>
      </c>
      <c r="N159">
        <v>17</v>
      </c>
      <c r="O159">
        <f t="shared" si="15"/>
        <v>28.25</v>
      </c>
      <c r="P159">
        <f t="shared" si="16"/>
        <v>29</v>
      </c>
      <c r="Q159" t="str">
        <f t="shared" si="17"/>
        <v>A</v>
      </c>
      <c r="S159">
        <v>3</v>
      </c>
      <c r="T159">
        <v>4</v>
      </c>
      <c r="U159">
        <v>5</v>
      </c>
      <c r="V159">
        <v>14</v>
      </c>
      <c r="W159">
        <f t="shared" si="14"/>
        <v>54.25</v>
      </c>
      <c r="Y159">
        <v>25.5</v>
      </c>
      <c r="Z159">
        <f t="shared" si="18"/>
        <v>79.75</v>
      </c>
      <c r="AB159">
        <f t="shared" si="19"/>
        <v>80</v>
      </c>
    </row>
    <row r="160" spans="1:28">
      <c r="A160" s="4" t="s">
        <v>13</v>
      </c>
      <c r="B160" s="4" t="s">
        <v>14</v>
      </c>
      <c r="C160" s="4" t="s">
        <v>15</v>
      </c>
      <c r="D160" s="4" t="s">
        <v>16</v>
      </c>
      <c r="E160" s="4" t="s">
        <v>17</v>
      </c>
      <c r="F160" s="4" t="s">
        <v>18</v>
      </c>
      <c r="G160" s="4" t="s">
        <v>489</v>
      </c>
      <c r="H160" s="4" t="s">
        <v>490</v>
      </c>
      <c r="I160" s="4" t="s">
        <v>491</v>
      </c>
      <c r="J160" s="2">
        <v>42242.48333333333</v>
      </c>
      <c r="K160" s="4" t="s">
        <v>22</v>
      </c>
      <c r="L160">
        <v>8</v>
      </c>
      <c r="M160">
        <v>1.25</v>
      </c>
      <c r="N160">
        <v>13.75</v>
      </c>
      <c r="O160">
        <f t="shared" si="15"/>
        <v>23</v>
      </c>
      <c r="P160">
        <f t="shared" si="16"/>
        <v>23</v>
      </c>
      <c r="Q160" t="str">
        <f t="shared" si="17"/>
        <v>C</v>
      </c>
      <c r="S160">
        <v>3.5</v>
      </c>
      <c r="T160">
        <v>5</v>
      </c>
      <c r="U160">
        <v>4.5</v>
      </c>
      <c r="V160">
        <v>13</v>
      </c>
      <c r="W160">
        <f t="shared" si="14"/>
        <v>49</v>
      </c>
      <c r="Y160">
        <v>18.5</v>
      </c>
      <c r="Z160">
        <f t="shared" si="18"/>
        <v>67.5</v>
      </c>
      <c r="AB160">
        <f t="shared" si="19"/>
        <v>68</v>
      </c>
    </row>
    <row r="161" spans="1:28">
      <c r="A161" s="4" t="s">
        <v>13</v>
      </c>
      <c r="B161" s="4" t="s">
        <v>14</v>
      </c>
      <c r="C161" s="4" t="s">
        <v>15</v>
      </c>
      <c r="D161" s="4" t="s">
        <v>16</v>
      </c>
      <c r="E161" s="4" t="s">
        <v>17</v>
      </c>
      <c r="F161" s="4" t="s">
        <v>18</v>
      </c>
      <c r="G161" s="4" t="s">
        <v>492</v>
      </c>
      <c r="H161" s="4" t="s">
        <v>493</v>
      </c>
      <c r="I161" s="4" t="s">
        <v>494</v>
      </c>
      <c r="J161" s="2">
        <v>42242.48333333333</v>
      </c>
      <c r="K161" s="4" t="s">
        <v>22</v>
      </c>
      <c r="L161">
        <v>8</v>
      </c>
      <c r="M161">
        <v>3.25</v>
      </c>
      <c r="N161">
        <v>15.75</v>
      </c>
      <c r="O161">
        <f t="shared" si="15"/>
        <v>27</v>
      </c>
      <c r="P161">
        <f t="shared" si="16"/>
        <v>27</v>
      </c>
      <c r="Q161" t="str">
        <f t="shared" si="17"/>
        <v>B</v>
      </c>
      <c r="S161">
        <v>4.75</v>
      </c>
      <c r="T161">
        <v>4</v>
      </c>
      <c r="U161">
        <v>4.5</v>
      </c>
      <c r="V161">
        <v>15</v>
      </c>
      <c r="W161">
        <f t="shared" si="14"/>
        <v>55.25</v>
      </c>
      <c r="Y161">
        <v>24.5</v>
      </c>
      <c r="Z161">
        <f t="shared" si="18"/>
        <v>79.75</v>
      </c>
      <c r="AB161">
        <f t="shared" si="19"/>
        <v>80</v>
      </c>
    </row>
    <row r="162" spans="1:28">
      <c r="A162" s="4" t="s">
        <v>13</v>
      </c>
      <c r="B162" s="4" t="s">
        <v>14</v>
      </c>
      <c r="C162" s="4" t="s">
        <v>15</v>
      </c>
      <c r="D162" s="4" t="s">
        <v>16</v>
      </c>
      <c r="E162" s="4" t="s">
        <v>17</v>
      </c>
      <c r="F162" s="4" t="s">
        <v>18</v>
      </c>
      <c r="G162" s="4" t="s">
        <v>495</v>
      </c>
      <c r="H162" s="4" t="s">
        <v>496</v>
      </c>
      <c r="I162" s="4" t="s">
        <v>497</v>
      </c>
      <c r="J162" s="2">
        <v>42242.48333333333</v>
      </c>
      <c r="K162" s="4" t="s">
        <v>22</v>
      </c>
      <c r="O162">
        <f t="shared" si="15"/>
        <v>0</v>
      </c>
      <c r="P162">
        <f t="shared" si="16"/>
        <v>0</v>
      </c>
      <c r="Q162" t="str">
        <f t="shared" si="17"/>
        <v>E</v>
      </c>
    </row>
    <row r="163" spans="1:28">
      <c r="A163" s="4" t="s">
        <v>13</v>
      </c>
      <c r="B163" s="4" t="s">
        <v>14</v>
      </c>
      <c r="C163" s="4" t="s">
        <v>15</v>
      </c>
      <c r="D163" s="4" t="s">
        <v>16</v>
      </c>
      <c r="E163" s="4" t="s">
        <v>17</v>
      </c>
      <c r="F163" s="4" t="s">
        <v>18</v>
      </c>
      <c r="G163" s="4" t="s">
        <v>498</v>
      </c>
      <c r="H163" s="4" t="s">
        <v>499</v>
      </c>
      <c r="I163" s="4" t="s">
        <v>500</v>
      </c>
      <c r="J163" s="2">
        <v>42242.48333333333</v>
      </c>
      <c r="K163" s="4" t="s">
        <v>22</v>
      </c>
      <c r="L163">
        <v>7.5</v>
      </c>
      <c r="M163">
        <v>2.25</v>
      </c>
      <c r="N163">
        <v>17</v>
      </c>
      <c r="O163">
        <f t="shared" si="15"/>
        <v>26.75</v>
      </c>
      <c r="P163">
        <f t="shared" si="16"/>
        <v>27</v>
      </c>
      <c r="Q163" t="str">
        <f t="shared" si="17"/>
        <v>B</v>
      </c>
      <c r="S163">
        <v>4.5</v>
      </c>
      <c r="T163">
        <v>4</v>
      </c>
      <c r="U163">
        <v>5</v>
      </c>
      <c r="V163">
        <v>13</v>
      </c>
      <c r="W163">
        <f t="shared" ref="W163:W175" si="20">SUM(L163, M163, N163, S163, T163, U163, V163)</f>
        <v>53.25</v>
      </c>
      <c r="Y163">
        <v>24</v>
      </c>
      <c r="Z163">
        <f t="shared" si="18"/>
        <v>77.25</v>
      </c>
      <c r="AB163">
        <f t="shared" si="19"/>
        <v>78</v>
      </c>
    </row>
    <row r="164" spans="1:28">
      <c r="A164" s="4" t="s">
        <v>13</v>
      </c>
      <c r="B164" s="4" t="s">
        <v>14</v>
      </c>
      <c r="C164" s="4" t="s">
        <v>15</v>
      </c>
      <c r="D164" s="4" t="s">
        <v>16</v>
      </c>
      <c r="E164" s="4" t="s">
        <v>17</v>
      </c>
      <c r="F164" s="4" t="s">
        <v>18</v>
      </c>
      <c r="G164" s="4" t="s">
        <v>501</v>
      </c>
      <c r="H164" s="4" t="s">
        <v>502</v>
      </c>
      <c r="I164" s="4" t="s">
        <v>503</v>
      </c>
      <c r="J164" s="2">
        <v>42242.48333333333</v>
      </c>
      <c r="K164" s="4" t="s">
        <v>22</v>
      </c>
      <c r="L164">
        <v>7.75</v>
      </c>
      <c r="M164">
        <v>3.5</v>
      </c>
      <c r="N164">
        <v>17</v>
      </c>
      <c r="O164">
        <f t="shared" si="15"/>
        <v>28.25</v>
      </c>
      <c r="P164">
        <f t="shared" si="16"/>
        <v>29</v>
      </c>
      <c r="Q164" t="str">
        <f t="shared" si="17"/>
        <v>A</v>
      </c>
      <c r="S164">
        <v>3.5</v>
      </c>
      <c r="T164">
        <v>3.5</v>
      </c>
      <c r="U164">
        <v>4.5</v>
      </c>
      <c r="V164">
        <v>15</v>
      </c>
      <c r="W164">
        <f t="shared" si="20"/>
        <v>54.75</v>
      </c>
      <c r="Y164">
        <v>23.5</v>
      </c>
      <c r="Z164">
        <f t="shared" si="18"/>
        <v>78.25</v>
      </c>
      <c r="AB164">
        <f t="shared" si="19"/>
        <v>79</v>
      </c>
    </row>
    <row r="165" spans="1:28">
      <c r="A165" s="4" t="s">
        <v>13</v>
      </c>
      <c r="B165" s="4" t="s">
        <v>14</v>
      </c>
      <c r="C165" s="4" t="s">
        <v>15</v>
      </c>
      <c r="D165" s="4" t="s">
        <v>16</v>
      </c>
      <c r="E165" s="4" t="s">
        <v>17</v>
      </c>
      <c r="F165" s="4" t="s">
        <v>18</v>
      </c>
      <c r="G165" s="4" t="s">
        <v>504</v>
      </c>
      <c r="H165" s="4" t="s">
        <v>505</v>
      </c>
      <c r="I165" s="4" t="s">
        <v>506</v>
      </c>
      <c r="J165" s="2">
        <v>42242.48333333333</v>
      </c>
      <c r="K165" s="4" t="s">
        <v>22</v>
      </c>
      <c r="L165">
        <v>8</v>
      </c>
      <c r="M165">
        <v>1.5</v>
      </c>
      <c r="N165">
        <v>18</v>
      </c>
      <c r="O165">
        <f t="shared" si="15"/>
        <v>27.5</v>
      </c>
      <c r="P165">
        <f t="shared" si="16"/>
        <v>28</v>
      </c>
      <c r="Q165" t="str">
        <f t="shared" si="17"/>
        <v>A-</v>
      </c>
      <c r="S165">
        <v>4</v>
      </c>
      <c r="T165">
        <v>5</v>
      </c>
      <c r="U165">
        <v>4.5</v>
      </c>
      <c r="V165">
        <v>14</v>
      </c>
      <c r="W165">
        <f t="shared" si="20"/>
        <v>55</v>
      </c>
      <c r="Y165">
        <v>22.5</v>
      </c>
      <c r="Z165">
        <f t="shared" si="18"/>
        <v>77.5</v>
      </c>
      <c r="AB165">
        <f t="shared" si="19"/>
        <v>78</v>
      </c>
    </row>
    <row r="166" spans="1:28">
      <c r="A166" s="4" t="s">
        <v>13</v>
      </c>
      <c r="B166" s="4" t="s">
        <v>14</v>
      </c>
      <c r="C166" s="4" t="s">
        <v>15</v>
      </c>
      <c r="D166" s="4" t="s">
        <v>16</v>
      </c>
      <c r="E166" s="4" t="s">
        <v>17</v>
      </c>
      <c r="F166" s="4" t="s">
        <v>18</v>
      </c>
      <c r="G166" s="4" t="s">
        <v>507</v>
      </c>
      <c r="H166" s="4" t="s">
        <v>508</v>
      </c>
      <c r="I166" s="4" t="s">
        <v>509</v>
      </c>
      <c r="J166" s="2">
        <v>42242.48333333333</v>
      </c>
      <c r="K166" s="4" t="s">
        <v>22</v>
      </c>
      <c r="L166">
        <v>7.5</v>
      </c>
      <c r="M166">
        <v>2.5</v>
      </c>
      <c r="N166">
        <v>13.5</v>
      </c>
      <c r="O166">
        <f t="shared" si="15"/>
        <v>23.5</v>
      </c>
      <c r="P166">
        <f t="shared" si="16"/>
        <v>24</v>
      </c>
      <c r="Q166" t="str">
        <f t="shared" si="17"/>
        <v>B-</v>
      </c>
      <c r="S166">
        <v>3</v>
      </c>
      <c r="T166">
        <v>0</v>
      </c>
      <c r="U166">
        <v>0</v>
      </c>
      <c r="V166">
        <v>13</v>
      </c>
      <c r="W166">
        <f t="shared" si="20"/>
        <v>39.5</v>
      </c>
      <c r="Y166">
        <v>18</v>
      </c>
      <c r="Z166">
        <f t="shared" si="18"/>
        <v>57.5</v>
      </c>
      <c r="AB166">
        <f t="shared" si="19"/>
        <v>58</v>
      </c>
    </row>
    <row r="167" spans="1:28">
      <c r="A167" s="4" t="s">
        <v>13</v>
      </c>
      <c r="B167" s="4" t="s">
        <v>14</v>
      </c>
      <c r="C167" s="4" t="s">
        <v>15</v>
      </c>
      <c r="D167" s="4" t="s">
        <v>16</v>
      </c>
      <c r="E167" s="4" t="s">
        <v>17</v>
      </c>
      <c r="F167" s="4" t="s">
        <v>18</v>
      </c>
      <c r="G167" s="4" t="s">
        <v>510</v>
      </c>
      <c r="H167" s="4" t="s">
        <v>511</v>
      </c>
      <c r="I167" s="4" t="s">
        <v>512</v>
      </c>
      <c r="J167" s="2">
        <v>42242.48333333333</v>
      </c>
      <c r="K167" s="4" t="s">
        <v>22</v>
      </c>
      <c r="L167">
        <v>7.5</v>
      </c>
      <c r="M167">
        <v>2.5</v>
      </c>
      <c r="N167">
        <v>15.5</v>
      </c>
      <c r="O167">
        <f t="shared" si="15"/>
        <v>25.5</v>
      </c>
      <c r="P167">
        <f t="shared" si="16"/>
        <v>26</v>
      </c>
      <c r="Q167" t="str">
        <f t="shared" si="17"/>
        <v>B</v>
      </c>
      <c r="S167">
        <v>3.5</v>
      </c>
      <c r="T167">
        <v>3.75</v>
      </c>
      <c r="U167">
        <v>4</v>
      </c>
      <c r="V167">
        <v>14</v>
      </c>
      <c r="W167">
        <f t="shared" si="20"/>
        <v>50.75</v>
      </c>
      <c r="Y167">
        <v>26</v>
      </c>
      <c r="Z167">
        <f t="shared" si="18"/>
        <v>76.75</v>
      </c>
      <c r="AB167">
        <f t="shared" si="19"/>
        <v>77</v>
      </c>
    </row>
    <row r="168" spans="1:28">
      <c r="A168" s="4" t="s">
        <v>13</v>
      </c>
      <c r="B168" s="4" t="s">
        <v>14</v>
      </c>
      <c r="C168" s="4" t="s">
        <v>15</v>
      </c>
      <c r="D168" s="4" t="s">
        <v>16</v>
      </c>
      <c r="E168" s="4" t="s">
        <v>17</v>
      </c>
      <c r="F168" s="4" t="s">
        <v>18</v>
      </c>
      <c r="G168" s="4" t="s">
        <v>513</v>
      </c>
      <c r="H168" s="4" t="s">
        <v>514</v>
      </c>
      <c r="I168" s="4" t="s">
        <v>515</v>
      </c>
      <c r="J168" s="2">
        <v>42242.48333333333</v>
      </c>
      <c r="K168" s="4" t="s">
        <v>22</v>
      </c>
      <c r="L168">
        <v>7.5</v>
      </c>
      <c r="M168">
        <v>3.25</v>
      </c>
      <c r="N168">
        <v>18</v>
      </c>
      <c r="O168">
        <f t="shared" si="15"/>
        <v>28.75</v>
      </c>
      <c r="P168">
        <f t="shared" si="16"/>
        <v>29</v>
      </c>
      <c r="Q168" t="str">
        <f t="shared" si="17"/>
        <v>A</v>
      </c>
      <c r="S168">
        <v>3</v>
      </c>
      <c r="T168">
        <v>3</v>
      </c>
      <c r="U168">
        <v>5</v>
      </c>
      <c r="V168">
        <v>14</v>
      </c>
      <c r="W168">
        <f t="shared" si="20"/>
        <v>53.75</v>
      </c>
      <c r="Y168">
        <v>23.5</v>
      </c>
      <c r="Z168">
        <f t="shared" si="18"/>
        <v>77.25</v>
      </c>
      <c r="AB168">
        <f t="shared" si="19"/>
        <v>78</v>
      </c>
    </row>
    <row r="169" spans="1:28">
      <c r="A169" s="4" t="s">
        <v>13</v>
      </c>
      <c r="B169" s="4" t="s">
        <v>14</v>
      </c>
      <c r="C169" s="4" t="s">
        <v>15</v>
      </c>
      <c r="D169" s="4" t="s">
        <v>16</v>
      </c>
      <c r="E169" s="4" t="s">
        <v>17</v>
      </c>
      <c r="F169" s="4" t="s">
        <v>18</v>
      </c>
      <c r="G169" s="4" t="s">
        <v>516</v>
      </c>
      <c r="H169" s="4" t="s">
        <v>517</v>
      </c>
      <c r="I169" s="4" t="s">
        <v>518</v>
      </c>
      <c r="J169" s="2">
        <v>42242.48333333333</v>
      </c>
      <c r="K169" s="4" t="s">
        <v>22</v>
      </c>
      <c r="L169">
        <v>7</v>
      </c>
      <c r="M169">
        <v>3.25</v>
      </c>
      <c r="N169">
        <v>16</v>
      </c>
      <c r="O169">
        <f t="shared" si="15"/>
        <v>26.25</v>
      </c>
      <c r="P169">
        <f t="shared" si="16"/>
        <v>27</v>
      </c>
      <c r="Q169" t="str">
        <f t="shared" si="17"/>
        <v>B</v>
      </c>
      <c r="S169">
        <v>4.5</v>
      </c>
      <c r="T169">
        <v>3.5</v>
      </c>
      <c r="U169">
        <v>5</v>
      </c>
      <c r="V169">
        <v>15</v>
      </c>
      <c r="W169">
        <f t="shared" si="20"/>
        <v>54.25</v>
      </c>
      <c r="Y169">
        <v>27</v>
      </c>
      <c r="Z169">
        <f t="shared" si="18"/>
        <v>81.25</v>
      </c>
      <c r="AB169">
        <f t="shared" si="19"/>
        <v>82</v>
      </c>
    </row>
    <row r="170" spans="1:28">
      <c r="A170" s="4" t="s">
        <v>13</v>
      </c>
      <c r="B170" s="4" t="s">
        <v>14</v>
      </c>
      <c r="C170" s="4" t="s">
        <v>15</v>
      </c>
      <c r="D170" s="4" t="s">
        <v>16</v>
      </c>
      <c r="E170" s="4" t="s">
        <v>17</v>
      </c>
      <c r="F170" s="4" t="s">
        <v>18</v>
      </c>
      <c r="G170" s="4" t="s">
        <v>519</v>
      </c>
      <c r="H170" s="4" t="s">
        <v>520</v>
      </c>
      <c r="I170" s="4" t="s">
        <v>521</v>
      </c>
      <c r="J170" s="2">
        <v>42242.48333333333</v>
      </c>
      <c r="K170" s="4" t="s">
        <v>22</v>
      </c>
      <c r="L170">
        <v>8</v>
      </c>
      <c r="M170">
        <v>2</v>
      </c>
      <c r="N170">
        <v>16.25</v>
      </c>
      <c r="O170">
        <f t="shared" si="15"/>
        <v>26.25</v>
      </c>
      <c r="P170">
        <f t="shared" si="16"/>
        <v>27</v>
      </c>
      <c r="Q170" t="str">
        <f t="shared" si="17"/>
        <v>B</v>
      </c>
      <c r="S170">
        <v>4.5</v>
      </c>
      <c r="T170">
        <v>3.75</v>
      </c>
      <c r="U170">
        <v>4</v>
      </c>
      <c r="V170">
        <v>16</v>
      </c>
      <c r="W170">
        <f t="shared" si="20"/>
        <v>54.5</v>
      </c>
      <c r="Y170">
        <v>24</v>
      </c>
      <c r="Z170">
        <f t="shared" si="18"/>
        <v>78.5</v>
      </c>
      <c r="AB170">
        <f t="shared" si="19"/>
        <v>79</v>
      </c>
    </row>
    <row r="171" spans="1:28">
      <c r="A171" s="4" t="s">
        <v>13</v>
      </c>
      <c r="B171" s="4" t="s">
        <v>14</v>
      </c>
      <c r="C171" s="4" t="s">
        <v>15</v>
      </c>
      <c r="D171" s="4" t="s">
        <v>16</v>
      </c>
      <c r="E171" s="4" t="s">
        <v>17</v>
      </c>
      <c r="F171" s="4" t="s">
        <v>18</v>
      </c>
      <c r="G171" s="4" t="s">
        <v>522</v>
      </c>
      <c r="H171" s="4" t="s">
        <v>523</v>
      </c>
      <c r="I171" s="4" t="s">
        <v>524</v>
      </c>
      <c r="J171" s="2">
        <v>42242.48333333333</v>
      </c>
      <c r="K171" s="4" t="s">
        <v>22</v>
      </c>
      <c r="L171">
        <v>7.75</v>
      </c>
      <c r="M171">
        <v>2.5</v>
      </c>
      <c r="N171">
        <v>8.5</v>
      </c>
      <c r="O171">
        <f t="shared" si="15"/>
        <v>18.75</v>
      </c>
      <c r="P171">
        <f t="shared" si="16"/>
        <v>19</v>
      </c>
      <c r="Q171" t="str">
        <f t="shared" si="17"/>
        <v>C-</v>
      </c>
      <c r="S171">
        <v>4</v>
      </c>
      <c r="T171">
        <v>0</v>
      </c>
      <c r="U171">
        <v>4</v>
      </c>
      <c r="V171">
        <v>19</v>
      </c>
      <c r="W171">
        <f t="shared" si="20"/>
        <v>45.75</v>
      </c>
      <c r="Y171">
        <v>18</v>
      </c>
      <c r="Z171">
        <f t="shared" si="18"/>
        <v>63.75</v>
      </c>
      <c r="AB171">
        <f t="shared" si="19"/>
        <v>64</v>
      </c>
    </row>
    <row r="172" spans="1:28">
      <c r="A172" s="4" t="s">
        <v>13</v>
      </c>
      <c r="B172" s="4" t="s">
        <v>14</v>
      </c>
      <c r="C172" s="4" t="s">
        <v>15</v>
      </c>
      <c r="D172" s="4" t="s">
        <v>16</v>
      </c>
      <c r="E172" s="4" t="s">
        <v>17</v>
      </c>
      <c r="F172" s="4" t="s">
        <v>18</v>
      </c>
      <c r="G172" s="4" t="s">
        <v>525</v>
      </c>
      <c r="H172" s="4" t="s">
        <v>526</v>
      </c>
      <c r="I172" s="4" t="s">
        <v>527</v>
      </c>
      <c r="J172" s="2">
        <v>42242.48333333333</v>
      </c>
      <c r="K172" s="4" t="s">
        <v>22</v>
      </c>
      <c r="L172">
        <v>8.25</v>
      </c>
      <c r="M172">
        <v>3.5</v>
      </c>
      <c r="N172">
        <v>16</v>
      </c>
      <c r="O172">
        <f t="shared" si="15"/>
        <v>27.75</v>
      </c>
      <c r="P172">
        <f t="shared" si="16"/>
        <v>28</v>
      </c>
      <c r="Q172" t="str">
        <f t="shared" si="17"/>
        <v>A-</v>
      </c>
      <c r="S172">
        <v>3.5</v>
      </c>
      <c r="T172">
        <v>4</v>
      </c>
      <c r="U172">
        <v>4</v>
      </c>
      <c r="V172">
        <v>14</v>
      </c>
      <c r="W172">
        <f t="shared" si="20"/>
        <v>53.25</v>
      </c>
      <c r="Y172">
        <v>17.5</v>
      </c>
      <c r="Z172">
        <f t="shared" si="18"/>
        <v>70.75</v>
      </c>
      <c r="AB172">
        <f t="shared" si="19"/>
        <v>71</v>
      </c>
    </row>
    <row r="173" spans="1:28">
      <c r="A173" s="4" t="s">
        <v>13</v>
      </c>
      <c r="B173" s="4" t="s">
        <v>14</v>
      </c>
      <c r="C173" s="4" t="s">
        <v>15</v>
      </c>
      <c r="D173" s="4" t="s">
        <v>16</v>
      </c>
      <c r="E173" s="4" t="s">
        <v>17</v>
      </c>
      <c r="F173" s="4" t="s">
        <v>18</v>
      </c>
      <c r="G173" s="4" t="s">
        <v>528</v>
      </c>
      <c r="H173" s="4" t="s">
        <v>529</v>
      </c>
      <c r="I173" s="4" t="s">
        <v>530</v>
      </c>
      <c r="J173" s="2">
        <v>42242.48333333333</v>
      </c>
      <c r="K173" s="4" t="s">
        <v>22</v>
      </c>
      <c r="N173">
        <v>12.5</v>
      </c>
      <c r="O173">
        <f t="shared" si="15"/>
        <v>12.5</v>
      </c>
      <c r="P173">
        <f t="shared" si="16"/>
        <v>13</v>
      </c>
      <c r="Q173" t="str">
        <f t="shared" si="17"/>
        <v>D</v>
      </c>
      <c r="S173">
        <v>4.5</v>
      </c>
      <c r="T173">
        <v>3.5</v>
      </c>
      <c r="U173">
        <v>4.5</v>
      </c>
      <c r="V173">
        <v>13</v>
      </c>
      <c r="W173">
        <f t="shared" si="20"/>
        <v>38</v>
      </c>
      <c r="Y173">
        <v>21.5</v>
      </c>
      <c r="Z173">
        <f t="shared" si="18"/>
        <v>59.5</v>
      </c>
      <c r="AB173">
        <f t="shared" si="19"/>
        <v>60</v>
      </c>
    </row>
    <row r="174" spans="1:28">
      <c r="A174" s="4" t="s">
        <v>13</v>
      </c>
      <c r="B174" s="4" t="s">
        <v>14</v>
      </c>
      <c r="C174" s="4" t="s">
        <v>15</v>
      </c>
      <c r="D174" s="4" t="s">
        <v>16</v>
      </c>
      <c r="E174" s="4" t="s">
        <v>17</v>
      </c>
      <c r="F174" s="4" t="s">
        <v>18</v>
      </c>
      <c r="G174" s="4" t="s">
        <v>531</v>
      </c>
      <c r="H174" s="4" t="s">
        <v>532</v>
      </c>
      <c r="I174" s="4" t="s">
        <v>533</v>
      </c>
      <c r="J174" s="2">
        <v>42242.48333333333</v>
      </c>
      <c r="K174" s="4" t="s">
        <v>22</v>
      </c>
      <c r="L174">
        <v>7.5</v>
      </c>
      <c r="M174">
        <v>3</v>
      </c>
      <c r="N174">
        <v>12</v>
      </c>
      <c r="O174">
        <f t="shared" si="15"/>
        <v>22.5</v>
      </c>
      <c r="P174">
        <f t="shared" si="16"/>
        <v>23</v>
      </c>
      <c r="Q174" t="str">
        <f t="shared" si="17"/>
        <v>C</v>
      </c>
      <c r="S174">
        <v>4</v>
      </c>
      <c r="T174">
        <v>3.5</v>
      </c>
      <c r="U174">
        <v>4.5</v>
      </c>
      <c r="V174">
        <v>16</v>
      </c>
      <c r="W174">
        <f t="shared" si="20"/>
        <v>50.5</v>
      </c>
      <c r="Y174">
        <v>16</v>
      </c>
      <c r="Z174">
        <f t="shared" si="18"/>
        <v>66.5</v>
      </c>
      <c r="AB174">
        <f t="shared" si="19"/>
        <v>67</v>
      </c>
    </row>
    <row r="175" spans="1:28">
      <c r="A175" s="4" t="s">
        <v>13</v>
      </c>
      <c r="B175" s="4" t="s">
        <v>14</v>
      </c>
      <c r="C175" s="4" t="s">
        <v>15</v>
      </c>
      <c r="D175" s="4" t="s">
        <v>16</v>
      </c>
      <c r="E175" s="4" t="s">
        <v>17</v>
      </c>
      <c r="F175" s="4" t="s">
        <v>18</v>
      </c>
      <c r="G175" s="4" t="s">
        <v>534</v>
      </c>
      <c r="H175" s="4" t="s">
        <v>535</v>
      </c>
      <c r="I175" s="4" t="s">
        <v>536</v>
      </c>
      <c r="J175" s="2">
        <v>42242.48333333333</v>
      </c>
      <c r="K175" s="4" t="s">
        <v>22</v>
      </c>
      <c r="L175">
        <v>7.75</v>
      </c>
      <c r="M175">
        <v>2.5</v>
      </c>
      <c r="N175">
        <v>17.75</v>
      </c>
      <c r="O175">
        <f t="shared" si="15"/>
        <v>28</v>
      </c>
      <c r="P175">
        <f t="shared" si="16"/>
        <v>28</v>
      </c>
      <c r="Q175" t="str">
        <f t="shared" si="17"/>
        <v>A-</v>
      </c>
      <c r="S175">
        <v>4</v>
      </c>
      <c r="T175">
        <v>4.5</v>
      </c>
      <c r="U175">
        <v>5</v>
      </c>
      <c r="V175">
        <v>14</v>
      </c>
      <c r="W175">
        <f t="shared" si="20"/>
        <v>55.5</v>
      </c>
      <c r="Y175">
        <v>24</v>
      </c>
      <c r="Z175">
        <f t="shared" si="18"/>
        <v>79.5</v>
      </c>
      <c r="AB175">
        <f t="shared" si="19"/>
        <v>80</v>
      </c>
    </row>
    <row r="177" spans="9:28">
      <c r="I177" s="4" t="s">
        <v>540</v>
      </c>
      <c r="O177">
        <f>MIN(O3:O175)</f>
        <v>0</v>
      </c>
      <c r="P177">
        <f>MIN(P3:P175)</f>
        <v>0</v>
      </c>
      <c r="W177">
        <f>(MIN(W3:W175))</f>
        <v>8.75</v>
      </c>
      <c r="Y177">
        <f>(MIN(Y3:Y175))</f>
        <v>14</v>
      </c>
      <c r="Z177">
        <f>(MIN(Z3:Z175))</f>
        <v>25.75</v>
      </c>
      <c r="AB177">
        <f>MIN((AB3:AB175))</f>
        <v>26</v>
      </c>
    </row>
    <row r="178" spans="9:28">
      <c r="I178" s="4" t="s">
        <v>541</v>
      </c>
      <c r="O178">
        <f>MAX(O3:O175)</f>
        <v>29.75</v>
      </c>
      <c r="P178">
        <f>MAX(P3:P175)</f>
        <v>30</v>
      </c>
      <c r="W178">
        <f>(MAX(W3:W175))</f>
        <v>59.25</v>
      </c>
      <c r="Y178">
        <f>(MAX(Y3:Y175))</f>
        <v>28</v>
      </c>
      <c r="Z178">
        <f>(MAX(Z3:Z175))</f>
        <v>84.75</v>
      </c>
      <c r="AB178">
        <f>(MAX(AB3:AB175))</f>
        <v>85</v>
      </c>
    </row>
    <row r="179" spans="9:28">
      <c r="I179" s="4" t="s">
        <v>542</v>
      </c>
      <c r="O179" s="8">
        <f>AVERAGE(O3:O175)</f>
        <v>24.099710982658959</v>
      </c>
      <c r="P179" s="8">
        <f>AVERAGE(P3:P175)</f>
        <v>24.468208092485551</v>
      </c>
      <c r="W179">
        <f>(AVERAGE(W3:W175))</f>
        <v>49.168604651162788</v>
      </c>
      <c r="Y179">
        <f>(AVERAGE(Y3:Y175))</f>
        <v>22.311403508771932</v>
      </c>
      <c r="Z179">
        <f>(AVERAGE(Z3:Z175))</f>
        <v>71.716374269005854</v>
      </c>
      <c r="AB179">
        <f>(AVERAGE(AB3:AB175))</f>
        <v>72.093567251461991</v>
      </c>
    </row>
    <row r="181" spans="9:28">
      <c r="N181" s="13" t="s">
        <v>549</v>
      </c>
      <c r="O181">
        <f>COUNTIF(Q3:Q175,"A")</f>
        <v>14</v>
      </c>
      <c r="P181">
        <v>10</v>
      </c>
      <c r="Q181">
        <f>P181*O181</f>
        <v>140</v>
      </c>
    </row>
    <row r="182" spans="9:28">
      <c r="N182" s="13" t="s">
        <v>550</v>
      </c>
      <c r="O182">
        <f>COUNTIF(Q3:Q175,"A-")</f>
        <v>18</v>
      </c>
      <c r="P182">
        <v>9</v>
      </c>
      <c r="Q182">
        <f t="shared" ref="Q182:Q188" si="21">P182*O182</f>
        <v>162</v>
      </c>
    </row>
    <row r="183" spans="9:28">
      <c r="N183" s="13" t="s">
        <v>551</v>
      </c>
      <c r="O183">
        <f>COUNTIF(Q3:Q175,"B")</f>
        <v>50</v>
      </c>
      <c r="P183">
        <v>8</v>
      </c>
      <c r="Q183">
        <f t="shared" si="21"/>
        <v>400</v>
      </c>
    </row>
    <row r="184" spans="9:28">
      <c r="N184" s="13" t="s">
        <v>552</v>
      </c>
      <c r="O184">
        <f>COUNTIF(Q3:Q175,"B-")</f>
        <v>42</v>
      </c>
      <c r="P184">
        <v>7</v>
      </c>
      <c r="Q184">
        <f t="shared" si="21"/>
        <v>294</v>
      </c>
    </row>
    <row r="185" spans="9:28">
      <c r="N185" s="13" t="s">
        <v>553</v>
      </c>
      <c r="O185">
        <f>COUNTIF(Q3:Q175,"C")</f>
        <v>20</v>
      </c>
      <c r="P185">
        <v>6</v>
      </c>
      <c r="Q185">
        <f t="shared" si="21"/>
        <v>120</v>
      </c>
    </row>
    <row r="186" spans="9:28">
      <c r="N186" s="13" t="s">
        <v>554</v>
      </c>
      <c r="O186">
        <f>COUNTIF(Q3:Q175,"C-")</f>
        <v>22</v>
      </c>
      <c r="P186">
        <v>5</v>
      </c>
      <c r="Q186">
        <f t="shared" si="21"/>
        <v>110</v>
      </c>
    </row>
    <row r="187" spans="9:28">
      <c r="N187" s="13" t="s">
        <v>555</v>
      </c>
      <c r="O187">
        <f>COUNTIF(Q3:Q175,"D")</f>
        <v>6</v>
      </c>
      <c r="P187">
        <v>4</v>
      </c>
      <c r="Q187">
        <f t="shared" si="21"/>
        <v>24</v>
      </c>
    </row>
    <row r="188" spans="9:28">
      <c r="N188" s="13" t="s">
        <v>556</v>
      </c>
      <c r="O188">
        <f>COUNTIF(Q3:Q175,"E")</f>
        <v>1</v>
      </c>
      <c r="P188">
        <v>2</v>
      </c>
      <c r="Q188">
        <f t="shared" si="21"/>
        <v>2</v>
      </c>
    </row>
    <row r="190" spans="9:28">
      <c r="O190">
        <f>SUM(O181:O189)</f>
        <v>173</v>
      </c>
      <c r="Q190">
        <f>SUM(Q181:Q189)</f>
        <v>1252</v>
      </c>
    </row>
    <row r="194" spans="14:15">
      <c r="N194" s="13" t="s">
        <v>557</v>
      </c>
      <c r="O194">
        <f>Q190/O190</f>
        <v>7.2369942196531793</v>
      </c>
    </row>
  </sheetData>
  <sheetProtection password="CF7A" sheet="1" formatCells="0" formatColumns="0" formatRows="0" insertColumns="0" insertRows="0" insertHyperlinks="0" deleteColumns="0" deleteRows="0" sort="0" autoFilter="0" pivotTables="0"/>
  <printOptions gridLines="1"/>
  <pageMargins left="0.75" right="0.75" top="1" bottom="1" header="0.5" footer="0.5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C34" sqref="C34"/>
    </sheetView>
  </sheetViews>
  <sheetFormatPr defaultRowHeight="15"/>
  <sheetData>
    <row r="1" spans="1:2">
      <c r="A1" s="12" t="s">
        <v>543</v>
      </c>
      <c r="B1" s="12" t="s">
        <v>545</v>
      </c>
    </row>
    <row r="2" spans="1:2">
      <c r="A2" s="9">
        <v>0</v>
      </c>
      <c r="B2" s="10">
        <v>2</v>
      </c>
    </row>
    <row r="3" spans="1:2">
      <c r="A3" s="9">
        <v>1</v>
      </c>
      <c r="B3" s="10">
        <v>0</v>
      </c>
    </row>
    <row r="4" spans="1:2">
      <c r="A4" s="9">
        <v>2</v>
      </c>
      <c r="B4" s="10">
        <v>0</v>
      </c>
    </row>
    <row r="5" spans="1:2">
      <c r="A5" s="9">
        <v>3</v>
      </c>
      <c r="B5" s="10">
        <v>0</v>
      </c>
    </row>
    <row r="6" spans="1:2">
      <c r="A6" s="9">
        <v>4</v>
      </c>
      <c r="B6" s="10">
        <v>0</v>
      </c>
    </row>
    <row r="7" spans="1:2">
      <c r="A7" s="9">
        <v>5</v>
      </c>
      <c r="B7" s="10">
        <v>0</v>
      </c>
    </row>
    <row r="8" spans="1:2">
      <c r="A8" s="9">
        <v>6</v>
      </c>
      <c r="B8" s="10">
        <v>0</v>
      </c>
    </row>
    <row r="9" spans="1:2">
      <c r="A9" s="9">
        <v>7</v>
      </c>
      <c r="B9" s="10">
        <v>0</v>
      </c>
    </row>
    <row r="10" spans="1:2">
      <c r="A10" s="9">
        <v>8</v>
      </c>
      <c r="B10" s="10">
        <v>0</v>
      </c>
    </row>
    <row r="11" spans="1:2">
      <c r="A11" s="9">
        <v>9</v>
      </c>
      <c r="B11" s="10">
        <v>2</v>
      </c>
    </row>
    <row r="12" spans="1:2">
      <c r="A12" s="9">
        <v>10</v>
      </c>
      <c r="B12" s="10">
        <v>3</v>
      </c>
    </row>
    <row r="13" spans="1:2">
      <c r="A13" s="9">
        <v>11</v>
      </c>
      <c r="B13" s="10">
        <v>11</v>
      </c>
    </row>
    <row r="14" spans="1:2">
      <c r="A14" s="9">
        <v>12</v>
      </c>
      <c r="B14" s="10">
        <v>8</v>
      </c>
    </row>
    <row r="15" spans="1:2">
      <c r="A15" s="9">
        <v>13</v>
      </c>
      <c r="B15" s="10">
        <v>13</v>
      </c>
    </row>
    <row r="16" spans="1:2">
      <c r="A16" s="9">
        <v>14</v>
      </c>
      <c r="B16" s="10">
        <v>23</v>
      </c>
    </row>
    <row r="17" spans="1:2">
      <c r="A17" s="9">
        <v>15</v>
      </c>
      <c r="B17" s="10">
        <v>30</v>
      </c>
    </row>
    <row r="18" spans="1:2">
      <c r="A18" s="9">
        <v>16</v>
      </c>
      <c r="B18" s="10">
        <v>33</v>
      </c>
    </row>
    <row r="19" spans="1:2">
      <c r="A19" s="9">
        <v>17</v>
      </c>
      <c r="B19" s="10">
        <v>29</v>
      </c>
    </row>
    <row r="20" spans="1:2">
      <c r="A20" s="9">
        <v>18</v>
      </c>
      <c r="B20" s="10">
        <v>18</v>
      </c>
    </row>
    <row r="21" spans="1:2">
      <c r="A21" s="9">
        <v>19</v>
      </c>
      <c r="B21" s="10">
        <v>1</v>
      </c>
    </row>
    <row r="22" spans="1:2" ht="15.75" thickBot="1">
      <c r="A22" s="11" t="s">
        <v>544</v>
      </c>
      <c r="B22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topLeftCell="C1" workbookViewId="0">
      <selection sqref="A1:B33"/>
    </sheetView>
  </sheetViews>
  <sheetFormatPr defaultRowHeight="15"/>
  <sheetData>
    <row r="1" spans="1:2">
      <c r="A1" s="12" t="s">
        <v>543</v>
      </c>
      <c r="B1" s="12" t="s">
        <v>545</v>
      </c>
    </row>
    <row r="2" spans="1:2">
      <c r="A2" s="9">
        <v>0</v>
      </c>
      <c r="B2" s="10">
        <v>1</v>
      </c>
    </row>
    <row r="3" spans="1:2">
      <c r="A3" s="9">
        <v>1</v>
      </c>
      <c r="B3" s="10">
        <v>0</v>
      </c>
    </row>
    <row r="4" spans="1:2">
      <c r="A4" s="9">
        <v>2</v>
      </c>
      <c r="B4" s="10">
        <v>0</v>
      </c>
    </row>
    <row r="5" spans="1:2">
      <c r="A5" s="9">
        <v>3</v>
      </c>
      <c r="B5" s="10">
        <v>0</v>
      </c>
    </row>
    <row r="6" spans="1:2">
      <c r="A6" s="9">
        <v>4</v>
      </c>
      <c r="B6" s="10">
        <v>0</v>
      </c>
    </row>
    <row r="7" spans="1:2">
      <c r="A7" s="9">
        <v>5</v>
      </c>
      <c r="B7" s="10">
        <v>0</v>
      </c>
    </row>
    <row r="8" spans="1:2">
      <c r="A8" s="9">
        <v>6</v>
      </c>
      <c r="B8" s="10">
        <v>0</v>
      </c>
    </row>
    <row r="9" spans="1:2">
      <c r="A9" s="9">
        <v>7</v>
      </c>
      <c r="B9" s="10">
        <v>0</v>
      </c>
    </row>
    <row r="10" spans="1:2">
      <c r="A10" s="9">
        <v>8</v>
      </c>
      <c r="B10" s="10">
        <v>0</v>
      </c>
    </row>
    <row r="11" spans="1:2">
      <c r="A11" s="9">
        <v>9</v>
      </c>
      <c r="B11" s="10">
        <v>2</v>
      </c>
    </row>
    <row r="12" spans="1:2">
      <c r="A12" s="9">
        <v>10</v>
      </c>
      <c r="B12" s="10">
        <v>0</v>
      </c>
    </row>
    <row r="13" spans="1:2">
      <c r="A13" s="9">
        <v>11</v>
      </c>
      <c r="B13" s="10">
        <v>1</v>
      </c>
    </row>
    <row r="14" spans="1:2">
      <c r="A14" s="9">
        <v>12</v>
      </c>
      <c r="B14" s="10">
        <v>1</v>
      </c>
    </row>
    <row r="15" spans="1:2">
      <c r="A15" s="9">
        <v>13</v>
      </c>
      <c r="B15" s="10">
        <v>1</v>
      </c>
    </row>
    <row r="16" spans="1:2">
      <c r="A16" s="9">
        <v>14</v>
      </c>
      <c r="B16" s="10">
        <v>0</v>
      </c>
    </row>
    <row r="17" spans="1:2">
      <c r="A17" s="9">
        <v>15</v>
      </c>
      <c r="B17" s="10">
        <v>1</v>
      </c>
    </row>
    <row r="18" spans="1:2">
      <c r="A18" s="9">
        <v>16</v>
      </c>
      <c r="B18" s="10">
        <v>0</v>
      </c>
    </row>
    <row r="19" spans="1:2">
      <c r="A19" s="9">
        <v>17</v>
      </c>
      <c r="B19" s="10">
        <v>0</v>
      </c>
    </row>
    <row r="20" spans="1:2">
      <c r="A20" s="9">
        <v>18</v>
      </c>
      <c r="B20" s="10">
        <v>1</v>
      </c>
    </row>
    <row r="21" spans="1:2">
      <c r="A21" s="9">
        <v>19</v>
      </c>
      <c r="B21" s="10">
        <v>4</v>
      </c>
    </row>
    <row r="22" spans="1:2">
      <c r="A22" s="9">
        <v>20</v>
      </c>
      <c r="B22" s="10">
        <v>6</v>
      </c>
    </row>
    <row r="23" spans="1:2">
      <c r="A23" s="9">
        <v>21</v>
      </c>
      <c r="B23" s="10">
        <v>11</v>
      </c>
    </row>
    <row r="24" spans="1:2">
      <c r="A24" s="9">
        <v>22</v>
      </c>
      <c r="B24" s="10">
        <v>8</v>
      </c>
    </row>
    <row r="25" spans="1:2">
      <c r="A25" s="9">
        <v>23</v>
      </c>
      <c r="B25" s="10">
        <v>12</v>
      </c>
    </row>
    <row r="26" spans="1:2">
      <c r="A26" s="9">
        <v>24</v>
      </c>
      <c r="B26" s="10">
        <v>18</v>
      </c>
    </row>
    <row r="27" spans="1:2">
      <c r="A27" s="9">
        <v>25</v>
      </c>
      <c r="B27" s="10">
        <v>24</v>
      </c>
    </row>
    <row r="28" spans="1:2">
      <c r="A28" s="9">
        <v>26</v>
      </c>
      <c r="B28" s="10">
        <v>29</v>
      </c>
    </row>
    <row r="29" spans="1:2">
      <c r="A29" s="9">
        <v>27</v>
      </c>
      <c r="B29" s="10">
        <v>21</v>
      </c>
    </row>
    <row r="30" spans="1:2">
      <c r="A30" s="9">
        <v>28</v>
      </c>
      <c r="B30" s="10">
        <v>18</v>
      </c>
    </row>
    <row r="31" spans="1:2">
      <c r="A31" s="9">
        <v>29</v>
      </c>
      <c r="B31" s="10">
        <v>10</v>
      </c>
    </row>
    <row r="32" spans="1:2">
      <c r="A32" s="9">
        <v>30</v>
      </c>
      <c r="B32" s="10">
        <v>4</v>
      </c>
    </row>
    <row r="33" spans="1:2" ht="15.75" thickBot="1">
      <c r="A33" s="11" t="s">
        <v>544</v>
      </c>
      <c r="B33" s="11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3"/>
  <sheetViews>
    <sheetView workbookViewId="0">
      <selection activeCell="F13" sqref="F13"/>
    </sheetView>
  </sheetViews>
  <sheetFormatPr defaultRowHeight="15"/>
  <cols>
    <col min="1" max="1" width="15.140625" customWidth="1"/>
  </cols>
  <sheetData>
    <row r="1" spans="1:4">
      <c r="A1">
        <v>9</v>
      </c>
      <c r="D1">
        <v>0</v>
      </c>
    </row>
    <row r="2" spans="1:4">
      <c r="A2">
        <v>21</v>
      </c>
      <c r="D2">
        <v>1</v>
      </c>
    </row>
    <row r="3" spans="1:4">
      <c r="A3">
        <v>22</v>
      </c>
      <c r="D3">
        <v>2</v>
      </c>
    </row>
    <row r="4" spans="1:4">
      <c r="A4">
        <v>25</v>
      </c>
      <c r="D4">
        <v>3</v>
      </c>
    </row>
    <row r="5" spans="1:4">
      <c r="A5">
        <v>23</v>
      </c>
      <c r="D5">
        <v>4</v>
      </c>
    </row>
    <row r="6" spans="1:4">
      <c r="A6">
        <v>21</v>
      </c>
      <c r="D6">
        <v>5</v>
      </c>
    </row>
    <row r="7" spans="1:4">
      <c r="A7">
        <v>25</v>
      </c>
      <c r="D7">
        <v>6</v>
      </c>
    </row>
    <row r="8" spans="1:4">
      <c r="A8">
        <v>26</v>
      </c>
      <c r="D8">
        <v>7</v>
      </c>
    </row>
    <row r="9" spans="1:4">
      <c r="A9">
        <v>25</v>
      </c>
      <c r="D9">
        <v>8</v>
      </c>
    </row>
    <row r="10" spans="1:4">
      <c r="A10">
        <v>18</v>
      </c>
      <c r="D10">
        <v>9</v>
      </c>
    </row>
    <row r="11" spans="1:4">
      <c r="A11">
        <v>26</v>
      </c>
      <c r="D11">
        <v>10</v>
      </c>
    </row>
    <row r="12" spans="1:4">
      <c r="A12">
        <v>25</v>
      </c>
      <c r="D12">
        <v>11</v>
      </c>
    </row>
    <row r="13" spans="1:4">
      <c r="A13">
        <v>24</v>
      </c>
      <c r="D13">
        <v>12</v>
      </c>
    </row>
    <row r="14" spans="1:4">
      <c r="A14">
        <v>23</v>
      </c>
      <c r="D14">
        <v>13</v>
      </c>
    </row>
    <row r="15" spans="1:4">
      <c r="A15">
        <v>24</v>
      </c>
      <c r="D15">
        <v>14</v>
      </c>
    </row>
    <row r="16" spans="1:4">
      <c r="A16">
        <v>9</v>
      </c>
      <c r="D16">
        <v>15</v>
      </c>
    </row>
    <row r="17" spans="1:4">
      <c r="A17">
        <v>12</v>
      </c>
      <c r="D17">
        <v>16</v>
      </c>
    </row>
    <row r="18" spans="1:4">
      <c r="A18">
        <v>27</v>
      </c>
      <c r="D18">
        <v>17</v>
      </c>
    </row>
    <row r="19" spans="1:4">
      <c r="A19">
        <v>25</v>
      </c>
      <c r="D19">
        <v>18</v>
      </c>
    </row>
    <row r="20" spans="1:4">
      <c r="A20">
        <v>26</v>
      </c>
      <c r="D20">
        <v>19</v>
      </c>
    </row>
    <row r="21" spans="1:4">
      <c r="A21">
        <v>29</v>
      </c>
      <c r="D21">
        <v>20</v>
      </c>
    </row>
    <row r="22" spans="1:4">
      <c r="A22">
        <v>26</v>
      </c>
      <c r="D22">
        <v>21</v>
      </c>
    </row>
    <row r="23" spans="1:4">
      <c r="A23">
        <v>26</v>
      </c>
      <c r="D23">
        <v>22</v>
      </c>
    </row>
    <row r="24" spans="1:4">
      <c r="A24">
        <v>25</v>
      </c>
      <c r="D24">
        <v>23</v>
      </c>
    </row>
    <row r="25" spans="1:4">
      <c r="A25">
        <v>27</v>
      </c>
      <c r="D25">
        <v>24</v>
      </c>
    </row>
    <row r="26" spans="1:4">
      <c r="A26">
        <v>24</v>
      </c>
      <c r="D26">
        <v>25</v>
      </c>
    </row>
    <row r="27" spans="1:4">
      <c r="A27">
        <v>29</v>
      </c>
      <c r="D27">
        <v>26</v>
      </c>
    </row>
    <row r="28" spans="1:4">
      <c r="A28">
        <v>21</v>
      </c>
      <c r="D28">
        <v>27</v>
      </c>
    </row>
    <row r="29" spans="1:4">
      <c r="A29">
        <v>27</v>
      </c>
      <c r="D29">
        <v>28</v>
      </c>
    </row>
    <row r="30" spans="1:4">
      <c r="A30">
        <v>23</v>
      </c>
      <c r="D30">
        <v>29</v>
      </c>
    </row>
    <row r="31" spans="1:4">
      <c r="A31">
        <v>25</v>
      </c>
      <c r="D31">
        <v>30</v>
      </c>
    </row>
    <row r="32" spans="1:4">
      <c r="A32">
        <v>25</v>
      </c>
    </row>
    <row r="33" spans="1:1">
      <c r="A33">
        <v>29</v>
      </c>
    </row>
    <row r="34" spans="1:1">
      <c r="A34">
        <v>30</v>
      </c>
    </row>
    <row r="35" spans="1:1">
      <c r="A35">
        <v>20</v>
      </c>
    </row>
    <row r="36" spans="1:1">
      <c r="A36">
        <v>29</v>
      </c>
    </row>
    <row r="37" spans="1:1">
      <c r="A37">
        <v>25</v>
      </c>
    </row>
    <row r="38" spans="1:1">
      <c r="A38">
        <v>22</v>
      </c>
    </row>
    <row r="39" spans="1:1">
      <c r="A39">
        <v>26</v>
      </c>
    </row>
    <row r="40" spans="1:1">
      <c r="A40">
        <v>25</v>
      </c>
    </row>
    <row r="41" spans="1:1">
      <c r="A41">
        <v>21</v>
      </c>
    </row>
    <row r="42" spans="1:1">
      <c r="A42">
        <v>22</v>
      </c>
    </row>
    <row r="43" spans="1:1">
      <c r="A43">
        <v>26</v>
      </c>
    </row>
    <row r="44" spans="1:1">
      <c r="A44">
        <v>27</v>
      </c>
    </row>
    <row r="45" spans="1:1">
      <c r="A45">
        <v>21</v>
      </c>
    </row>
    <row r="46" spans="1:1">
      <c r="A46">
        <v>22</v>
      </c>
    </row>
    <row r="47" spans="1:1">
      <c r="A47">
        <v>30</v>
      </c>
    </row>
    <row r="48" spans="1:1">
      <c r="A48">
        <v>24</v>
      </c>
    </row>
    <row r="49" spans="1:1">
      <c r="A49">
        <v>24</v>
      </c>
    </row>
    <row r="50" spans="1:1">
      <c r="A50">
        <v>20</v>
      </c>
    </row>
    <row r="51" spans="1:1">
      <c r="A51">
        <v>23</v>
      </c>
    </row>
    <row r="52" spans="1:1">
      <c r="A52">
        <v>25</v>
      </c>
    </row>
    <row r="53" spans="1:1">
      <c r="A53">
        <v>20</v>
      </c>
    </row>
    <row r="54" spans="1:1">
      <c r="A54">
        <v>24</v>
      </c>
    </row>
    <row r="55" spans="1:1">
      <c r="A55">
        <v>27</v>
      </c>
    </row>
    <row r="56" spans="1:1">
      <c r="A56">
        <v>25</v>
      </c>
    </row>
    <row r="57" spans="1:1">
      <c r="A57">
        <v>24</v>
      </c>
    </row>
    <row r="58" spans="1:1">
      <c r="A58">
        <v>25</v>
      </c>
    </row>
    <row r="59" spans="1:1">
      <c r="A59">
        <v>24</v>
      </c>
    </row>
    <row r="60" spans="1:1">
      <c r="A60">
        <v>26</v>
      </c>
    </row>
    <row r="61" spans="1:1">
      <c r="A61">
        <v>25</v>
      </c>
    </row>
    <row r="62" spans="1:1">
      <c r="A62">
        <v>28</v>
      </c>
    </row>
    <row r="63" spans="1:1">
      <c r="A63">
        <v>26</v>
      </c>
    </row>
    <row r="64" spans="1:1">
      <c r="A64">
        <v>20</v>
      </c>
    </row>
    <row r="65" spans="1:1">
      <c r="A65">
        <v>22</v>
      </c>
    </row>
    <row r="66" spans="1:1">
      <c r="A66">
        <v>27</v>
      </c>
    </row>
    <row r="67" spans="1:1">
      <c r="A67">
        <v>26</v>
      </c>
    </row>
    <row r="68" spans="1:1">
      <c r="A68">
        <v>23</v>
      </c>
    </row>
    <row r="69" spans="1:1">
      <c r="A69">
        <v>24</v>
      </c>
    </row>
    <row r="70" spans="1:1">
      <c r="A70">
        <v>29</v>
      </c>
    </row>
    <row r="71" spans="1:1">
      <c r="A71">
        <v>28</v>
      </c>
    </row>
    <row r="72" spans="1:1">
      <c r="A72">
        <v>28</v>
      </c>
    </row>
    <row r="73" spans="1:1">
      <c r="A73">
        <v>20</v>
      </c>
    </row>
    <row r="74" spans="1:1">
      <c r="A74">
        <v>28</v>
      </c>
    </row>
    <row r="75" spans="1:1">
      <c r="A75">
        <v>27</v>
      </c>
    </row>
    <row r="76" spans="1:1">
      <c r="A76">
        <v>26</v>
      </c>
    </row>
    <row r="77" spans="1:1">
      <c r="A77">
        <v>27</v>
      </c>
    </row>
    <row r="78" spans="1:1">
      <c r="A78">
        <v>24</v>
      </c>
    </row>
    <row r="79" spans="1:1">
      <c r="A79">
        <v>27</v>
      </c>
    </row>
    <row r="80" spans="1:1">
      <c r="A80">
        <v>28</v>
      </c>
    </row>
    <row r="81" spans="1:1">
      <c r="A81">
        <v>22</v>
      </c>
    </row>
    <row r="82" spans="1:1">
      <c r="A82">
        <v>26</v>
      </c>
    </row>
    <row r="83" spans="1:1">
      <c r="A83">
        <v>25</v>
      </c>
    </row>
    <row r="84" spans="1:1">
      <c r="A84">
        <v>19</v>
      </c>
    </row>
    <row r="85" spans="1:1">
      <c r="A85">
        <v>24</v>
      </c>
    </row>
    <row r="86" spans="1:1">
      <c r="A86">
        <v>24</v>
      </c>
    </row>
    <row r="87" spans="1:1">
      <c r="A87">
        <v>29</v>
      </c>
    </row>
    <row r="88" spans="1:1">
      <c r="A88">
        <v>25</v>
      </c>
    </row>
    <row r="89" spans="1:1">
      <c r="A89">
        <v>28</v>
      </c>
    </row>
    <row r="90" spans="1:1">
      <c r="A90">
        <v>25</v>
      </c>
    </row>
    <row r="91" spans="1:1">
      <c r="A91">
        <v>28</v>
      </c>
    </row>
    <row r="92" spans="1:1">
      <c r="A92">
        <v>26</v>
      </c>
    </row>
    <row r="93" spans="1:1">
      <c r="A93">
        <v>26</v>
      </c>
    </row>
    <row r="94" spans="1:1">
      <c r="A94">
        <v>15</v>
      </c>
    </row>
    <row r="95" spans="1:1">
      <c r="A95">
        <v>25</v>
      </c>
    </row>
    <row r="96" spans="1:1">
      <c r="A96">
        <v>28</v>
      </c>
    </row>
    <row r="97" spans="1:1">
      <c r="A97">
        <v>28</v>
      </c>
    </row>
    <row r="98" spans="1:1">
      <c r="A98">
        <v>26</v>
      </c>
    </row>
    <row r="99" spans="1:1">
      <c r="A99">
        <v>23</v>
      </c>
    </row>
    <row r="100" spans="1:1">
      <c r="A100">
        <v>21</v>
      </c>
    </row>
    <row r="101" spans="1:1">
      <c r="A101">
        <v>27</v>
      </c>
    </row>
    <row r="102" spans="1:1">
      <c r="A102">
        <v>23</v>
      </c>
    </row>
    <row r="103" spans="1:1">
      <c r="A103">
        <v>29</v>
      </c>
    </row>
    <row r="104" spans="1:1">
      <c r="A104">
        <v>27</v>
      </c>
    </row>
    <row r="105" spans="1:1">
      <c r="A105">
        <v>24</v>
      </c>
    </row>
    <row r="106" spans="1:1">
      <c r="A106">
        <v>28</v>
      </c>
    </row>
    <row r="107" spans="1:1">
      <c r="A107">
        <v>27</v>
      </c>
    </row>
    <row r="108" spans="1:1">
      <c r="A108">
        <v>26</v>
      </c>
    </row>
    <row r="109" spans="1:1">
      <c r="A109">
        <v>21</v>
      </c>
    </row>
    <row r="110" spans="1:1">
      <c r="A110">
        <v>25</v>
      </c>
    </row>
    <row r="111" spans="1:1">
      <c r="A111">
        <v>26</v>
      </c>
    </row>
    <row r="112" spans="1:1">
      <c r="A112">
        <v>26</v>
      </c>
    </row>
    <row r="113" spans="1:1">
      <c r="A113">
        <v>22</v>
      </c>
    </row>
    <row r="114" spans="1:1">
      <c r="A114">
        <v>30</v>
      </c>
    </row>
    <row r="115" spans="1:1">
      <c r="A115">
        <v>24</v>
      </c>
    </row>
    <row r="116" spans="1:1">
      <c r="A116">
        <v>26</v>
      </c>
    </row>
    <row r="117" spans="1:1">
      <c r="A117">
        <v>26</v>
      </c>
    </row>
    <row r="118" spans="1:1">
      <c r="A118">
        <v>23</v>
      </c>
    </row>
    <row r="119" spans="1:1">
      <c r="A119">
        <v>22</v>
      </c>
    </row>
    <row r="120" spans="1:1">
      <c r="A120">
        <v>21</v>
      </c>
    </row>
    <row r="121" spans="1:1">
      <c r="A121">
        <v>21</v>
      </c>
    </row>
    <row r="122" spans="1:1">
      <c r="A122">
        <v>28</v>
      </c>
    </row>
    <row r="123" spans="1:1">
      <c r="A123">
        <v>25</v>
      </c>
    </row>
    <row r="124" spans="1:1">
      <c r="A124">
        <v>25</v>
      </c>
    </row>
    <row r="125" spans="1:1">
      <c r="A125">
        <v>28</v>
      </c>
    </row>
    <row r="126" spans="1:1">
      <c r="A126">
        <v>27</v>
      </c>
    </row>
    <row r="127" spans="1:1">
      <c r="A127">
        <v>28</v>
      </c>
    </row>
    <row r="128" spans="1:1">
      <c r="A128">
        <v>26</v>
      </c>
    </row>
    <row r="129" spans="1:1">
      <c r="A129">
        <v>23</v>
      </c>
    </row>
    <row r="130" spans="1:1">
      <c r="A130">
        <v>26</v>
      </c>
    </row>
    <row r="131" spans="1:1">
      <c r="A131">
        <v>19</v>
      </c>
    </row>
    <row r="132" spans="1:1">
      <c r="A132">
        <v>25</v>
      </c>
    </row>
    <row r="133" spans="1:1">
      <c r="A133">
        <v>27</v>
      </c>
    </row>
    <row r="134" spans="1:1">
      <c r="A134">
        <v>24</v>
      </c>
    </row>
    <row r="135" spans="1:1">
      <c r="A135">
        <v>26</v>
      </c>
    </row>
    <row r="136" spans="1:1">
      <c r="A136">
        <v>24</v>
      </c>
    </row>
    <row r="137" spans="1:1">
      <c r="A137">
        <v>23</v>
      </c>
    </row>
    <row r="138" spans="1:1">
      <c r="A138">
        <v>25</v>
      </c>
    </row>
    <row r="139" spans="1:1">
      <c r="A139">
        <v>27</v>
      </c>
    </row>
    <row r="140" spans="1:1">
      <c r="A140">
        <v>30</v>
      </c>
    </row>
    <row r="141" spans="1:1">
      <c r="A141">
        <v>28</v>
      </c>
    </row>
    <row r="142" spans="1:1">
      <c r="A142">
        <v>26</v>
      </c>
    </row>
    <row r="143" spans="1:1">
      <c r="A143">
        <v>26</v>
      </c>
    </row>
    <row r="144" spans="1:1">
      <c r="A144">
        <v>26</v>
      </c>
    </row>
    <row r="145" spans="1:1">
      <c r="A145">
        <v>24</v>
      </c>
    </row>
    <row r="146" spans="1:1">
      <c r="A146">
        <v>21</v>
      </c>
    </row>
    <row r="147" spans="1:1">
      <c r="A147">
        <v>28</v>
      </c>
    </row>
    <row r="148" spans="1:1">
      <c r="A148">
        <v>26</v>
      </c>
    </row>
    <row r="149" spans="1:1">
      <c r="A149">
        <v>19</v>
      </c>
    </row>
    <row r="150" spans="1:1">
      <c r="A150">
        <v>26</v>
      </c>
    </row>
    <row r="151" spans="1:1">
      <c r="A151">
        <v>21</v>
      </c>
    </row>
    <row r="152" spans="1:1">
      <c r="A152">
        <v>11</v>
      </c>
    </row>
    <row r="153" spans="1:1">
      <c r="A153">
        <v>20</v>
      </c>
    </row>
    <row r="154" spans="1:1">
      <c r="A154">
        <v>25</v>
      </c>
    </row>
    <row r="155" spans="1:1">
      <c r="A155">
        <v>27</v>
      </c>
    </row>
    <row r="156" spans="1:1">
      <c r="A156">
        <v>27</v>
      </c>
    </row>
    <row r="157" spans="1:1">
      <c r="A157">
        <v>29</v>
      </c>
    </row>
    <row r="158" spans="1:1">
      <c r="A158">
        <v>23</v>
      </c>
    </row>
    <row r="159" spans="1:1">
      <c r="A159">
        <v>27</v>
      </c>
    </row>
    <row r="160" spans="1:1">
      <c r="A160">
        <v>0</v>
      </c>
    </row>
    <row r="161" spans="1:1">
      <c r="A161">
        <v>27</v>
      </c>
    </row>
    <row r="162" spans="1:1">
      <c r="A162">
        <v>29</v>
      </c>
    </row>
    <row r="163" spans="1:1">
      <c r="A163">
        <v>28</v>
      </c>
    </row>
    <row r="164" spans="1:1">
      <c r="A164">
        <v>24</v>
      </c>
    </row>
    <row r="165" spans="1:1">
      <c r="A165">
        <v>26</v>
      </c>
    </row>
    <row r="166" spans="1:1">
      <c r="A166">
        <v>29</v>
      </c>
    </row>
    <row r="167" spans="1:1">
      <c r="A167">
        <v>27</v>
      </c>
    </row>
    <row r="168" spans="1:1">
      <c r="A168">
        <v>27</v>
      </c>
    </row>
    <row r="169" spans="1:1">
      <c r="A169">
        <v>19</v>
      </c>
    </row>
    <row r="170" spans="1:1">
      <c r="A170">
        <v>28</v>
      </c>
    </row>
    <row r="171" spans="1:1">
      <c r="A171">
        <v>13</v>
      </c>
    </row>
    <row r="172" spans="1:1">
      <c r="A172">
        <v>23</v>
      </c>
    </row>
    <row r="173" spans="1:1">
      <c r="A173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5:F175"/>
  <sheetViews>
    <sheetView workbookViewId="0">
      <selection activeCell="E8" sqref="E8:F69"/>
    </sheetView>
  </sheetViews>
  <sheetFormatPr defaultRowHeight="15"/>
  <sheetData>
    <row r="5" spans="2:6">
      <c r="B5">
        <v>26</v>
      </c>
      <c r="C5">
        <v>26</v>
      </c>
    </row>
    <row r="6" spans="2:6">
      <c r="B6">
        <v>27</v>
      </c>
      <c r="C6">
        <v>60</v>
      </c>
    </row>
    <row r="7" spans="2:6" ht="15.75" thickBot="1">
      <c r="B7">
        <v>28</v>
      </c>
      <c r="C7">
        <v>63</v>
      </c>
    </row>
    <row r="8" spans="2:6">
      <c r="B8">
        <v>29</v>
      </c>
      <c r="C8">
        <v>68</v>
      </c>
      <c r="E8" s="12" t="s">
        <v>543</v>
      </c>
      <c r="F8" s="12" t="s">
        <v>545</v>
      </c>
    </row>
    <row r="9" spans="2:6">
      <c r="B9">
        <v>30</v>
      </c>
      <c r="C9">
        <v>51</v>
      </c>
      <c r="E9" s="9">
        <v>26</v>
      </c>
      <c r="F9" s="10">
        <v>1</v>
      </c>
    </row>
    <row r="10" spans="2:6">
      <c r="B10">
        <v>31</v>
      </c>
      <c r="C10">
        <v>67</v>
      </c>
      <c r="E10" s="9">
        <v>27</v>
      </c>
      <c r="F10" s="10">
        <v>0</v>
      </c>
    </row>
    <row r="11" spans="2:6">
      <c r="B11">
        <v>32</v>
      </c>
      <c r="C11">
        <v>72</v>
      </c>
      <c r="E11" s="9">
        <v>28</v>
      </c>
      <c r="F11" s="10">
        <v>0</v>
      </c>
    </row>
    <row r="12" spans="2:6">
      <c r="B12">
        <v>33</v>
      </c>
      <c r="C12">
        <v>61</v>
      </c>
      <c r="E12" s="9">
        <v>29</v>
      </c>
      <c r="F12" s="10">
        <v>0</v>
      </c>
    </row>
    <row r="13" spans="2:6">
      <c r="B13">
        <v>34</v>
      </c>
      <c r="C13">
        <v>72</v>
      </c>
      <c r="E13" s="9">
        <v>30</v>
      </c>
      <c r="F13" s="10">
        <v>0</v>
      </c>
    </row>
    <row r="14" spans="2:6">
      <c r="B14">
        <v>35</v>
      </c>
      <c r="C14">
        <v>66</v>
      </c>
      <c r="E14" s="9">
        <v>31</v>
      </c>
      <c r="F14" s="10">
        <v>1</v>
      </c>
    </row>
    <row r="15" spans="2:6">
      <c r="B15">
        <v>36</v>
      </c>
      <c r="C15">
        <v>76</v>
      </c>
      <c r="E15" s="9">
        <v>32</v>
      </c>
      <c r="F15" s="10">
        <v>0</v>
      </c>
    </row>
    <row r="16" spans="2:6">
      <c r="B16">
        <v>37</v>
      </c>
      <c r="C16">
        <v>73</v>
      </c>
      <c r="E16" s="9">
        <v>33</v>
      </c>
      <c r="F16" s="10">
        <v>0</v>
      </c>
    </row>
    <row r="17" spans="2:6">
      <c r="B17">
        <v>38</v>
      </c>
      <c r="C17">
        <v>64</v>
      </c>
      <c r="E17" s="9">
        <v>34</v>
      </c>
      <c r="F17" s="10">
        <v>1</v>
      </c>
    </row>
    <row r="18" spans="2:6">
      <c r="B18">
        <v>39</v>
      </c>
      <c r="C18">
        <v>71</v>
      </c>
      <c r="E18" s="9">
        <v>35</v>
      </c>
      <c r="F18" s="10">
        <v>0</v>
      </c>
    </row>
    <row r="19" spans="2:6">
      <c r="B19">
        <v>40</v>
      </c>
      <c r="C19">
        <v>71</v>
      </c>
      <c r="E19" s="9">
        <v>36</v>
      </c>
      <c r="F19" s="10">
        <v>0</v>
      </c>
    </row>
    <row r="20" spans="2:6">
      <c r="B20">
        <v>41</v>
      </c>
      <c r="C20">
        <v>31</v>
      </c>
      <c r="E20" s="9">
        <v>37</v>
      </c>
      <c r="F20" s="10">
        <v>0</v>
      </c>
    </row>
    <row r="21" spans="2:6">
      <c r="B21">
        <v>42</v>
      </c>
      <c r="C21">
        <v>73</v>
      </c>
      <c r="E21" s="9">
        <v>38</v>
      </c>
      <c r="F21" s="10">
        <v>0</v>
      </c>
    </row>
    <row r="22" spans="2:6">
      <c r="B22">
        <v>43</v>
      </c>
      <c r="C22">
        <v>69</v>
      </c>
      <c r="E22" s="9">
        <v>39</v>
      </c>
      <c r="F22" s="10">
        <v>0</v>
      </c>
    </row>
    <row r="23" spans="2:6">
      <c r="B23">
        <v>44</v>
      </c>
      <c r="C23">
        <v>77</v>
      </c>
      <c r="E23" s="9">
        <v>40</v>
      </c>
      <c r="F23" s="10">
        <v>0</v>
      </c>
    </row>
    <row r="24" spans="2:6">
      <c r="B24">
        <v>45</v>
      </c>
      <c r="C24">
        <v>71</v>
      </c>
      <c r="E24" s="9">
        <v>41</v>
      </c>
      <c r="F24" s="10">
        <v>0</v>
      </c>
    </row>
    <row r="25" spans="2:6">
      <c r="B25">
        <v>46</v>
      </c>
      <c r="C25">
        <v>79</v>
      </c>
      <c r="E25" s="9">
        <v>42</v>
      </c>
      <c r="F25" s="10">
        <v>1</v>
      </c>
    </row>
    <row r="26" spans="2:6">
      <c r="B26">
        <v>47</v>
      </c>
      <c r="C26">
        <v>70</v>
      </c>
      <c r="E26" s="9">
        <v>43</v>
      </c>
      <c r="F26" s="10">
        <v>0</v>
      </c>
    </row>
    <row r="27" spans="2:6">
      <c r="B27">
        <v>48</v>
      </c>
      <c r="C27">
        <v>80</v>
      </c>
      <c r="E27" s="9">
        <v>44</v>
      </c>
      <c r="F27" s="10">
        <v>0</v>
      </c>
    </row>
    <row r="28" spans="2:6">
      <c r="B28">
        <v>49</v>
      </c>
      <c r="C28">
        <v>78</v>
      </c>
      <c r="E28" s="9">
        <v>45</v>
      </c>
      <c r="F28" s="10">
        <v>0</v>
      </c>
    </row>
    <row r="29" spans="2:6">
      <c r="B29">
        <v>50</v>
      </c>
      <c r="C29">
        <v>71</v>
      </c>
      <c r="E29" s="9">
        <v>46</v>
      </c>
      <c r="F29" s="10">
        <v>0</v>
      </c>
    </row>
    <row r="30" spans="2:6">
      <c r="B30">
        <v>51</v>
      </c>
      <c r="C30">
        <v>82</v>
      </c>
      <c r="E30" s="9">
        <v>47</v>
      </c>
      <c r="F30" s="10">
        <v>0</v>
      </c>
    </row>
    <row r="31" spans="2:6">
      <c r="B31">
        <v>52</v>
      </c>
      <c r="C31">
        <v>71</v>
      </c>
      <c r="E31" s="9">
        <v>48</v>
      </c>
      <c r="F31" s="10">
        <v>0</v>
      </c>
    </row>
    <row r="32" spans="2:6">
      <c r="B32">
        <v>53</v>
      </c>
      <c r="C32">
        <v>74</v>
      </c>
      <c r="E32" s="9">
        <v>49</v>
      </c>
      <c r="F32" s="10">
        <v>0</v>
      </c>
    </row>
    <row r="33" spans="2:6">
      <c r="B33">
        <v>54</v>
      </c>
      <c r="C33">
        <v>60</v>
      </c>
      <c r="E33" s="9">
        <v>50</v>
      </c>
      <c r="F33" s="10">
        <v>0</v>
      </c>
    </row>
    <row r="34" spans="2:6">
      <c r="B34">
        <v>55</v>
      </c>
      <c r="C34">
        <v>81</v>
      </c>
      <c r="E34" s="9">
        <v>51</v>
      </c>
      <c r="F34" s="10">
        <v>1</v>
      </c>
    </row>
    <row r="35" spans="2:6">
      <c r="B35">
        <v>56</v>
      </c>
      <c r="C35">
        <v>77</v>
      </c>
      <c r="E35" s="9">
        <v>52</v>
      </c>
      <c r="F35" s="10">
        <v>0</v>
      </c>
    </row>
    <row r="36" spans="2:6">
      <c r="B36">
        <v>57</v>
      </c>
      <c r="C36">
        <v>83</v>
      </c>
      <c r="E36" s="9">
        <v>53</v>
      </c>
      <c r="F36" s="10">
        <v>1</v>
      </c>
    </row>
    <row r="37" spans="2:6">
      <c r="B37">
        <v>58</v>
      </c>
      <c r="C37">
        <v>81</v>
      </c>
      <c r="E37" s="9">
        <v>54</v>
      </c>
      <c r="F37" s="10">
        <v>1</v>
      </c>
    </row>
    <row r="38" spans="2:6">
      <c r="B38">
        <v>59</v>
      </c>
      <c r="C38">
        <v>61</v>
      </c>
      <c r="E38" s="9">
        <v>55</v>
      </c>
      <c r="F38" s="10">
        <v>1</v>
      </c>
    </row>
    <row r="39" spans="2:6">
      <c r="B39">
        <v>60</v>
      </c>
      <c r="C39">
        <v>79</v>
      </c>
      <c r="E39" s="9">
        <v>56</v>
      </c>
      <c r="F39" s="10">
        <v>0</v>
      </c>
    </row>
    <row r="40" spans="2:6">
      <c r="B40">
        <v>61</v>
      </c>
      <c r="C40">
        <v>78</v>
      </c>
      <c r="E40" s="9">
        <v>57</v>
      </c>
      <c r="F40" s="10">
        <v>1</v>
      </c>
    </row>
    <row r="41" spans="2:6">
      <c r="B41">
        <v>62</v>
      </c>
      <c r="C41">
        <v>73</v>
      </c>
      <c r="E41" s="9">
        <v>58</v>
      </c>
      <c r="F41" s="10">
        <v>1</v>
      </c>
    </row>
    <row r="42" spans="2:6">
      <c r="B42">
        <v>63</v>
      </c>
      <c r="C42">
        <v>78</v>
      </c>
      <c r="E42" s="9">
        <v>59</v>
      </c>
      <c r="F42" s="10">
        <v>2</v>
      </c>
    </row>
    <row r="43" spans="2:6">
      <c r="B43">
        <v>64</v>
      </c>
      <c r="C43">
        <v>75</v>
      </c>
      <c r="E43" s="9">
        <v>60</v>
      </c>
      <c r="F43" s="10">
        <v>4</v>
      </c>
    </row>
    <row r="44" spans="2:6">
      <c r="B44">
        <v>65</v>
      </c>
      <c r="C44">
        <v>66</v>
      </c>
      <c r="E44" s="9">
        <v>61</v>
      </c>
      <c r="F44" s="10">
        <v>4</v>
      </c>
    </row>
    <row r="45" spans="2:6">
      <c r="B45">
        <v>66</v>
      </c>
      <c r="C45">
        <v>75</v>
      </c>
      <c r="E45" s="9">
        <v>62</v>
      </c>
      <c r="F45" s="10">
        <v>2</v>
      </c>
    </row>
    <row r="46" spans="2:6">
      <c r="B46">
        <v>67</v>
      </c>
      <c r="C46">
        <v>77</v>
      </c>
      <c r="E46" s="9">
        <v>63</v>
      </c>
      <c r="F46" s="10">
        <v>1</v>
      </c>
    </row>
    <row r="47" spans="2:6">
      <c r="B47">
        <v>68</v>
      </c>
      <c r="C47">
        <v>77</v>
      </c>
      <c r="E47" s="9">
        <v>64</v>
      </c>
      <c r="F47" s="10">
        <v>4</v>
      </c>
    </row>
    <row r="48" spans="2:6">
      <c r="B48">
        <v>69</v>
      </c>
      <c r="C48">
        <v>64</v>
      </c>
      <c r="E48" s="9">
        <v>65</v>
      </c>
      <c r="F48" s="10">
        <v>2</v>
      </c>
    </row>
    <row r="49" spans="2:6">
      <c r="B49">
        <v>70</v>
      </c>
      <c r="C49">
        <v>61</v>
      </c>
      <c r="E49" s="9">
        <v>66</v>
      </c>
      <c r="F49" s="10">
        <v>4</v>
      </c>
    </row>
    <row r="50" spans="2:6">
      <c r="B50">
        <v>71</v>
      </c>
      <c r="C50">
        <v>84</v>
      </c>
      <c r="E50" s="9">
        <v>67</v>
      </c>
      <c r="F50" s="10">
        <v>3</v>
      </c>
    </row>
    <row r="51" spans="2:6">
      <c r="B51">
        <v>72</v>
      </c>
      <c r="C51">
        <v>75</v>
      </c>
      <c r="E51" s="9">
        <v>68</v>
      </c>
      <c r="F51" s="10">
        <v>7</v>
      </c>
    </row>
    <row r="52" spans="2:6">
      <c r="B52">
        <v>73</v>
      </c>
      <c r="C52">
        <v>78</v>
      </c>
      <c r="E52" s="9">
        <v>69</v>
      </c>
      <c r="F52" s="10">
        <v>7</v>
      </c>
    </row>
    <row r="53" spans="2:6">
      <c r="B53">
        <v>74</v>
      </c>
      <c r="C53">
        <v>68</v>
      </c>
      <c r="E53" s="9">
        <v>70</v>
      </c>
      <c r="F53" s="10">
        <v>3</v>
      </c>
    </row>
    <row r="54" spans="2:6">
      <c r="B54">
        <v>75</v>
      </c>
      <c r="C54">
        <v>64</v>
      </c>
      <c r="E54" s="9">
        <v>71</v>
      </c>
      <c r="F54" s="10">
        <v>13</v>
      </c>
    </row>
    <row r="55" spans="2:6">
      <c r="B55">
        <v>76</v>
      </c>
      <c r="C55">
        <v>73</v>
      </c>
      <c r="E55" s="9">
        <v>72</v>
      </c>
      <c r="F55" s="10">
        <v>10</v>
      </c>
    </row>
    <row r="56" spans="2:6">
      <c r="B56">
        <v>77</v>
      </c>
      <c r="C56">
        <v>69</v>
      </c>
      <c r="E56" s="9">
        <v>73</v>
      </c>
      <c r="F56" s="10">
        <v>10</v>
      </c>
    </row>
    <row r="57" spans="2:6">
      <c r="B57">
        <v>78</v>
      </c>
      <c r="C57">
        <v>82</v>
      </c>
      <c r="E57" s="9">
        <v>74</v>
      </c>
      <c r="F57" s="10">
        <v>5</v>
      </c>
    </row>
    <row r="58" spans="2:6">
      <c r="B58">
        <v>79</v>
      </c>
      <c r="C58">
        <v>80</v>
      </c>
      <c r="E58" s="9">
        <v>75</v>
      </c>
      <c r="F58" s="10">
        <v>5</v>
      </c>
    </row>
    <row r="59" spans="2:6">
      <c r="B59">
        <v>80</v>
      </c>
      <c r="C59">
        <v>82</v>
      </c>
      <c r="E59" s="9">
        <v>76</v>
      </c>
      <c r="F59" s="10">
        <v>8</v>
      </c>
    </row>
    <row r="60" spans="2:6">
      <c r="B60">
        <v>81</v>
      </c>
      <c r="C60">
        <v>66</v>
      </c>
      <c r="E60" s="9">
        <v>77</v>
      </c>
      <c r="F60" s="10">
        <v>11</v>
      </c>
    </row>
    <row r="61" spans="2:6">
      <c r="B61">
        <v>82</v>
      </c>
      <c r="C61">
        <v>76</v>
      </c>
      <c r="E61" s="9">
        <v>78</v>
      </c>
      <c r="F61" s="10">
        <v>13</v>
      </c>
    </row>
    <row r="62" spans="2:6">
      <c r="B62">
        <v>83</v>
      </c>
      <c r="C62">
        <v>73</v>
      </c>
      <c r="E62" s="9">
        <v>79</v>
      </c>
      <c r="F62" s="10">
        <v>14</v>
      </c>
    </row>
    <row r="63" spans="2:6">
      <c r="B63">
        <v>84</v>
      </c>
      <c r="C63">
        <v>73</v>
      </c>
      <c r="E63" s="9">
        <v>80</v>
      </c>
      <c r="F63" s="10">
        <v>8</v>
      </c>
    </row>
    <row r="64" spans="2:6">
      <c r="B64">
        <v>85</v>
      </c>
      <c r="C64">
        <v>74</v>
      </c>
      <c r="E64" s="9">
        <v>81</v>
      </c>
      <c r="F64" s="10">
        <v>7</v>
      </c>
    </row>
    <row r="65" spans="3:6">
      <c r="C65">
        <v>78</v>
      </c>
      <c r="E65" s="9">
        <v>82</v>
      </c>
      <c r="F65" s="10">
        <v>9</v>
      </c>
    </row>
    <row r="66" spans="3:6">
      <c r="C66">
        <v>77</v>
      </c>
      <c r="E66" s="9">
        <v>83</v>
      </c>
      <c r="F66" s="10">
        <v>1</v>
      </c>
    </row>
    <row r="67" spans="3:6">
      <c r="C67">
        <v>69</v>
      </c>
      <c r="E67" s="9">
        <v>84</v>
      </c>
      <c r="F67" s="10">
        <v>3</v>
      </c>
    </row>
    <row r="68" spans="3:6">
      <c r="C68">
        <v>71</v>
      </c>
      <c r="E68" s="9">
        <v>85</v>
      </c>
      <c r="F68" s="10">
        <v>1</v>
      </c>
    </row>
    <row r="69" spans="3:6" ht="15.75" thickBot="1">
      <c r="C69">
        <v>72</v>
      </c>
      <c r="E69" s="11" t="s">
        <v>544</v>
      </c>
      <c r="F69" s="11">
        <v>0</v>
      </c>
    </row>
    <row r="70" spans="3:6">
      <c r="C70">
        <v>74</v>
      </c>
    </row>
    <row r="71" spans="3:6">
      <c r="C71">
        <v>68</v>
      </c>
    </row>
    <row r="72" spans="3:6">
      <c r="C72">
        <v>71</v>
      </c>
    </row>
    <row r="73" spans="3:6">
      <c r="C73">
        <v>81</v>
      </c>
    </row>
    <row r="74" spans="3:6">
      <c r="C74">
        <v>80</v>
      </c>
    </row>
    <row r="75" spans="3:6">
      <c r="C75">
        <v>81</v>
      </c>
    </row>
    <row r="76" spans="3:6">
      <c r="C76">
        <v>60</v>
      </c>
    </row>
    <row r="77" spans="3:6">
      <c r="C77">
        <v>82</v>
      </c>
    </row>
    <row r="78" spans="3:6">
      <c r="C78">
        <v>78</v>
      </c>
    </row>
    <row r="79" spans="3:6">
      <c r="C79">
        <v>65</v>
      </c>
    </row>
    <row r="80" spans="3:6">
      <c r="C80">
        <v>79</v>
      </c>
    </row>
    <row r="81" spans="3:3">
      <c r="C81">
        <v>76</v>
      </c>
    </row>
    <row r="82" spans="3:3">
      <c r="C82">
        <v>80</v>
      </c>
    </row>
    <row r="83" spans="3:3">
      <c r="C83">
        <v>62</v>
      </c>
    </row>
    <row r="84" spans="3:3">
      <c r="C84">
        <v>42</v>
      </c>
    </row>
    <row r="85" spans="3:3">
      <c r="C85">
        <v>72</v>
      </c>
    </row>
    <row r="86" spans="3:3">
      <c r="C86">
        <v>66</v>
      </c>
    </row>
    <row r="87" spans="3:3">
      <c r="C87">
        <v>59</v>
      </c>
    </row>
    <row r="88" spans="3:3">
      <c r="C88">
        <v>68</v>
      </c>
    </row>
    <row r="89" spans="3:3">
      <c r="C89">
        <v>65</v>
      </c>
    </row>
    <row r="90" spans="3:3">
      <c r="C90">
        <v>81</v>
      </c>
    </row>
    <row r="91" spans="3:3">
      <c r="C91">
        <v>59</v>
      </c>
    </row>
    <row r="92" spans="3:3">
      <c r="C92">
        <v>79</v>
      </c>
    </row>
    <row r="93" spans="3:3">
      <c r="C93">
        <v>76</v>
      </c>
    </row>
    <row r="94" spans="3:3">
      <c r="C94">
        <v>78</v>
      </c>
    </row>
    <row r="95" spans="3:3">
      <c r="C95">
        <v>75</v>
      </c>
    </row>
    <row r="96" spans="3:3">
      <c r="C96">
        <v>73</v>
      </c>
    </row>
    <row r="97" spans="3:3">
      <c r="C97">
        <v>57</v>
      </c>
    </row>
    <row r="98" spans="3:3">
      <c r="C98">
        <v>70</v>
      </c>
    </row>
    <row r="99" spans="3:3">
      <c r="C99">
        <v>76</v>
      </c>
    </row>
    <row r="100" spans="3:3">
      <c r="C100">
        <v>79</v>
      </c>
    </row>
    <row r="101" spans="3:3">
      <c r="C101">
        <v>77</v>
      </c>
    </row>
    <row r="102" spans="3:3">
      <c r="C102">
        <v>53</v>
      </c>
    </row>
    <row r="103" spans="3:3">
      <c r="C103">
        <v>55</v>
      </c>
    </row>
    <row r="104" spans="3:3">
      <c r="C104">
        <v>77</v>
      </c>
    </row>
    <row r="105" spans="3:3">
      <c r="C105">
        <v>74</v>
      </c>
    </row>
    <row r="106" spans="3:3">
      <c r="C106">
        <v>85</v>
      </c>
    </row>
    <row r="107" spans="3:3">
      <c r="C107">
        <v>82</v>
      </c>
    </row>
    <row r="108" spans="3:3">
      <c r="C108">
        <v>71</v>
      </c>
    </row>
    <row r="109" spans="3:3">
      <c r="C109">
        <v>80</v>
      </c>
    </row>
    <row r="110" spans="3:3">
      <c r="C110">
        <v>82</v>
      </c>
    </row>
    <row r="111" spans="3:3">
      <c r="C111">
        <v>74</v>
      </c>
    </row>
    <row r="112" spans="3:3">
      <c r="C112">
        <v>68</v>
      </c>
    </row>
    <row r="113" spans="3:3">
      <c r="C113">
        <v>72</v>
      </c>
    </row>
    <row r="114" spans="3:3">
      <c r="C114">
        <v>79</v>
      </c>
    </row>
    <row r="115" spans="3:3">
      <c r="C115">
        <v>69</v>
      </c>
    </row>
    <row r="116" spans="3:3">
      <c r="C116">
        <v>73</v>
      </c>
    </row>
    <row r="117" spans="3:3">
      <c r="C117">
        <v>84</v>
      </c>
    </row>
    <row r="118" spans="3:3">
      <c r="C118">
        <v>77</v>
      </c>
    </row>
    <row r="119" spans="3:3">
      <c r="C119">
        <v>77</v>
      </c>
    </row>
    <row r="120" spans="3:3">
      <c r="C120">
        <v>78</v>
      </c>
    </row>
    <row r="121" spans="3:3">
      <c r="C121">
        <v>79</v>
      </c>
    </row>
    <row r="122" spans="3:3">
      <c r="C122">
        <v>71</v>
      </c>
    </row>
    <row r="123" spans="3:3">
      <c r="C123">
        <v>72</v>
      </c>
    </row>
    <row r="124" spans="3:3">
      <c r="C124">
        <v>67</v>
      </c>
    </row>
    <row r="125" spans="3:3">
      <c r="C125">
        <v>81</v>
      </c>
    </row>
    <row r="126" spans="3:3">
      <c r="C126">
        <v>79</v>
      </c>
    </row>
    <row r="127" spans="3:3">
      <c r="C127">
        <v>71</v>
      </c>
    </row>
    <row r="128" spans="3:3">
      <c r="C128">
        <v>76</v>
      </c>
    </row>
    <row r="129" spans="3:3">
      <c r="C129">
        <v>81</v>
      </c>
    </row>
    <row r="130" spans="3:3">
      <c r="C130">
        <v>76</v>
      </c>
    </row>
    <row r="131" spans="3:3">
      <c r="C131">
        <v>79</v>
      </c>
    </row>
    <row r="132" spans="3:3">
      <c r="C132">
        <v>73</v>
      </c>
    </row>
    <row r="133" spans="3:3">
      <c r="C133">
        <v>82</v>
      </c>
    </row>
    <row r="134" spans="3:3">
      <c r="C134">
        <v>61</v>
      </c>
    </row>
    <row r="135" spans="3:3">
      <c r="C135">
        <v>79</v>
      </c>
    </row>
    <row r="136" spans="3:3">
      <c r="C136">
        <v>76</v>
      </c>
    </row>
    <row r="137" spans="3:3">
      <c r="C137">
        <v>71</v>
      </c>
    </row>
    <row r="138" spans="3:3">
      <c r="C138">
        <v>78</v>
      </c>
    </row>
    <row r="139" spans="3:3">
      <c r="C139">
        <v>72</v>
      </c>
    </row>
    <row r="140" spans="3:3">
      <c r="C140">
        <v>69</v>
      </c>
    </row>
    <row r="141" spans="3:3">
      <c r="C141">
        <v>70</v>
      </c>
    </row>
    <row r="142" spans="3:3">
      <c r="C142">
        <v>78</v>
      </c>
    </row>
    <row r="143" spans="3:3">
      <c r="C143">
        <v>82</v>
      </c>
    </row>
    <row r="144" spans="3:3">
      <c r="C144">
        <v>79</v>
      </c>
    </row>
    <row r="145" spans="3:3">
      <c r="C145">
        <v>72</v>
      </c>
    </row>
    <row r="146" spans="3:3">
      <c r="C146">
        <v>75</v>
      </c>
    </row>
    <row r="147" spans="3:3">
      <c r="C147">
        <v>72</v>
      </c>
    </row>
    <row r="148" spans="3:3">
      <c r="C148">
        <v>72</v>
      </c>
    </row>
    <row r="149" spans="3:3">
      <c r="C149">
        <v>68</v>
      </c>
    </row>
    <row r="150" spans="3:3">
      <c r="C150">
        <v>84</v>
      </c>
    </row>
    <row r="151" spans="3:3">
      <c r="C151">
        <v>69</v>
      </c>
    </row>
    <row r="152" spans="3:3">
      <c r="C152">
        <v>54</v>
      </c>
    </row>
    <row r="153" spans="3:3">
      <c r="C153">
        <v>73</v>
      </c>
    </row>
    <row r="154" spans="3:3">
      <c r="C154">
        <v>62</v>
      </c>
    </row>
    <row r="155" spans="3:3">
      <c r="C155">
        <v>34</v>
      </c>
    </row>
    <row r="156" spans="3:3">
      <c r="C156">
        <v>71</v>
      </c>
    </row>
    <row r="157" spans="3:3">
      <c r="C157">
        <v>69</v>
      </c>
    </row>
    <row r="158" spans="3:3">
      <c r="C158">
        <v>77</v>
      </c>
    </row>
    <row r="159" spans="3:3">
      <c r="C159">
        <v>79</v>
      </c>
    </row>
    <row r="160" spans="3:3">
      <c r="C160">
        <v>80</v>
      </c>
    </row>
    <row r="161" spans="3:3">
      <c r="C161">
        <v>68</v>
      </c>
    </row>
    <row r="162" spans="3:3">
      <c r="C162">
        <v>80</v>
      </c>
    </row>
    <row r="163" spans="3:3">
      <c r="C163">
        <v>78</v>
      </c>
    </row>
    <row r="164" spans="3:3">
      <c r="C164">
        <v>79</v>
      </c>
    </row>
    <row r="165" spans="3:3">
      <c r="C165">
        <v>78</v>
      </c>
    </row>
    <row r="166" spans="3:3">
      <c r="C166">
        <v>58</v>
      </c>
    </row>
    <row r="167" spans="3:3">
      <c r="C167">
        <v>77</v>
      </c>
    </row>
    <row r="168" spans="3:3">
      <c r="C168">
        <v>78</v>
      </c>
    </row>
    <row r="169" spans="3:3">
      <c r="C169">
        <v>82</v>
      </c>
    </row>
    <row r="170" spans="3:3">
      <c r="C170">
        <v>79</v>
      </c>
    </row>
    <row r="171" spans="3:3">
      <c r="C171">
        <v>64</v>
      </c>
    </row>
    <row r="172" spans="3:3">
      <c r="C172">
        <v>71</v>
      </c>
    </row>
    <row r="173" spans="3:3">
      <c r="C173">
        <v>60</v>
      </c>
    </row>
    <row r="174" spans="3:3">
      <c r="C174">
        <v>67</v>
      </c>
    </row>
    <row r="175" spans="3:3">
      <c r="C175">
        <v>80</v>
      </c>
    </row>
  </sheetData>
  <sortState ref="E9:E68">
    <sortCondition ref="E9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Sheet5</vt:lpstr>
      <vt:lpstr>Sheet2</vt:lpstr>
      <vt:lpstr>Sheet8</vt:lpstr>
      <vt:lpstr>Sheet9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ipc</cp:lastModifiedBy>
  <cp:lastPrinted>2015-12-17T06:47:55Z</cp:lastPrinted>
  <dcterms:created xsi:type="dcterms:W3CDTF">2015-12-14T13:40:22Z</dcterms:created>
  <dcterms:modified xsi:type="dcterms:W3CDTF">2015-12-17T06:52:34Z</dcterms:modified>
</cp:coreProperties>
</file>