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Final_Exam\"/>
    </mc:Choice>
  </mc:AlternateContent>
  <bookViews>
    <workbookView xWindow="0" yWindow="0" windowWidth="24000" windowHeight="9735" activeTab="2"/>
  </bookViews>
  <sheets>
    <sheet name="Answer Report 1" sheetId="2" r:id="rId1"/>
    <sheet name="Feasibility Report 1" sheetId="3" r:id="rId2"/>
    <sheet name="Sheet1" sheetId="1" r:id="rId3"/>
  </sheets>
  <definedNames>
    <definedName name="solver_adj" localSheetId="2" hidden="1">Sheet1!$I$19:$J$19,Sheet1!$J$20:$L$20,Sheet1!$L$21,Sheet1!$I$22,Sheet1!$K$23,Sheet1!$M$22:$M$23,Sheet1!$P$19:$Q$19,Sheet1!$Q$20:$S$20,Sheet1!$S$21,Sheet1!$P$22,Sheet1!$R$23,Sheet1!$T$22,Sheet1!$T$23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Sheet1!$B$33:$B$37</definedName>
    <definedName name="solver_lhs2" localSheetId="2" hidden="1">Sheet1!$B$41:$B$45</definedName>
    <definedName name="solver_lhs3" localSheetId="2" hidden="1">Sheet1!$B$48:$B$52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Sheet1!$B$26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hs1" localSheetId="2" hidden="1">Sheet1!$F$33:$F$37</definedName>
    <definedName name="solver_rhs2" localSheetId="2" hidden="1">Sheet1!$D$41:$D$45</definedName>
    <definedName name="solver_rhs3" localSheetId="2" hidden="1">Sheet1!$D$48:$D$52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3" i="1"/>
  <c r="B52" i="1"/>
  <c r="B51" i="1"/>
  <c r="B50" i="1"/>
  <c r="B49" i="1"/>
  <c r="B48" i="1"/>
  <c r="B45" i="1"/>
  <c r="B44" i="1"/>
  <c r="B43" i="1"/>
  <c r="B42" i="1"/>
  <c r="B41" i="1"/>
  <c r="D33" i="1"/>
  <c r="D34" i="1"/>
  <c r="D35" i="1"/>
  <c r="D36" i="1"/>
  <c r="D37" i="1"/>
  <c r="B37" i="1"/>
  <c r="B36" i="1"/>
  <c r="B35" i="1"/>
  <c r="B34" i="1"/>
  <c r="B33" i="1"/>
  <c r="B26" i="1"/>
</calcChain>
</file>

<file path=xl/sharedStrings.xml><?xml version="1.0" encoding="utf-8"?>
<sst xmlns="http://schemas.openxmlformats.org/spreadsheetml/2006/main" count="265" uniqueCount="127">
  <si>
    <t>Part</t>
  </si>
  <si>
    <t>Weekly Demand</t>
  </si>
  <si>
    <t>Machine 1</t>
  </si>
  <si>
    <t>Machine 2</t>
  </si>
  <si>
    <t>Machine 3</t>
  </si>
  <si>
    <t>Machine 4</t>
  </si>
  <si>
    <t>Machine 5</t>
  </si>
  <si>
    <t>Part 1</t>
  </si>
  <si>
    <t>Part 2</t>
  </si>
  <si>
    <t>Part 3</t>
  </si>
  <si>
    <t>Part 4</t>
  </si>
  <si>
    <t>Part 5</t>
  </si>
  <si>
    <t>Objective</t>
  </si>
  <si>
    <t>Decision Variables</t>
  </si>
  <si>
    <t>Constraints</t>
  </si>
  <si>
    <t>LHS</t>
  </si>
  <si>
    <t>sign</t>
  </si>
  <si>
    <t>RHS</t>
  </si>
  <si>
    <t>Production Rate (Parts per Hour)</t>
  </si>
  <si>
    <t>Weekly Demand (Units)</t>
  </si>
  <si>
    <t>Decision Variables (Regular Hrs)</t>
  </si>
  <si>
    <t>Decision Variables (Overtime Hrs)</t>
  </si>
  <si>
    <t>(Parts Per Machine)</t>
  </si>
  <si>
    <t>Parts Per Machine</t>
  </si>
  <si>
    <t>&gt;=</t>
  </si>
  <si>
    <t>Capacity Constraints</t>
  </si>
  <si>
    <t>&lt;=</t>
  </si>
  <si>
    <t>Non-over time Hours</t>
  </si>
  <si>
    <t>Overtime Hours</t>
  </si>
  <si>
    <t>Microsoft Excel 15.0 Answer Report</t>
  </si>
  <si>
    <t>Worksheet: [FDC.xlsx]Sheet1</t>
  </si>
  <si>
    <t>Report Created: 5/23/2015 12:47:09 PM</t>
  </si>
  <si>
    <t>Result: Solver found a solution.  All Constraints and optimality conditions are satisfied.</t>
  </si>
  <si>
    <t>Solver Engine</t>
  </si>
  <si>
    <t>Engine: Simplex LP</t>
  </si>
  <si>
    <t>Solution Time: 0.078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</si>
  <si>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</si>
  <si>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</si>
  <si>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</si>
  <si>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</si>
  <si>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</si>
  <si>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</si>
  <si>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</si>
  <si>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</si>
  <si>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</si>
  <si>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</si>
  <si>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</si>
  <si>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</si>
  <si>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</si>
  <si>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</si>
  <si>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</si>
  <si>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$B$26</t>
  </si>
  <si>
    <t>Objective Machine 1</t>
  </si>
  <si>
    <t>$I$19</t>
  </si>
  <si>
    <t>Part 1 Machine 1</t>
  </si>
  <si>
    <t>Contin</t>
  </si>
  <si>
    <t>$J$19</t>
  </si>
  <si>
    <t>Part 1 Machine 2</t>
  </si>
  <si>
    <t>$J$20</t>
  </si>
  <si>
    <t>Part 2 Machine 2</t>
  </si>
  <si>
    <t>$K$20</t>
  </si>
  <si>
    <t>Part 2 Machine 3</t>
  </si>
  <si>
    <t>$L$20</t>
  </si>
  <si>
    <t>Part 2 Machine 4</t>
  </si>
  <si>
    <t>$L$21</t>
  </si>
  <si>
    <t>Part 3 Machine 4</t>
  </si>
  <si>
    <t>$I$22</t>
  </si>
  <si>
    <t>Part 4 Machine 1</t>
  </si>
  <si>
    <t>$K$23</t>
  </si>
  <si>
    <t>Part 5 Machine 3</t>
  </si>
  <si>
    <t>$M$22</t>
  </si>
  <si>
    <t>Part 4 Machine 5</t>
  </si>
  <si>
    <t>$M$23</t>
  </si>
  <si>
    <t>Part 5 Machine 5</t>
  </si>
  <si>
    <t>$P$19</t>
  </si>
  <si>
    <t>$Q$19</t>
  </si>
  <si>
    <t>$Q$20</t>
  </si>
  <si>
    <t>$R$20</t>
  </si>
  <si>
    <t>$S$20</t>
  </si>
  <si>
    <t>$S$21</t>
  </si>
  <si>
    <t>$P$22</t>
  </si>
  <si>
    <t>$R$23</t>
  </si>
  <si>
    <t>$T$22</t>
  </si>
  <si>
    <t>$T$23</t>
  </si>
  <si>
    <t>$B$33</t>
  </si>
  <si>
    <t>Part 1 LHS</t>
  </si>
  <si>
    <t>$B$33&gt;=$D$33</t>
  </si>
  <si>
    <t>Binding</t>
  </si>
  <si>
    <t>$B$34</t>
  </si>
  <si>
    <t>Part 2 LHS</t>
  </si>
  <si>
    <t>$B$34&gt;=$D$34</t>
  </si>
  <si>
    <t>$B$35</t>
  </si>
  <si>
    <t>Part 3 LHS</t>
  </si>
  <si>
    <t>$B$35&gt;=$D$35</t>
  </si>
  <si>
    <t>$B$36</t>
  </si>
  <si>
    <t>Part 4 LHS</t>
  </si>
  <si>
    <t>$B$36&gt;=$D$36</t>
  </si>
  <si>
    <t>$B$37</t>
  </si>
  <si>
    <t>Part 5 LHS</t>
  </si>
  <si>
    <t>$B$37&gt;=$D$37</t>
  </si>
  <si>
    <t>$B$41</t>
  </si>
  <si>
    <t>$B$41&lt;=$D$41</t>
  </si>
  <si>
    <t>Not Binding</t>
  </si>
  <si>
    <t>$B$42</t>
  </si>
  <si>
    <t>$B$42&lt;=$D$42</t>
  </si>
  <si>
    <t>$B$43</t>
  </si>
  <si>
    <t>$B$43&lt;=$D$43</t>
  </si>
  <si>
    <t>$B$44</t>
  </si>
  <si>
    <t>$B$44&lt;=$D$44</t>
  </si>
  <si>
    <t>$B$45</t>
  </si>
  <si>
    <t>$B$45&lt;=$D$45</t>
  </si>
  <si>
    <t>$B$48</t>
  </si>
  <si>
    <t>$B$48&lt;=$D$48</t>
  </si>
  <si>
    <t>$B$49</t>
  </si>
  <si>
    <t>$B$49&lt;=$D$49</t>
  </si>
  <si>
    <t>$B$50</t>
  </si>
  <si>
    <t>$B$50&lt;=$D$50</t>
  </si>
  <si>
    <t>$B$51</t>
  </si>
  <si>
    <t>$B$51&lt;=$D$51</t>
  </si>
  <si>
    <t>$B$52</t>
  </si>
  <si>
    <t>$B$52&lt;=$D$52</t>
  </si>
  <si>
    <t>Microsoft Excel 15.0 Feasibility Report</t>
  </si>
  <si>
    <t>Report Created: 5/23/2015 12:53:55 PM</t>
  </si>
  <si>
    <t>Constraints Which Make the Problem Infeasible</t>
  </si>
  <si>
    <t>Violated</t>
  </si>
  <si>
    <t>RHS -new</t>
  </si>
  <si>
    <t>Adjustment for redundancy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</si>
</sst>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3" fontId="0" fillId="0" borderId="1" xfId="0" applyNumberFormat="1" applyBorder="1"/>
    <xf numFmtId="0" fontId="1" fillId="0" borderId="0" xfId="0" applyFont="1"/>
    <xf numFmtId="0" fontId="0" fillId="4" borderId="1" xfId="0" applyFont="1" applyFill="1" applyBorder="1"/>
    <xf numFmtId="0" fontId="0" fillId="0" borderId="1" xfId="0" applyFont="1" applyBorder="1"/>
    <xf numFmtId="0" fontId="0" fillId="5" borderId="1" xfId="0" applyFill="1" applyBorder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19.28515625" bestFit="1" customWidth="1"/>
    <col min="4" max="4" width="13.7109375" bestFit="1" customWidth="1"/>
    <col min="5" max="5" width="13.5703125" bestFit="1" customWidth="1"/>
    <col min="6" max="6" width="11.42578125" customWidth="1"/>
    <col min="7" max="7" width="12" bestFit="1" customWidth="1"/>
  </cols>
  <sheetData>
    <row r="1" spans="1:5" x14ac:dyDescent="0.25">
      <c r="A1" s="6" t="s">
        <v>29</v>
      </c>
    </row>
    <row r="2" spans="1:5" x14ac:dyDescent="0.25">
      <c r="A2" s="6" t="s">
        <v>30</v>
      </c>
    </row>
    <row r="3" spans="1:5" x14ac:dyDescent="0.25">
      <c r="A3" s="6" t="s">
        <v>31</v>
      </c>
    </row>
    <row r="4" spans="1:5" x14ac:dyDescent="0.25">
      <c r="A4" s="6" t="s">
        <v>32</v>
      </c>
    </row>
    <row r="5" spans="1:5" x14ac:dyDescent="0.25">
      <c r="A5" s="6" t="s">
        <v>33</v>
      </c>
    </row>
    <row r="6" spans="1:5" x14ac:dyDescent="0.25">
      <c r="A6" s="6"/>
      <c r="B6" t="s">
        <v>34</v>
      </c>
    </row>
    <row r="7" spans="1:5" x14ac:dyDescent="0.25">
      <c r="A7" s="6"/>
      <c r="B7" t="s">
        <v>35</v>
      </c>
    </row>
    <row r="8" spans="1:5" x14ac:dyDescent="0.25">
      <c r="A8" s="6"/>
      <c r="B8" t="s">
        <v>36</v>
      </c>
    </row>
    <row r="9" spans="1:5" x14ac:dyDescent="0.25">
      <c r="A9" s="6" t="s">
        <v>37</v>
      </c>
    </row>
    <row r="10" spans="1:5" x14ac:dyDescent="0.25">
      <c r="B10" t="s">
        <v>38</v>
      </c>
    </row>
    <row r="11" spans="1:5" x14ac:dyDescent="0.25">
      <c r="B11" t="s">
        <v>39</v>
      </c>
    </row>
    <row r="14" spans="1:5" ht="15.75" thickBot="1" x14ac:dyDescent="0.3">
      <c r="A14" t="s">
        <v>40</v>
      </c>
    </row>
    <row r="15" spans="1:5" ht="15.75" thickBot="1" x14ac:dyDescent="0.3">
      <c r="B15" s="11" t="s">
        <v>41</v>
      </c>
      <c r="C15" s="11" t="s">
        <v>42</v>
      </c>
      <c r="D15" s="11" t="s">
        <v>43</v>
      </c>
      <c r="E15" s="11" t="s">
        <v>44</v>
      </c>
    </row>
    <row r="16" spans="1:5" ht="15.75" thickBot="1" x14ac:dyDescent="0.3">
      <c r="B16" s="10" t="s">
        <v>51</v>
      </c>
      <c r="C16" s="10" t="s">
        <v>52</v>
      </c>
      <c r="D16" s="13">
        <v>0</v>
      </c>
      <c r="E16" s="13">
        <v>0</v>
      </c>
    </row>
    <row r="19" spans="1:6" ht="15.75" thickBot="1" x14ac:dyDescent="0.3">
      <c r="A19" t="s">
        <v>45</v>
      </c>
    </row>
    <row r="20" spans="1:6" ht="15.75" thickBot="1" x14ac:dyDescent="0.3">
      <c r="B20" s="11" t="s">
        <v>41</v>
      </c>
      <c r="C20" s="11" t="s">
        <v>42</v>
      </c>
      <c r="D20" s="11" t="s">
        <v>43</v>
      </c>
      <c r="E20" s="11" t="s">
        <v>44</v>
      </c>
      <c r="F20" s="11" t="s">
        <v>46</v>
      </c>
    </row>
    <row r="21" spans="1:6" x14ac:dyDescent="0.25">
      <c r="B21" s="12" t="s">
        <v>53</v>
      </c>
      <c r="C21" s="12" t="s">
        <v>54</v>
      </c>
      <c r="D21" s="14">
        <v>0</v>
      </c>
      <c r="E21" s="14">
        <v>61.25</v>
      </c>
      <c r="F21" s="12" t="s">
        <v>55</v>
      </c>
    </row>
    <row r="22" spans="1:6" x14ac:dyDescent="0.25">
      <c r="B22" s="12" t="s">
        <v>56</v>
      </c>
      <c r="C22" s="12" t="s">
        <v>57</v>
      </c>
      <c r="D22" s="14">
        <v>0</v>
      </c>
      <c r="E22" s="14">
        <v>0</v>
      </c>
      <c r="F22" s="12" t="s">
        <v>55</v>
      </c>
    </row>
    <row r="23" spans="1:6" x14ac:dyDescent="0.25">
      <c r="B23" s="12" t="s">
        <v>58</v>
      </c>
      <c r="C23" s="12" t="s">
        <v>59</v>
      </c>
      <c r="D23" s="14">
        <v>0</v>
      </c>
      <c r="E23" s="14">
        <v>0</v>
      </c>
      <c r="F23" s="12" t="s">
        <v>55</v>
      </c>
    </row>
    <row r="24" spans="1:6" x14ac:dyDescent="0.25">
      <c r="B24" s="12" t="s">
        <v>60</v>
      </c>
      <c r="C24" s="12" t="s">
        <v>61</v>
      </c>
      <c r="D24" s="14">
        <v>0</v>
      </c>
      <c r="E24" s="14">
        <v>0</v>
      </c>
      <c r="F24" s="12" t="s">
        <v>55</v>
      </c>
    </row>
    <row r="25" spans="1:6" x14ac:dyDescent="0.25">
      <c r="B25" s="12" t="s">
        <v>62</v>
      </c>
      <c r="C25" s="12" t="s">
        <v>63</v>
      </c>
      <c r="D25" s="14">
        <v>0</v>
      </c>
      <c r="E25" s="14">
        <v>60</v>
      </c>
      <c r="F25" s="12" t="s">
        <v>55</v>
      </c>
    </row>
    <row r="26" spans="1:6" x14ac:dyDescent="0.25">
      <c r="B26" s="12" t="s">
        <v>64</v>
      </c>
      <c r="C26" s="12" t="s">
        <v>65</v>
      </c>
      <c r="D26" s="14">
        <v>0</v>
      </c>
      <c r="E26" s="14">
        <v>56</v>
      </c>
      <c r="F26" s="12" t="s">
        <v>55</v>
      </c>
    </row>
    <row r="27" spans="1:6" x14ac:dyDescent="0.25">
      <c r="B27" s="12" t="s">
        <v>66</v>
      </c>
      <c r="C27" s="12" t="s">
        <v>67</v>
      </c>
      <c r="D27" s="14">
        <v>0</v>
      </c>
      <c r="E27" s="14">
        <v>46.666666666666664</v>
      </c>
      <c r="F27" s="12" t="s">
        <v>55</v>
      </c>
    </row>
    <row r="28" spans="1:6" x14ac:dyDescent="0.25">
      <c r="B28" s="12" t="s">
        <v>68</v>
      </c>
      <c r="C28" s="12" t="s">
        <v>69</v>
      </c>
      <c r="D28" s="14">
        <v>0</v>
      </c>
      <c r="E28" s="14">
        <v>0</v>
      </c>
      <c r="F28" s="12" t="s">
        <v>55</v>
      </c>
    </row>
    <row r="29" spans="1:6" x14ac:dyDescent="0.25">
      <c r="B29" s="12" t="s">
        <v>70</v>
      </c>
      <c r="C29" s="12" t="s">
        <v>71</v>
      </c>
      <c r="D29" s="14">
        <v>0</v>
      </c>
      <c r="E29" s="14">
        <v>0</v>
      </c>
      <c r="F29" s="12" t="s">
        <v>55</v>
      </c>
    </row>
    <row r="30" spans="1:6" x14ac:dyDescent="0.25">
      <c r="B30" s="12" t="s">
        <v>72</v>
      </c>
      <c r="C30" s="12" t="s">
        <v>73</v>
      </c>
      <c r="D30" s="14">
        <v>0</v>
      </c>
      <c r="E30" s="14">
        <v>39.200000000000003</v>
      </c>
      <c r="F30" s="12" t="s">
        <v>55</v>
      </c>
    </row>
    <row r="31" spans="1:6" x14ac:dyDescent="0.25">
      <c r="B31" s="12" t="s">
        <v>74</v>
      </c>
      <c r="C31" s="12" t="s">
        <v>54</v>
      </c>
      <c r="D31" s="14">
        <v>0</v>
      </c>
      <c r="E31" s="14">
        <v>0</v>
      </c>
      <c r="F31" s="12" t="s">
        <v>55</v>
      </c>
    </row>
    <row r="32" spans="1:6" x14ac:dyDescent="0.25">
      <c r="B32" s="12" t="s">
        <v>75</v>
      </c>
      <c r="C32" s="12" t="s">
        <v>57</v>
      </c>
      <c r="D32" s="14">
        <v>0</v>
      </c>
      <c r="E32" s="14">
        <v>0</v>
      </c>
      <c r="F32" s="12" t="s">
        <v>55</v>
      </c>
    </row>
    <row r="33" spans="1:7" x14ac:dyDescent="0.25">
      <c r="B33" s="12" t="s">
        <v>76</v>
      </c>
      <c r="C33" s="12" t="s">
        <v>59</v>
      </c>
      <c r="D33" s="14">
        <v>0</v>
      </c>
      <c r="E33" s="14">
        <v>0</v>
      </c>
      <c r="F33" s="12" t="s">
        <v>55</v>
      </c>
    </row>
    <row r="34" spans="1:7" x14ac:dyDescent="0.25">
      <c r="B34" s="12" t="s">
        <v>77</v>
      </c>
      <c r="C34" s="12" t="s">
        <v>61</v>
      </c>
      <c r="D34" s="14">
        <v>0</v>
      </c>
      <c r="E34" s="14">
        <v>0</v>
      </c>
      <c r="F34" s="12" t="s">
        <v>55</v>
      </c>
    </row>
    <row r="35" spans="1:7" x14ac:dyDescent="0.25">
      <c r="B35" s="12" t="s">
        <v>78</v>
      </c>
      <c r="C35" s="12" t="s">
        <v>63</v>
      </c>
      <c r="D35" s="14">
        <v>0</v>
      </c>
      <c r="E35" s="14">
        <v>0</v>
      </c>
      <c r="F35" s="12" t="s">
        <v>55</v>
      </c>
    </row>
    <row r="36" spans="1:7" x14ac:dyDescent="0.25">
      <c r="B36" s="12" t="s">
        <v>79</v>
      </c>
      <c r="C36" s="12" t="s">
        <v>65</v>
      </c>
      <c r="D36" s="14">
        <v>0</v>
      </c>
      <c r="E36" s="14">
        <v>0</v>
      </c>
      <c r="F36" s="12" t="s">
        <v>55</v>
      </c>
    </row>
    <row r="37" spans="1:7" x14ac:dyDescent="0.25">
      <c r="B37" s="12" t="s">
        <v>80</v>
      </c>
      <c r="C37" s="12" t="s">
        <v>67</v>
      </c>
      <c r="D37" s="14">
        <v>0</v>
      </c>
      <c r="E37" s="14">
        <v>0</v>
      </c>
      <c r="F37" s="12" t="s">
        <v>55</v>
      </c>
    </row>
    <row r="38" spans="1:7" x14ac:dyDescent="0.25">
      <c r="B38" s="12" t="s">
        <v>81</v>
      </c>
      <c r="C38" s="12" t="s">
        <v>69</v>
      </c>
      <c r="D38" s="14">
        <v>0</v>
      </c>
      <c r="E38" s="14">
        <v>0</v>
      </c>
      <c r="F38" s="12" t="s">
        <v>55</v>
      </c>
    </row>
    <row r="39" spans="1:7" x14ac:dyDescent="0.25">
      <c r="B39" s="12" t="s">
        <v>82</v>
      </c>
      <c r="C39" s="12" t="s">
        <v>71</v>
      </c>
      <c r="D39" s="14">
        <v>0</v>
      </c>
      <c r="E39" s="14">
        <v>0</v>
      </c>
      <c r="F39" s="12" t="s">
        <v>55</v>
      </c>
    </row>
    <row r="40" spans="1:7" ht="15.75" thickBot="1" x14ac:dyDescent="0.3">
      <c r="B40" s="10" t="s">
        <v>83</v>
      </c>
      <c r="C40" s="10" t="s">
        <v>73</v>
      </c>
      <c r="D40" s="13">
        <v>0</v>
      </c>
      <c r="E40" s="13">
        <v>0</v>
      </c>
      <c r="F40" s="10" t="s">
        <v>55</v>
      </c>
    </row>
    <row r="43" spans="1:7" ht="15.75" thickBot="1" x14ac:dyDescent="0.3">
      <c r="A43" t="s">
        <v>14</v>
      </c>
    </row>
    <row r="44" spans="1:7" ht="15.75" thickBot="1" x14ac:dyDescent="0.3">
      <c r="B44" s="11" t="s">
        <v>41</v>
      </c>
      <c r="C44" s="11" t="s">
        <v>42</v>
      </c>
      <c r="D44" s="11" t="s">
        <v>47</v>
      </c>
      <c r="E44" s="11" t="s">
        <v>48</v>
      </c>
      <c r="F44" s="11" t="s">
        <v>49</v>
      </c>
      <c r="G44" s="11" t="s">
        <v>50</v>
      </c>
    </row>
    <row r="45" spans="1:7" x14ac:dyDescent="0.25">
      <c r="B45" s="12" t="s">
        <v>84</v>
      </c>
      <c r="C45" s="12" t="s">
        <v>85</v>
      </c>
      <c r="D45" s="14">
        <v>2450</v>
      </c>
      <c r="E45" s="12" t="s">
        <v>86</v>
      </c>
      <c r="F45" s="12" t="s">
        <v>87</v>
      </c>
      <c r="G45" s="14">
        <v>0</v>
      </c>
    </row>
    <row r="46" spans="1:7" x14ac:dyDescent="0.25">
      <c r="B46" s="12" t="s">
        <v>88</v>
      </c>
      <c r="C46" s="12" t="s">
        <v>89</v>
      </c>
      <c r="D46" s="14">
        <v>2100</v>
      </c>
      <c r="E46" s="12" t="s">
        <v>90</v>
      </c>
      <c r="F46" s="12" t="s">
        <v>87</v>
      </c>
      <c r="G46" s="14">
        <v>0</v>
      </c>
    </row>
    <row r="47" spans="1:7" x14ac:dyDescent="0.25">
      <c r="B47" s="12" t="s">
        <v>91</v>
      </c>
      <c r="C47" s="12" t="s">
        <v>92</v>
      </c>
      <c r="D47" s="14">
        <v>2800</v>
      </c>
      <c r="E47" s="12" t="s">
        <v>93</v>
      </c>
      <c r="F47" s="12" t="s">
        <v>87</v>
      </c>
      <c r="G47" s="14">
        <v>0</v>
      </c>
    </row>
    <row r="48" spans="1:7" x14ac:dyDescent="0.25">
      <c r="B48" s="12" t="s">
        <v>94</v>
      </c>
      <c r="C48" s="12" t="s">
        <v>95</v>
      </c>
      <c r="D48" s="14">
        <v>2800</v>
      </c>
      <c r="E48" s="12" t="s">
        <v>96</v>
      </c>
      <c r="F48" s="12" t="s">
        <v>87</v>
      </c>
      <c r="G48" s="14">
        <v>0</v>
      </c>
    </row>
    <row r="49" spans="2:7" x14ac:dyDescent="0.25">
      <c r="B49" s="12" t="s">
        <v>97</v>
      </c>
      <c r="C49" s="12" t="s">
        <v>98</v>
      </c>
      <c r="D49" s="14">
        <v>1960.0000000000002</v>
      </c>
      <c r="E49" s="12" t="s">
        <v>99</v>
      </c>
      <c r="F49" s="12" t="s">
        <v>87</v>
      </c>
      <c r="G49" s="14">
        <v>0</v>
      </c>
    </row>
    <row r="50" spans="2:7" x14ac:dyDescent="0.25">
      <c r="B50" s="12" t="s">
        <v>100</v>
      </c>
      <c r="C50" s="12" t="s">
        <v>85</v>
      </c>
      <c r="D50" s="14">
        <v>61.25</v>
      </c>
      <c r="E50" s="12" t="s">
        <v>101</v>
      </c>
      <c r="F50" s="12" t="s">
        <v>102</v>
      </c>
      <c r="G50" s="12">
        <v>18.75</v>
      </c>
    </row>
    <row r="51" spans="2:7" x14ac:dyDescent="0.25">
      <c r="B51" s="12" t="s">
        <v>103</v>
      </c>
      <c r="C51" s="12" t="s">
        <v>89</v>
      </c>
      <c r="D51" s="14">
        <v>60</v>
      </c>
      <c r="E51" s="12" t="s">
        <v>104</v>
      </c>
      <c r="F51" s="12" t="s">
        <v>102</v>
      </c>
      <c r="G51" s="12">
        <v>20</v>
      </c>
    </row>
    <row r="52" spans="2:7" x14ac:dyDescent="0.25">
      <c r="B52" s="12" t="s">
        <v>105</v>
      </c>
      <c r="C52" s="12" t="s">
        <v>92</v>
      </c>
      <c r="D52" s="14">
        <v>56</v>
      </c>
      <c r="E52" s="12" t="s">
        <v>106</v>
      </c>
      <c r="F52" s="12" t="s">
        <v>102</v>
      </c>
      <c r="G52" s="12">
        <v>24</v>
      </c>
    </row>
    <row r="53" spans="2:7" x14ac:dyDescent="0.25">
      <c r="B53" s="12" t="s">
        <v>107</v>
      </c>
      <c r="C53" s="12" t="s">
        <v>95</v>
      </c>
      <c r="D53" s="14">
        <v>46.666666666666664</v>
      </c>
      <c r="E53" s="12" t="s">
        <v>108</v>
      </c>
      <c r="F53" s="12" t="s">
        <v>102</v>
      </c>
      <c r="G53" s="12">
        <v>33.333333333333336</v>
      </c>
    </row>
    <row r="54" spans="2:7" x14ac:dyDescent="0.25">
      <c r="B54" s="12" t="s">
        <v>109</v>
      </c>
      <c r="C54" s="12" t="s">
        <v>98</v>
      </c>
      <c r="D54" s="14">
        <v>39.200000000000003</v>
      </c>
      <c r="E54" s="12" t="s">
        <v>110</v>
      </c>
      <c r="F54" s="12" t="s">
        <v>102</v>
      </c>
      <c r="G54" s="12">
        <v>40.799999999999997</v>
      </c>
    </row>
    <row r="55" spans="2:7" x14ac:dyDescent="0.25">
      <c r="B55" s="12" t="s">
        <v>111</v>
      </c>
      <c r="C55" s="12" t="s">
        <v>85</v>
      </c>
      <c r="D55" s="14">
        <v>0</v>
      </c>
      <c r="E55" s="12" t="s">
        <v>112</v>
      </c>
      <c r="F55" s="12" t="s">
        <v>102</v>
      </c>
      <c r="G55" s="12">
        <v>40</v>
      </c>
    </row>
    <row r="56" spans="2:7" x14ac:dyDescent="0.25">
      <c r="B56" s="12" t="s">
        <v>113</v>
      </c>
      <c r="C56" s="12" t="s">
        <v>89</v>
      </c>
      <c r="D56" s="14">
        <v>0</v>
      </c>
      <c r="E56" s="12" t="s">
        <v>114</v>
      </c>
      <c r="F56" s="12" t="s">
        <v>102</v>
      </c>
      <c r="G56" s="12">
        <v>40</v>
      </c>
    </row>
    <row r="57" spans="2:7" x14ac:dyDescent="0.25">
      <c r="B57" s="12" t="s">
        <v>115</v>
      </c>
      <c r="C57" s="12" t="s">
        <v>92</v>
      </c>
      <c r="D57" s="14">
        <v>0</v>
      </c>
      <c r="E57" s="12" t="s">
        <v>116</v>
      </c>
      <c r="F57" s="12" t="s">
        <v>102</v>
      </c>
      <c r="G57" s="12">
        <v>40</v>
      </c>
    </row>
    <row r="58" spans="2:7" x14ac:dyDescent="0.25">
      <c r="B58" s="12" t="s">
        <v>117</v>
      </c>
      <c r="C58" s="12" t="s">
        <v>95</v>
      </c>
      <c r="D58" s="14">
        <v>0</v>
      </c>
      <c r="E58" s="12" t="s">
        <v>118</v>
      </c>
      <c r="F58" s="12" t="s">
        <v>102</v>
      </c>
      <c r="G58" s="12">
        <v>40</v>
      </c>
    </row>
    <row r="59" spans="2:7" ht="15.75" thickBot="1" x14ac:dyDescent="0.3">
      <c r="B59" s="10" t="s">
        <v>119</v>
      </c>
      <c r="C59" s="10" t="s">
        <v>98</v>
      </c>
      <c r="D59" s="13">
        <v>0</v>
      </c>
      <c r="E59" s="10" t="s">
        <v>120</v>
      </c>
      <c r="F59" s="10" t="s">
        <v>102</v>
      </c>
      <c r="G59" s="10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9.5703125" bestFit="1" customWidth="1"/>
    <col min="4" max="4" width="10" bestFit="1" customWidth="1"/>
    <col min="5" max="5" width="13.5703125" bestFit="1" customWidth="1"/>
    <col min="6" max="6" width="8.5703125" bestFit="1" customWidth="1"/>
    <col min="7" max="7" width="5.7109375" bestFit="1" customWidth="1"/>
  </cols>
  <sheetData>
    <row r="1" spans="1:7" x14ac:dyDescent="0.25">
      <c r="A1" s="6" t="s">
        <v>121</v>
      </c>
    </row>
    <row r="2" spans="1:7" x14ac:dyDescent="0.25">
      <c r="A2" s="6" t="s">
        <v>30</v>
      </c>
    </row>
    <row r="3" spans="1:7" x14ac:dyDescent="0.25">
      <c r="A3" s="6" t="s">
        <v>122</v>
      </c>
    </row>
    <row r="6" spans="1:7" ht="15.75" thickBot="1" x14ac:dyDescent="0.3">
      <c r="A6" t="s">
        <v>123</v>
      </c>
    </row>
    <row r="7" spans="1:7" ht="15.75" thickBot="1" x14ac:dyDescent="0.3">
      <c r="B7" s="11" t="s">
        <v>41</v>
      </c>
      <c r="C7" s="11" t="s">
        <v>42</v>
      </c>
      <c r="D7" s="11" t="s">
        <v>47</v>
      </c>
      <c r="E7" s="11" t="s">
        <v>48</v>
      </c>
      <c r="F7" s="11" t="s">
        <v>49</v>
      </c>
      <c r="G7" s="11" t="s">
        <v>50</v>
      </c>
    </row>
    <row r="8" spans="1:7" x14ac:dyDescent="0.25">
      <c r="B8" t="s">
        <v>84</v>
      </c>
      <c r="C8" t="s">
        <v>85</v>
      </c>
      <c r="D8" s="15">
        <v>0</v>
      </c>
      <c r="E8" t="s">
        <v>86</v>
      </c>
      <c r="F8" t="s">
        <v>124</v>
      </c>
      <c r="G8">
        <v>-2450</v>
      </c>
    </row>
    <row r="9" spans="1:7" x14ac:dyDescent="0.25">
      <c r="B9" t="s">
        <v>100</v>
      </c>
      <c r="C9" t="s">
        <v>85</v>
      </c>
      <c r="D9" s="15">
        <v>0</v>
      </c>
      <c r="E9" t="s">
        <v>101</v>
      </c>
      <c r="F9" t="s">
        <v>87</v>
      </c>
      <c r="G9">
        <v>0</v>
      </c>
    </row>
    <row r="10" spans="1:7" x14ac:dyDescent="0.25">
      <c r="B10" t="s">
        <v>111</v>
      </c>
      <c r="C10" t="s">
        <v>85</v>
      </c>
      <c r="D10" s="15">
        <v>0</v>
      </c>
      <c r="E10" t="s">
        <v>112</v>
      </c>
      <c r="F10" t="s">
        <v>87</v>
      </c>
      <c r="G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11" zoomScale="70" zoomScaleNormal="70" workbookViewId="0">
      <selection activeCell="K34" sqref="K34"/>
    </sheetView>
  </sheetViews>
  <sheetFormatPr defaultRowHeight="15" x14ac:dyDescent="0.25"/>
  <cols>
    <col min="1" max="1" width="17.7109375" customWidth="1"/>
    <col min="2" max="2" width="15.5703125" customWidth="1"/>
    <col min="3" max="3" width="10.42578125" customWidth="1"/>
    <col min="4" max="4" width="12.42578125" customWidth="1"/>
    <col min="5" max="5" width="11" customWidth="1"/>
    <col min="6" max="6" width="10" customWidth="1"/>
    <col min="8" max="8" width="17.42578125" customWidth="1"/>
    <col min="9" max="10" width="10.28515625" customWidth="1"/>
    <col min="11" max="11" width="10" customWidth="1"/>
    <col min="12" max="12" width="9.85546875" customWidth="1"/>
    <col min="13" max="13" width="10.85546875" customWidth="1"/>
    <col min="14" max="14" width="6.140625" customWidth="1"/>
    <col min="15" max="15" width="17.7109375" customWidth="1"/>
    <col min="16" max="16" width="9.7109375" customWidth="1"/>
    <col min="17" max="17" width="10.42578125" customWidth="1"/>
    <col min="18" max="18" width="11.7109375" customWidth="1"/>
    <col min="19" max="19" width="11.28515625" customWidth="1"/>
    <col min="20" max="20" width="10.85546875" customWidth="1"/>
  </cols>
  <sheetData>
    <row r="1" spans="1:6" x14ac:dyDescent="0.25">
      <c r="A1" s="6" t="s">
        <v>19</v>
      </c>
    </row>
    <row r="2" spans="1:6" x14ac:dyDescent="0.25">
      <c r="A2" s="3" t="s">
        <v>0</v>
      </c>
      <c r="B2" s="3" t="s">
        <v>1</v>
      </c>
    </row>
    <row r="3" spans="1:6" x14ac:dyDescent="0.25">
      <c r="A3" s="4">
        <v>1</v>
      </c>
      <c r="B3" s="5">
        <v>2450</v>
      </c>
    </row>
    <row r="4" spans="1:6" x14ac:dyDescent="0.25">
      <c r="A4" s="4">
        <v>2</v>
      </c>
      <c r="B4" s="5">
        <v>2100</v>
      </c>
    </row>
    <row r="5" spans="1:6" x14ac:dyDescent="0.25">
      <c r="A5" s="4">
        <v>3</v>
      </c>
      <c r="B5" s="5">
        <v>2800</v>
      </c>
    </row>
    <row r="6" spans="1:6" x14ac:dyDescent="0.25">
      <c r="A6" s="4">
        <v>4</v>
      </c>
      <c r="B6" s="5">
        <v>2800</v>
      </c>
    </row>
    <row r="7" spans="1:6" x14ac:dyDescent="0.25">
      <c r="A7" s="4">
        <v>5</v>
      </c>
      <c r="B7" s="5">
        <v>1960</v>
      </c>
    </row>
    <row r="9" spans="1:6" x14ac:dyDescent="0.25">
      <c r="A9" s="6" t="s">
        <v>18</v>
      </c>
    </row>
    <row r="10" spans="1:6" x14ac:dyDescent="0.25">
      <c r="A10" s="3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</row>
    <row r="11" spans="1:6" x14ac:dyDescent="0.25">
      <c r="A11" s="4" t="s">
        <v>7</v>
      </c>
      <c r="B11" s="4">
        <v>40</v>
      </c>
      <c r="C11" s="4">
        <v>35</v>
      </c>
      <c r="D11" s="4"/>
      <c r="E11" s="4"/>
      <c r="F11" s="4"/>
    </row>
    <row r="12" spans="1:6" x14ac:dyDescent="0.25">
      <c r="A12" s="4" t="s">
        <v>8</v>
      </c>
      <c r="B12" s="4"/>
      <c r="C12" s="4">
        <v>25</v>
      </c>
      <c r="D12" s="4">
        <v>30</v>
      </c>
      <c r="E12" s="4">
        <v>35</v>
      </c>
      <c r="F12" s="4"/>
    </row>
    <row r="13" spans="1:6" x14ac:dyDescent="0.25">
      <c r="A13" s="4" t="s">
        <v>9</v>
      </c>
      <c r="B13" s="4"/>
      <c r="C13" s="4"/>
      <c r="D13" s="4"/>
      <c r="E13" s="4">
        <v>50</v>
      </c>
      <c r="F13" s="4"/>
    </row>
    <row r="14" spans="1:6" x14ac:dyDescent="0.25">
      <c r="A14" s="4" t="s">
        <v>10</v>
      </c>
      <c r="B14" s="4">
        <v>60</v>
      </c>
      <c r="C14" s="4"/>
      <c r="D14" s="4"/>
      <c r="E14" s="4"/>
      <c r="F14" s="4">
        <v>60</v>
      </c>
    </row>
    <row r="15" spans="1:6" x14ac:dyDescent="0.25">
      <c r="A15" s="4" t="s">
        <v>11</v>
      </c>
      <c r="B15" s="4"/>
      <c r="C15" s="4"/>
      <c r="D15" s="4">
        <v>45</v>
      </c>
      <c r="E15" s="4"/>
      <c r="F15" s="4">
        <v>50</v>
      </c>
    </row>
    <row r="17" spans="1:20" x14ac:dyDescent="0.25">
      <c r="A17" s="6" t="s">
        <v>13</v>
      </c>
      <c r="B17" s="6" t="s">
        <v>22</v>
      </c>
      <c r="H17" s="6" t="s">
        <v>20</v>
      </c>
      <c r="I17" s="6"/>
      <c r="O17" s="6" t="s">
        <v>21</v>
      </c>
      <c r="P17" s="6"/>
    </row>
    <row r="18" spans="1:20" x14ac:dyDescent="0.25">
      <c r="A18" s="7" t="s">
        <v>0</v>
      </c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H18" s="7" t="s">
        <v>0</v>
      </c>
      <c r="I18" s="7" t="s">
        <v>2</v>
      </c>
      <c r="J18" s="7" t="s">
        <v>3</v>
      </c>
      <c r="K18" s="7" t="s">
        <v>4</v>
      </c>
      <c r="L18" s="7" t="s">
        <v>5</v>
      </c>
      <c r="M18" s="7" t="s">
        <v>6</v>
      </c>
      <c r="O18" s="7" t="s">
        <v>0</v>
      </c>
      <c r="P18" s="7" t="s">
        <v>2</v>
      </c>
      <c r="Q18" s="7" t="s">
        <v>3</v>
      </c>
      <c r="R18" s="7" t="s">
        <v>4</v>
      </c>
      <c r="S18" s="7" t="s">
        <v>5</v>
      </c>
      <c r="T18" s="7" t="s">
        <v>6</v>
      </c>
    </row>
    <row r="19" spans="1:20" x14ac:dyDescent="0.25">
      <c r="A19" s="8" t="s">
        <v>7</v>
      </c>
      <c r="B19" s="4"/>
      <c r="C19" s="4"/>
      <c r="D19" s="4"/>
      <c r="E19" s="4"/>
      <c r="F19" s="4"/>
      <c r="H19" s="8" t="s">
        <v>7</v>
      </c>
      <c r="I19" s="4">
        <v>27.926340326340299</v>
      </c>
      <c r="J19" s="4">
        <v>80</v>
      </c>
      <c r="K19" s="9"/>
      <c r="L19" s="9"/>
      <c r="M19" s="9"/>
      <c r="O19" s="8" t="s">
        <v>7</v>
      </c>
      <c r="P19" s="4">
        <v>4.1569930069930399</v>
      </c>
      <c r="Q19" s="4">
        <v>0</v>
      </c>
      <c r="R19" s="9"/>
      <c r="S19" s="9"/>
      <c r="T19" s="9"/>
    </row>
    <row r="20" spans="1:20" x14ac:dyDescent="0.25">
      <c r="A20" s="8" t="s">
        <v>8</v>
      </c>
      <c r="B20" s="4"/>
      <c r="C20" s="4"/>
      <c r="D20" s="4"/>
      <c r="E20" s="4"/>
      <c r="F20" s="4"/>
      <c r="H20" s="8" t="s">
        <v>8</v>
      </c>
      <c r="I20" s="9"/>
      <c r="J20" s="4">
        <v>0</v>
      </c>
      <c r="K20" s="4">
        <v>74.383838383838395</v>
      </c>
      <c r="L20" s="4">
        <v>45.333333333333321</v>
      </c>
      <c r="M20" s="9"/>
      <c r="O20" s="8" t="s">
        <v>8</v>
      </c>
      <c r="P20" s="9"/>
      <c r="Q20" s="4">
        <v>0</v>
      </c>
      <c r="R20" s="4">
        <v>0</v>
      </c>
      <c r="S20" s="4">
        <v>0</v>
      </c>
      <c r="T20" s="9"/>
    </row>
    <row r="21" spans="1:20" x14ac:dyDescent="0.25">
      <c r="A21" s="8" t="s">
        <v>9</v>
      </c>
      <c r="B21" s="4"/>
      <c r="C21" s="4"/>
      <c r="D21" s="4"/>
      <c r="E21" s="4"/>
      <c r="F21" s="4"/>
      <c r="H21" s="8" t="s">
        <v>9</v>
      </c>
      <c r="I21" s="9"/>
      <c r="J21" s="9"/>
      <c r="K21" s="9"/>
      <c r="L21" s="4">
        <v>34.666666666666679</v>
      </c>
      <c r="M21" s="9"/>
      <c r="O21" s="8" t="s">
        <v>9</v>
      </c>
      <c r="P21" s="9"/>
      <c r="Q21" s="9"/>
      <c r="R21" s="9"/>
      <c r="S21" s="4">
        <v>40</v>
      </c>
      <c r="T21" s="9"/>
    </row>
    <row r="22" spans="1:20" x14ac:dyDescent="0.25">
      <c r="A22" s="8" t="s">
        <v>10</v>
      </c>
      <c r="B22" s="4"/>
      <c r="C22" s="4"/>
      <c r="D22" s="4"/>
      <c r="E22" s="4"/>
      <c r="F22" s="4"/>
      <c r="H22" s="8" t="s">
        <v>10</v>
      </c>
      <c r="I22" s="4">
        <v>52.073659673659698</v>
      </c>
      <c r="J22" s="9"/>
      <c r="K22" s="9"/>
      <c r="L22" s="9"/>
      <c r="M22" s="4">
        <v>19.721212121212098</v>
      </c>
      <c r="O22" s="8" t="s">
        <v>10</v>
      </c>
      <c r="P22" s="4">
        <v>0</v>
      </c>
      <c r="Q22" s="9"/>
      <c r="R22" s="9"/>
      <c r="S22" s="9"/>
      <c r="T22" s="4">
        <v>0</v>
      </c>
    </row>
    <row r="23" spans="1:20" x14ac:dyDescent="0.25">
      <c r="A23" s="8" t="s">
        <v>11</v>
      </c>
      <c r="B23" s="4"/>
      <c r="C23" s="4"/>
      <c r="D23" s="4"/>
      <c r="E23" s="4"/>
      <c r="F23" s="4"/>
      <c r="H23" s="8" t="s">
        <v>11</v>
      </c>
      <c r="I23" s="9"/>
      <c r="J23" s="9"/>
      <c r="K23" s="4">
        <v>5.6161616161615981</v>
      </c>
      <c r="L23" s="9"/>
      <c r="M23" s="4">
        <v>60.278787878787902</v>
      </c>
      <c r="O23" s="8" t="s">
        <v>11</v>
      </c>
      <c r="P23" s="9"/>
      <c r="Q23" s="9"/>
      <c r="R23" s="4">
        <v>0</v>
      </c>
      <c r="S23" s="9"/>
      <c r="T23" s="4">
        <v>0</v>
      </c>
    </row>
    <row r="26" spans="1:20" x14ac:dyDescent="0.25">
      <c r="A26" s="6" t="s">
        <v>12</v>
      </c>
      <c r="B26" s="2">
        <f>P19+P22+Q19+Q20+R20+S20+R23+S21+T22+T23</f>
        <v>44.156993006993041</v>
      </c>
    </row>
    <row r="30" spans="1:20" x14ac:dyDescent="0.25">
      <c r="A30" s="6" t="s">
        <v>14</v>
      </c>
      <c r="B30" s="6" t="s">
        <v>15</v>
      </c>
      <c r="C30" s="6" t="s">
        <v>16</v>
      </c>
      <c r="D30" s="6" t="s">
        <v>17</v>
      </c>
      <c r="E30" s="6" t="s">
        <v>126</v>
      </c>
      <c r="F30" s="6" t="s">
        <v>125</v>
      </c>
    </row>
    <row r="32" spans="1:20" x14ac:dyDescent="0.25">
      <c r="A32" s="6" t="s">
        <v>23</v>
      </c>
    </row>
    <row r="33" spans="1:6" x14ac:dyDescent="0.25">
      <c r="A33" t="s">
        <v>7</v>
      </c>
      <c r="B33">
        <f>(I19+P19)*B11+(J19+Q19)*C11</f>
        <v>4083.3333333333335</v>
      </c>
      <c r="C33" t="s">
        <v>24</v>
      </c>
      <c r="D33" s="1">
        <f t="shared" ref="D33:D37" si="0">B3</f>
        <v>2450</v>
      </c>
      <c r="E33">
        <v>0.6</v>
      </c>
      <c r="F33">
        <f>D33/E33</f>
        <v>4083.3333333333335</v>
      </c>
    </row>
    <row r="34" spans="1:6" x14ac:dyDescent="0.25">
      <c r="A34" t="s">
        <v>8</v>
      </c>
      <c r="B34">
        <f>(J20+Q20)*C12+(K20+R20)*D12+(L20+S20)*E12</f>
        <v>3818.181818181818</v>
      </c>
      <c r="C34" t="s">
        <v>24</v>
      </c>
      <c r="D34" s="1">
        <f t="shared" si="0"/>
        <v>2100</v>
      </c>
      <c r="E34">
        <v>0.55000000000000004</v>
      </c>
      <c r="F34">
        <f t="shared" ref="F34:F37" si="1">D34/E34</f>
        <v>3818.181818181818</v>
      </c>
    </row>
    <row r="35" spans="1:6" x14ac:dyDescent="0.25">
      <c r="A35" t="s">
        <v>9</v>
      </c>
      <c r="B35">
        <f>(L21+S21)*E13</f>
        <v>3733.3333333333344</v>
      </c>
      <c r="C35" t="s">
        <v>24</v>
      </c>
      <c r="D35" s="1">
        <f t="shared" si="0"/>
        <v>2800</v>
      </c>
      <c r="E35">
        <v>0.75</v>
      </c>
      <c r="F35">
        <f t="shared" si="1"/>
        <v>3733.3333333333335</v>
      </c>
    </row>
    <row r="36" spans="1:6" x14ac:dyDescent="0.25">
      <c r="A36" t="s">
        <v>10</v>
      </c>
      <c r="B36">
        <f>(I22+P22)*B14+(M22+T22)*F14</f>
        <v>4307.6923076923076</v>
      </c>
      <c r="C36" t="s">
        <v>24</v>
      </c>
      <c r="D36" s="1">
        <f t="shared" si="0"/>
        <v>2800</v>
      </c>
      <c r="E36">
        <v>0.65</v>
      </c>
      <c r="F36">
        <f t="shared" si="1"/>
        <v>4307.6923076923076</v>
      </c>
    </row>
    <row r="37" spans="1:6" x14ac:dyDescent="0.25">
      <c r="A37" t="s">
        <v>11</v>
      </c>
      <c r="B37">
        <f>(K23+R23)*D15+(M23+T23)*F15</f>
        <v>3266.666666666667</v>
      </c>
      <c r="C37" t="s">
        <v>24</v>
      </c>
      <c r="D37" s="1">
        <f t="shared" si="0"/>
        <v>1960</v>
      </c>
      <c r="E37">
        <v>0.6</v>
      </c>
      <c r="F37">
        <f t="shared" si="1"/>
        <v>3266.666666666667</v>
      </c>
    </row>
    <row r="39" spans="1:6" x14ac:dyDescent="0.25">
      <c r="A39" s="6" t="s">
        <v>25</v>
      </c>
    </row>
    <row r="40" spans="1:6" x14ac:dyDescent="0.25">
      <c r="A40" s="6" t="s">
        <v>27</v>
      </c>
    </row>
    <row r="41" spans="1:6" x14ac:dyDescent="0.25">
      <c r="A41" t="s">
        <v>7</v>
      </c>
      <c r="B41">
        <f>I19+I22</f>
        <v>80</v>
      </c>
      <c r="C41" t="s">
        <v>26</v>
      </c>
      <c r="D41">
        <v>80</v>
      </c>
    </row>
    <row r="42" spans="1:6" x14ac:dyDescent="0.25">
      <c r="A42" t="s">
        <v>8</v>
      </c>
      <c r="B42">
        <f>J20+J19</f>
        <v>80</v>
      </c>
      <c r="C42" t="s">
        <v>26</v>
      </c>
      <c r="D42">
        <v>80</v>
      </c>
    </row>
    <row r="43" spans="1:6" x14ac:dyDescent="0.25">
      <c r="A43" t="s">
        <v>9</v>
      </c>
      <c r="B43">
        <f>K20+K23</f>
        <v>80</v>
      </c>
      <c r="C43" t="s">
        <v>26</v>
      </c>
      <c r="D43">
        <v>80</v>
      </c>
    </row>
    <row r="44" spans="1:6" x14ac:dyDescent="0.25">
      <c r="A44" t="s">
        <v>10</v>
      </c>
      <c r="B44">
        <f>L20+L21</f>
        <v>80</v>
      </c>
      <c r="C44" t="s">
        <v>26</v>
      </c>
      <c r="D44">
        <v>80</v>
      </c>
    </row>
    <row r="45" spans="1:6" x14ac:dyDescent="0.25">
      <c r="A45" t="s">
        <v>11</v>
      </c>
      <c r="B45">
        <f>M22+M23</f>
        <v>80</v>
      </c>
      <c r="C45" t="s">
        <v>26</v>
      </c>
      <c r="D45">
        <v>80</v>
      </c>
    </row>
    <row r="47" spans="1:6" x14ac:dyDescent="0.25">
      <c r="A47" s="6" t="s">
        <v>28</v>
      </c>
    </row>
    <row r="48" spans="1:6" x14ac:dyDescent="0.25">
      <c r="A48" t="s">
        <v>7</v>
      </c>
      <c r="B48">
        <f>P19+P22</f>
        <v>4.1569930069930399</v>
      </c>
      <c r="C48" t="s">
        <v>26</v>
      </c>
      <c r="D48">
        <v>40</v>
      </c>
    </row>
    <row r="49" spans="1:4" x14ac:dyDescent="0.25">
      <c r="A49" t="s">
        <v>8</v>
      </c>
      <c r="B49">
        <f>Q20+Q19</f>
        <v>0</v>
      </c>
      <c r="C49" t="s">
        <v>26</v>
      </c>
      <c r="D49">
        <v>40</v>
      </c>
    </row>
    <row r="50" spans="1:4" x14ac:dyDescent="0.25">
      <c r="A50" t="s">
        <v>9</v>
      </c>
      <c r="B50">
        <f>R20+R23</f>
        <v>0</v>
      </c>
      <c r="C50" t="s">
        <v>26</v>
      </c>
      <c r="D50">
        <v>40</v>
      </c>
    </row>
    <row r="51" spans="1:4" x14ac:dyDescent="0.25">
      <c r="A51" t="s">
        <v>10</v>
      </c>
      <c r="B51">
        <f>S20+S21</f>
        <v>40</v>
      </c>
      <c r="C51" t="s">
        <v>26</v>
      </c>
      <c r="D51">
        <v>40</v>
      </c>
    </row>
    <row r="52" spans="1:4" x14ac:dyDescent="0.25">
      <c r="A52" t="s">
        <v>11</v>
      </c>
      <c r="B52">
        <f>T22+T23</f>
        <v>0</v>
      </c>
      <c r="C52" t="s">
        <v>26</v>
      </c>
      <c r="D5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Feasibility Report 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sharathlives</dc:creator>
  <cp:lastModifiedBy>sharathlives</cp:lastModifiedBy>
  <dcterms:created xsi:type="dcterms:W3CDTF">2015-05-23T17:21:41Z</dcterms:created>
  <dcterms:modified xsi:type="dcterms:W3CDTF">2015-05-24T18:50:41Z</dcterms:modified>
</cp:coreProperties>
</file>