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xWindow="0" yWindow="0" windowWidth="24000" windowHeight="9735" tabRatio="500" activeTab="2"/>
  </bookViews>
  <sheets>
    <sheet name="Answer Report 1" sheetId="2" r:id="rId1"/>
    <sheet name="Answer Report 2" sheetId="3" r:id="rId2"/>
    <sheet name="Sheet1" sheetId="1" r:id="rId3"/>
  </sheets>
  <definedNames>
    <definedName name="solver_adj" localSheetId="2" hidden="1">Sheet1!$B$53:$E$59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Sheet1!$B$66:$B$69</definedName>
    <definedName name="solver_lhs2" localSheetId="2" hidden="1">Sheet1!$B$72:$B$78</definedName>
    <definedName name="solver_lhs3" localSheetId="2" hidden="1">Sheet1!$B$80:$B$81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Sheet1!$B$61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hs1" localSheetId="2" hidden="1">Sheet1!$D$66:$D$69</definedName>
    <definedName name="solver_rhs2" localSheetId="2" hidden="1">Sheet1!$D$72:$D$78</definedName>
    <definedName name="solver_rhs3" localSheetId="2" hidden="1">Sheet1!$D$80:$D$81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1" l="1"/>
  <c r="C30" i="1"/>
  <c r="D30" i="1"/>
  <c r="E30" i="1"/>
  <c r="B30" i="1"/>
  <c r="H14" i="1"/>
  <c r="H15" i="1"/>
  <c r="H16" i="1"/>
  <c r="H17" i="1"/>
  <c r="H18" i="1"/>
  <c r="H19" i="1"/>
  <c r="H20" i="1"/>
  <c r="D66" i="1"/>
  <c r="D74" i="1"/>
  <c r="D75" i="1"/>
  <c r="D76" i="1"/>
  <c r="D77" i="1"/>
  <c r="D78" i="1"/>
  <c r="B75" i="1"/>
  <c r="B76" i="1"/>
  <c r="B77" i="1"/>
  <c r="B78" i="1"/>
  <c r="B74" i="1"/>
  <c r="D73" i="1"/>
  <c r="B73" i="1"/>
  <c r="D72" i="1"/>
  <c r="B72" i="1"/>
  <c r="B61" i="1"/>
  <c r="B81" i="1"/>
  <c r="B80" i="1"/>
  <c r="H7" i="1"/>
  <c r="H9" i="1"/>
  <c r="H10" i="1"/>
  <c r="H11" i="1"/>
  <c r="H6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I6" i="1"/>
  <c r="I7" i="1"/>
  <c r="I8" i="1"/>
  <c r="I9" i="1"/>
  <c r="I10" i="1"/>
  <c r="I11" i="1"/>
  <c r="I5" i="1"/>
  <c r="D69" i="1"/>
  <c r="D68" i="1"/>
  <c r="D67" i="1"/>
  <c r="B69" i="1"/>
  <c r="B68" i="1"/>
  <c r="B67" i="1"/>
  <c r="B66" i="1"/>
</calcChain>
</file>

<file path=xl/sharedStrings.xml><?xml version="1.0" encoding="utf-8"?>
<sst xmlns="http://schemas.openxmlformats.org/spreadsheetml/2006/main" count="458" uniqueCount="165">
  <si>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</si>
  <si>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</si>
  <si>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</si>
  <si>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</si>
  <si>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</si>
  <si>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</si>
  <si>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</si>
  <si>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</si>
  <si>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</si>
  <si>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</si>
  <si>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</si>
  <si>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</si>
  <si>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</si>
  <si>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</si>
  <si>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</si>
  <si>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</si>
  <si>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</si>
  <si>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</si>
  <si>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</si>
  <si>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</si>
  <si>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</si>
  <si>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</si>
  <si>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</si>
  <si>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</si>
  <si>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Capacity</t>
  </si>
  <si>
    <t>LHS</t>
  </si>
  <si>
    <t>Sign</t>
  </si>
  <si>
    <t>RHS</t>
  </si>
  <si>
    <t>Demand-Extra Fine</t>
  </si>
  <si>
    <t>=</t>
  </si>
  <si>
    <t>Demand- Fine</t>
  </si>
  <si>
    <t>Demand-Medium</t>
  </si>
  <si>
    <t>Demand-Coarse</t>
  </si>
  <si>
    <t>Quantity Produced In an Hour (Kg/Hours)</t>
  </si>
  <si>
    <t>Production Capacity (Kg)</t>
  </si>
  <si>
    <t>Kgs</t>
  </si>
  <si>
    <t>&lt;=</t>
  </si>
  <si>
    <t>Ambrosini_ExtraFine</t>
  </si>
  <si>
    <t>DeBlasiExtra_Fine</t>
  </si>
  <si>
    <t>&gt;=</t>
  </si>
  <si>
    <t>Microsoft Excel 15.0 Answer Report</t>
  </si>
  <si>
    <t>Worksheet: [FilatoiRiuniti.xlsx]Sheet1</t>
  </si>
  <si>
    <t>Report Created: 5/15/2015 10:48:24 AM</t>
  </si>
  <si>
    <t>Result: Solver found a solution.  All Constraints and optimality conditions are satisfied.</t>
  </si>
  <si>
    <t>Solver Engine</t>
  </si>
  <si>
    <t>Engine: Simplex LP</t>
  </si>
  <si>
    <t>Solution Time: 0.079 Seconds.</t>
  </si>
  <si>
    <t>Iterations: 36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</si>
  <si>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</si>
  <si>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</si>
  <si>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</si>
  <si>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</si>
  <si>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</si>
  <si>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</si>
  <si>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</si>
  <si>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</si>
  <si>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</si>
  <si>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</si>
  <si>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</si>
  <si>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</si>
  <si>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</si>
  <si>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</si>
  <si>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$B$61</t>
  </si>
  <si>
    <t>Objective Extra Fine</t>
  </si>
  <si>
    <t>$B$53</t>
  </si>
  <si>
    <t>Ambrosi Extra Fine</t>
  </si>
  <si>
    <t>Contin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</si>
  <si>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</si>
  <si>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</si>
  <si>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</si>
  <si>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</si>
  <si>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</si>
  <si>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</si>
  <si>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</si>
  <si>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</si>
  <si>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</si>
  <si>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</si>
  <si>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</si>
  <si>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</si>
  <si>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</si>
  <si>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</si>
  <si>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</si>
  <si>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</si>
  <si>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</si>
  <si>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</si>
  <si>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</si>
  <si>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</si>
  <si>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</si>
  <si>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</si>
  <si>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</si>
  <si>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</si>
  <si>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</si>
  <si>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</si>
  <si>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</si>
  <si>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</si>
  <si>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</si>
  <si>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</si>
  <si>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</si>
  <si>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</si>
  <si>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</si>
  <si>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</si>
  <si>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</si>
  <si>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</si>
  <si>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</si>
  <si>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</si>
  <si>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</si>
  <si>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</si>
  <si>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</si>
  <si>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</si>
  <si>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</si>
  <si>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</si>
  <si>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</si>
  <si>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</si>
  <si>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</si>
  <si>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</si>
  <si>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</si>
  <si>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</si>
  <si>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</si>
  <si>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</si>
  <si>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</si>
  <si>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</si>
  <si>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$B$66</t>
  </si>
  <si>
    <t>Demand-Extra Fine LHS</t>
  </si>
  <si>
    <t>$B$66&gt;=$D$66</t>
  </si>
  <si>
    <t>Binding</t>
  </si>
  <si>
    <t>$B$67</t>
  </si>
  <si>
    <t>Demand- Fine LHS</t>
  </si>
  <si>
    <t>$B$67&gt;=$D$67</t>
  </si>
  <si>
    <t>$B$68</t>
  </si>
  <si>
    <t>Demand-Medium LHS</t>
  </si>
  <si>
    <t>$B$68&gt;=$D$68</t>
  </si>
  <si>
    <t>$B$69</t>
  </si>
  <si>
    <t>Demand-Coarse LHS</t>
  </si>
  <si>
    <t>$B$69&gt;=$D$69</t>
  </si>
  <si>
    <t>$B$72</t>
  </si>
  <si>
    <t>Ambrosi LHS</t>
  </si>
  <si>
    <t>$B$72&lt;=$D$72</t>
  </si>
  <si>
    <t>$B$73</t>
  </si>
  <si>
    <t>Bresciani LHS</t>
  </si>
  <si>
    <t>$B$73&lt;=$D$73</t>
  </si>
  <si>
    <t>$B$74</t>
  </si>
  <si>
    <t>Castri LHS</t>
  </si>
  <si>
    <t>$B$74&lt;=$D$74</t>
  </si>
  <si>
    <t>$B$75</t>
  </si>
  <si>
    <t>De Blasi LHS</t>
  </si>
  <si>
    <t>$B$75&lt;=$D$75</t>
  </si>
  <si>
    <t>Not Binding</t>
  </si>
  <si>
    <t>$B$76</t>
  </si>
  <si>
    <t>Estensi LHS</t>
  </si>
  <si>
    <t>$B$76&lt;=$D$76</t>
  </si>
  <si>
    <t>$B$77</t>
  </si>
  <si>
    <t>Filatoi Riuniti LHS</t>
  </si>
  <si>
    <t>$B$77&lt;=$D$77</t>
  </si>
  <si>
    <t>$B$78</t>
  </si>
  <si>
    <t>Giuliani LHS</t>
  </si>
  <si>
    <t>$B$78&lt;=$D$78</t>
  </si>
  <si>
    <t>$B$80</t>
  </si>
  <si>
    <t>Ambrosini_ExtraFine LHS</t>
  </si>
  <si>
    <t>$B$80=$D$80</t>
  </si>
  <si>
    <t>$B$81</t>
  </si>
  <si>
    <t>DeBlasiExtra_Fine LHS</t>
  </si>
  <si>
    <t>$B$81=$D$81</t>
  </si>
  <si>
    <t>Report Created: 5/15/2015 11:11:42 AM</t>
  </si>
  <si>
    <t>Solution Time: 0.11 Seconds.</t>
  </si>
  <si>
    <t>Iterations: 35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</si>
</sst>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3C3C3C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/>
    <xf numFmtId="2" fontId="0" fillId="0" borderId="0" xfId="0" applyNumberFormat="1"/>
    <xf numFmtId="0" fontId="1" fillId="0" borderId="15" xfId="0" applyFont="1" applyBorder="1" applyAlignment="1">
      <alignment horizontal="lef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64" fontId="1" fillId="0" borderId="17" xfId="0" applyNumberFormat="1" applyFont="1" applyBorder="1" applyAlignment="1">
      <alignment horizontal="right"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9" xfId="0" applyNumberFormat="1" applyFont="1" applyBorder="1" applyAlignment="1">
      <alignment horizontal="righ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0" fillId="0" borderId="9" xfId="0" applyBorder="1"/>
    <xf numFmtId="0" fontId="1" fillId="0" borderId="9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21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22" xfId="0" applyFill="1" applyBorder="1" applyAlignment="1"/>
    <xf numFmtId="2" fontId="0" fillId="0" borderId="21" xfId="0" applyNumberFormat="1" applyFill="1" applyBorder="1" applyAlignment="1"/>
    <xf numFmtId="0" fontId="0" fillId="0" borderId="22" xfId="0" applyNumberFormat="1" applyFill="1" applyBorder="1" applyAlignment="1"/>
    <xf numFmtId="0" fontId="0" fillId="0" borderId="21" xfId="0" applyNumberFormat="1" applyFill="1" applyBorder="1" applyAlignment="1"/>
    <xf numFmtId="167" fontId="0" fillId="0" borderId="0" xfId="0" applyNumberFormat="1"/>
    <xf numFmtId="2" fontId="1" fillId="0" borderId="0" xfId="0" applyNumberFormat="1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21.375" customWidth="1"/>
    <col min="4" max="4" width="13" bestFit="1" customWidth="1"/>
    <col min="5" max="5" width="13.375" bestFit="1" customWidth="1"/>
    <col min="6" max="6" width="10.375" customWidth="1"/>
    <col min="7" max="7" width="11.875" bestFit="1" customWidth="1"/>
  </cols>
  <sheetData>
    <row r="1" spans="1:5" x14ac:dyDescent="0.25">
      <c r="A1" s="34" t="s">
        <v>40</v>
      </c>
    </row>
    <row r="2" spans="1:5" x14ac:dyDescent="0.25">
      <c r="A2" s="34" t="s">
        <v>41</v>
      </c>
    </row>
    <row r="3" spans="1:5" x14ac:dyDescent="0.25">
      <c r="A3" s="34" t="s">
        <v>42</v>
      </c>
    </row>
    <row r="4" spans="1:5" x14ac:dyDescent="0.25">
      <c r="A4" s="34" t="s">
        <v>43</v>
      </c>
    </row>
    <row r="5" spans="1:5" x14ac:dyDescent="0.25">
      <c r="A5" s="34" t="s">
        <v>44</v>
      </c>
    </row>
    <row r="6" spans="1:5" x14ac:dyDescent="0.25">
      <c r="A6" s="34"/>
      <c r="B6" t="s">
        <v>45</v>
      </c>
    </row>
    <row r="7" spans="1:5" x14ac:dyDescent="0.25">
      <c r="A7" s="34"/>
      <c r="B7" t="s">
        <v>46</v>
      </c>
    </row>
    <row r="8" spans="1:5" x14ac:dyDescent="0.25">
      <c r="A8" s="34"/>
      <c r="B8" t="s">
        <v>47</v>
      </c>
    </row>
    <row r="9" spans="1:5" x14ac:dyDescent="0.25">
      <c r="A9" s="34" t="s">
        <v>48</v>
      </c>
    </row>
    <row r="10" spans="1:5" x14ac:dyDescent="0.25">
      <c r="B10" t="s">
        <v>49</v>
      </c>
    </row>
    <row r="11" spans="1:5" x14ac:dyDescent="0.25">
      <c r="B11" t="s">
        <v>50</v>
      </c>
    </row>
    <row r="14" spans="1:5" ht="16.5" thickBot="1" x14ac:dyDescent="0.3">
      <c r="A14" t="s">
        <v>51</v>
      </c>
    </row>
    <row r="15" spans="1:5" ht="16.5" thickBot="1" x14ac:dyDescent="0.3">
      <c r="B15" s="48" t="s">
        <v>52</v>
      </c>
      <c r="C15" s="48" t="s">
        <v>53</v>
      </c>
      <c r="D15" s="48" t="s">
        <v>54</v>
      </c>
      <c r="E15" s="48" t="s">
        <v>55</v>
      </c>
    </row>
    <row r="16" spans="1:5" ht="16.5" thickBot="1" x14ac:dyDescent="0.3">
      <c r="B16" s="47" t="s">
        <v>62</v>
      </c>
      <c r="C16" s="47" t="s">
        <v>63</v>
      </c>
      <c r="D16" s="50">
        <v>0</v>
      </c>
      <c r="E16" s="50">
        <v>1382544.3343149223</v>
      </c>
    </row>
    <row r="19" spans="1:6" ht="16.5" thickBot="1" x14ac:dyDescent="0.3">
      <c r="A19" t="s">
        <v>56</v>
      </c>
    </row>
    <row r="20" spans="1:6" ht="16.5" thickBot="1" x14ac:dyDescent="0.3">
      <c r="B20" s="48" t="s">
        <v>52</v>
      </c>
      <c r="C20" s="48" t="s">
        <v>53</v>
      </c>
      <c r="D20" s="48" t="s">
        <v>54</v>
      </c>
      <c r="E20" s="48" t="s">
        <v>55</v>
      </c>
      <c r="F20" s="48" t="s">
        <v>57</v>
      </c>
    </row>
    <row r="21" spans="1:6" x14ac:dyDescent="0.25">
      <c r="B21" s="49" t="s">
        <v>64</v>
      </c>
      <c r="C21" s="49" t="s">
        <v>65</v>
      </c>
      <c r="D21" s="51">
        <v>0</v>
      </c>
      <c r="E21" s="51">
        <v>0</v>
      </c>
      <c r="F21" s="49" t="s">
        <v>66</v>
      </c>
    </row>
    <row r="22" spans="1:6" x14ac:dyDescent="0.25">
      <c r="B22" s="49" t="s">
        <v>67</v>
      </c>
      <c r="C22" s="49" t="s">
        <v>68</v>
      </c>
      <c r="D22" s="51">
        <v>0</v>
      </c>
      <c r="E22" s="51">
        <v>6250.0000000000018</v>
      </c>
      <c r="F22" s="49" t="s">
        <v>66</v>
      </c>
    </row>
    <row r="23" spans="1:6" x14ac:dyDescent="0.25">
      <c r="B23" s="49" t="s">
        <v>69</v>
      </c>
      <c r="C23" s="49" t="s">
        <v>70</v>
      </c>
      <c r="D23" s="51">
        <v>0</v>
      </c>
      <c r="E23" s="51">
        <v>0</v>
      </c>
      <c r="F23" s="49" t="s">
        <v>66</v>
      </c>
    </row>
    <row r="24" spans="1:6" x14ac:dyDescent="0.25">
      <c r="B24" s="49" t="s">
        <v>71</v>
      </c>
      <c r="C24" s="49" t="s">
        <v>72</v>
      </c>
      <c r="D24" s="51">
        <v>0</v>
      </c>
      <c r="E24" s="51">
        <v>0</v>
      </c>
      <c r="F24" s="49" t="s">
        <v>66</v>
      </c>
    </row>
    <row r="25" spans="1:6" x14ac:dyDescent="0.25">
      <c r="B25" s="49" t="s">
        <v>73</v>
      </c>
      <c r="C25" s="49" t="s">
        <v>74</v>
      </c>
      <c r="D25" s="51">
        <v>0</v>
      </c>
      <c r="E25" s="51">
        <v>4285.7142857142862</v>
      </c>
      <c r="F25" s="49" t="s">
        <v>66</v>
      </c>
    </row>
    <row r="26" spans="1:6" x14ac:dyDescent="0.25">
      <c r="B26" s="49" t="s">
        <v>75</v>
      </c>
      <c r="C26" s="49" t="s">
        <v>76</v>
      </c>
      <c r="D26" s="51">
        <v>0</v>
      </c>
      <c r="E26" s="51">
        <v>0</v>
      </c>
      <c r="F26" s="49" t="s">
        <v>66</v>
      </c>
    </row>
    <row r="27" spans="1:6" x14ac:dyDescent="0.25">
      <c r="B27" s="49" t="s">
        <v>77</v>
      </c>
      <c r="C27" s="49" t="s">
        <v>78</v>
      </c>
      <c r="D27" s="51">
        <v>0</v>
      </c>
      <c r="E27" s="51">
        <v>0</v>
      </c>
      <c r="F27" s="49" t="s">
        <v>66</v>
      </c>
    </row>
    <row r="28" spans="1:6" x14ac:dyDescent="0.25">
      <c r="B28" s="49" t="s">
        <v>79</v>
      </c>
      <c r="C28" s="49" t="s">
        <v>80</v>
      </c>
      <c r="D28" s="51">
        <v>0</v>
      </c>
      <c r="E28" s="51">
        <v>0</v>
      </c>
      <c r="F28" s="49" t="s">
        <v>66</v>
      </c>
    </row>
    <row r="29" spans="1:6" x14ac:dyDescent="0.25">
      <c r="B29" s="49" t="s">
        <v>81</v>
      </c>
      <c r="C29" s="49" t="s">
        <v>82</v>
      </c>
      <c r="D29" s="51">
        <v>0</v>
      </c>
      <c r="E29" s="51">
        <v>3703.7037037037035</v>
      </c>
      <c r="F29" s="49" t="s">
        <v>66</v>
      </c>
    </row>
    <row r="30" spans="1:6" x14ac:dyDescent="0.25">
      <c r="B30" s="49" t="s">
        <v>83</v>
      </c>
      <c r="C30" s="49" t="s">
        <v>84</v>
      </c>
      <c r="D30" s="51">
        <v>0</v>
      </c>
      <c r="E30" s="51">
        <v>0</v>
      </c>
      <c r="F30" s="49" t="s">
        <v>66</v>
      </c>
    </row>
    <row r="31" spans="1:6" x14ac:dyDescent="0.25">
      <c r="B31" s="49" t="s">
        <v>85</v>
      </c>
      <c r="C31" s="49" t="s">
        <v>86</v>
      </c>
      <c r="D31" s="51">
        <v>0</v>
      </c>
      <c r="E31" s="51">
        <v>0</v>
      </c>
      <c r="F31" s="49" t="s">
        <v>66</v>
      </c>
    </row>
    <row r="32" spans="1:6" x14ac:dyDescent="0.25">
      <c r="B32" s="49" t="s">
        <v>87</v>
      </c>
      <c r="C32" s="49" t="s">
        <v>88</v>
      </c>
      <c r="D32" s="51">
        <v>0</v>
      </c>
      <c r="E32" s="51">
        <v>0</v>
      </c>
      <c r="F32" s="49" t="s">
        <v>66</v>
      </c>
    </row>
    <row r="33" spans="2:6" x14ac:dyDescent="0.25">
      <c r="B33" s="49" t="s">
        <v>89</v>
      </c>
      <c r="C33" s="49" t="s">
        <v>90</v>
      </c>
      <c r="D33" s="51">
        <v>0</v>
      </c>
      <c r="E33" s="51">
        <v>0</v>
      </c>
      <c r="F33" s="49" t="s">
        <v>66</v>
      </c>
    </row>
    <row r="34" spans="2:6" x14ac:dyDescent="0.25">
      <c r="B34" s="49" t="s">
        <v>91</v>
      </c>
      <c r="C34" s="49" t="s">
        <v>92</v>
      </c>
      <c r="D34" s="51">
        <v>0</v>
      </c>
      <c r="E34" s="51">
        <v>0</v>
      </c>
      <c r="F34" s="49" t="s">
        <v>66</v>
      </c>
    </row>
    <row r="35" spans="2:6" x14ac:dyDescent="0.25">
      <c r="B35" s="49" t="s">
        <v>93</v>
      </c>
      <c r="C35" s="49" t="s">
        <v>94</v>
      </c>
      <c r="D35" s="51">
        <v>0</v>
      </c>
      <c r="E35" s="51">
        <v>2040.1254518901687</v>
      </c>
      <c r="F35" s="49" t="s">
        <v>66</v>
      </c>
    </row>
    <row r="36" spans="2:6" x14ac:dyDescent="0.25">
      <c r="B36" s="49" t="s">
        <v>95</v>
      </c>
      <c r="C36" s="49" t="s">
        <v>96</v>
      </c>
      <c r="D36" s="51">
        <v>0</v>
      </c>
      <c r="E36" s="51">
        <v>0</v>
      </c>
      <c r="F36" s="49" t="s">
        <v>66</v>
      </c>
    </row>
    <row r="37" spans="2:6" x14ac:dyDescent="0.25">
      <c r="B37" s="49" t="s">
        <v>97</v>
      </c>
      <c r="C37" s="49" t="s">
        <v>98</v>
      </c>
      <c r="D37" s="51">
        <v>0</v>
      </c>
      <c r="E37" s="51">
        <v>3846.1538461538457</v>
      </c>
      <c r="F37" s="49" t="s">
        <v>66</v>
      </c>
    </row>
    <row r="38" spans="2:6" x14ac:dyDescent="0.25">
      <c r="B38" s="49" t="s">
        <v>99</v>
      </c>
      <c r="C38" s="49" t="s">
        <v>100</v>
      </c>
      <c r="D38" s="51">
        <v>0</v>
      </c>
      <c r="E38" s="51">
        <v>0</v>
      </c>
      <c r="F38" s="49" t="s">
        <v>66</v>
      </c>
    </row>
    <row r="39" spans="2:6" x14ac:dyDescent="0.25">
      <c r="B39" s="49" t="s">
        <v>101</v>
      </c>
      <c r="C39" s="49" t="s">
        <v>102</v>
      </c>
      <c r="D39" s="51">
        <v>0</v>
      </c>
      <c r="E39" s="51">
        <v>0</v>
      </c>
      <c r="F39" s="49" t="s">
        <v>66</v>
      </c>
    </row>
    <row r="40" spans="2:6" x14ac:dyDescent="0.25">
      <c r="B40" s="49" t="s">
        <v>103</v>
      </c>
      <c r="C40" s="49" t="s">
        <v>104</v>
      </c>
      <c r="D40" s="51">
        <v>0</v>
      </c>
      <c r="E40" s="51">
        <v>0</v>
      </c>
      <c r="F40" s="49" t="s">
        <v>66</v>
      </c>
    </row>
    <row r="41" spans="2:6" x14ac:dyDescent="0.25">
      <c r="B41" s="49" t="s">
        <v>105</v>
      </c>
      <c r="C41" s="49" t="s">
        <v>106</v>
      </c>
      <c r="D41" s="51">
        <v>0</v>
      </c>
      <c r="E41" s="51">
        <v>13164.428164428156</v>
      </c>
      <c r="F41" s="49" t="s">
        <v>66</v>
      </c>
    </row>
    <row r="42" spans="2:6" x14ac:dyDescent="0.25">
      <c r="B42" s="49" t="s">
        <v>107</v>
      </c>
      <c r="C42" s="49" t="s">
        <v>108</v>
      </c>
      <c r="D42" s="51">
        <v>0</v>
      </c>
      <c r="E42" s="51">
        <v>19750.000000000004</v>
      </c>
      <c r="F42" s="49" t="s">
        <v>66</v>
      </c>
    </row>
    <row r="43" spans="2:6" x14ac:dyDescent="0.25">
      <c r="B43" s="49" t="s">
        <v>109</v>
      </c>
      <c r="C43" s="49" t="s">
        <v>110</v>
      </c>
      <c r="D43" s="51">
        <v>0</v>
      </c>
      <c r="E43" s="51">
        <v>18817.017405252685</v>
      </c>
      <c r="F43" s="49" t="s">
        <v>66</v>
      </c>
    </row>
    <row r="44" spans="2:6" x14ac:dyDescent="0.25">
      <c r="B44" s="49" t="s">
        <v>111</v>
      </c>
      <c r="C44" s="49" t="s">
        <v>112</v>
      </c>
      <c r="D44" s="51">
        <v>0</v>
      </c>
      <c r="E44" s="51">
        <v>28000.000000000004</v>
      </c>
      <c r="F44" s="49" t="s">
        <v>66</v>
      </c>
    </row>
    <row r="45" spans="2:6" x14ac:dyDescent="0.25">
      <c r="B45" s="49" t="s">
        <v>113</v>
      </c>
      <c r="C45" s="49" t="s">
        <v>114</v>
      </c>
      <c r="D45" s="51">
        <v>0</v>
      </c>
      <c r="E45" s="51">
        <v>0</v>
      </c>
      <c r="F45" s="49" t="s">
        <v>66</v>
      </c>
    </row>
    <row r="46" spans="2:6" x14ac:dyDescent="0.25">
      <c r="B46" s="49" t="s">
        <v>115</v>
      </c>
      <c r="C46" s="49" t="s">
        <v>116</v>
      </c>
      <c r="D46" s="51">
        <v>0</v>
      </c>
      <c r="E46" s="51">
        <v>0</v>
      </c>
      <c r="F46" s="49" t="s">
        <v>66</v>
      </c>
    </row>
    <row r="47" spans="2:6" x14ac:dyDescent="0.25">
      <c r="B47" s="49" t="s">
        <v>117</v>
      </c>
      <c r="C47" s="49" t="s">
        <v>118</v>
      </c>
      <c r="D47" s="51">
        <v>0</v>
      </c>
      <c r="E47" s="51">
        <v>7142.8571428571404</v>
      </c>
      <c r="F47" s="49" t="s">
        <v>66</v>
      </c>
    </row>
    <row r="48" spans="2:6" ht="16.5" thickBot="1" x14ac:dyDescent="0.3">
      <c r="B48" s="47" t="s">
        <v>119</v>
      </c>
      <c r="C48" s="47" t="s">
        <v>120</v>
      </c>
      <c r="D48" s="52">
        <v>0</v>
      </c>
      <c r="E48" s="52">
        <v>0</v>
      </c>
      <c r="F48" s="47" t="s">
        <v>66</v>
      </c>
    </row>
    <row r="51" spans="1:7" ht="16.5" thickBot="1" x14ac:dyDescent="0.3">
      <c r="A51" t="s">
        <v>23</v>
      </c>
    </row>
    <row r="52" spans="1:7" ht="16.5" thickBot="1" x14ac:dyDescent="0.3">
      <c r="B52" s="48" t="s">
        <v>52</v>
      </c>
      <c r="C52" s="48" t="s">
        <v>53</v>
      </c>
      <c r="D52" s="48" t="s">
        <v>58</v>
      </c>
      <c r="E52" s="48" t="s">
        <v>59</v>
      </c>
      <c r="F52" s="48" t="s">
        <v>60</v>
      </c>
      <c r="G52" s="48" t="s">
        <v>61</v>
      </c>
    </row>
    <row r="53" spans="1:7" x14ac:dyDescent="0.25">
      <c r="B53" s="49" t="s">
        <v>121</v>
      </c>
      <c r="C53" s="49" t="s">
        <v>122</v>
      </c>
      <c r="D53" s="51">
        <v>24999.999999999993</v>
      </c>
      <c r="E53" s="49" t="s">
        <v>123</v>
      </c>
      <c r="F53" s="49" t="s">
        <v>124</v>
      </c>
      <c r="G53" s="51">
        <v>0</v>
      </c>
    </row>
    <row r="54" spans="1:7" x14ac:dyDescent="0.25">
      <c r="B54" s="49" t="s">
        <v>125</v>
      </c>
      <c r="C54" s="49" t="s">
        <v>126</v>
      </c>
      <c r="D54" s="51">
        <v>26000.000000000007</v>
      </c>
      <c r="E54" s="49" t="s">
        <v>127</v>
      </c>
      <c r="F54" s="49" t="s">
        <v>124</v>
      </c>
      <c r="G54" s="51">
        <v>0</v>
      </c>
    </row>
    <row r="55" spans="1:7" x14ac:dyDescent="0.25">
      <c r="B55" s="49" t="s">
        <v>128</v>
      </c>
      <c r="C55" s="49" t="s">
        <v>129</v>
      </c>
      <c r="D55" s="51">
        <v>27999.999999999996</v>
      </c>
      <c r="E55" s="49" t="s">
        <v>130</v>
      </c>
      <c r="F55" s="49" t="s">
        <v>124</v>
      </c>
      <c r="G55" s="51">
        <v>0</v>
      </c>
    </row>
    <row r="56" spans="1:7" x14ac:dyDescent="0.25">
      <c r="B56" s="49" t="s">
        <v>131</v>
      </c>
      <c r="C56" s="49" t="s">
        <v>132</v>
      </c>
      <c r="D56" s="51">
        <v>28000.000000000004</v>
      </c>
      <c r="E56" s="49" t="s">
        <v>133</v>
      </c>
      <c r="F56" s="49" t="s">
        <v>124</v>
      </c>
      <c r="G56" s="51">
        <v>0</v>
      </c>
    </row>
    <row r="57" spans="1:7" x14ac:dyDescent="0.25">
      <c r="B57" s="49" t="s">
        <v>134</v>
      </c>
      <c r="C57" s="49" t="s">
        <v>135</v>
      </c>
      <c r="D57" s="51">
        <v>2500.0000000000009</v>
      </c>
      <c r="E57" s="49" t="s">
        <v>136</v>
      </c>
      <c r="F57" s="49" t="s">
        <v>124</v>
      </c>
      <c r="G57" s="49">
        <v>0</v>
      </c>
    </row>
    <row r="58" spans="1:7" x14ac:dyDescent="0.25">
      <c r="B58" s="49" t="s">
        <v>137</v>
      </c>
      <c r="C58" s="49" t="s">
        <v>138</v>
      </c>
      <c r="D58" s="51">
        <v>3000</v>
      </c>
      <c r="E58" s="49" t="s">
        <v>139</v>
      </c>
      <c r="F58" s="49" t="s">
        <v>124</v>
      </c>
      <c r="G58" s="49">
        <v>0</v>
      </c>
    </row>
    <row r="59" spans="1:7" x14ac:dyDescent="0.25">
      <c r="B59" s="49" t="s">
        <v>140</v>
      </c>
      <c r="C59" s="49" t="s">
        <v>141</v>
      </c>
      <c r="D59" s="51">
        <v>2500</v>
      </c>
      <c r="E59" s="49" t="s">
        <v>142</v>
      </c>
      <c r="F59" s="49" t="s">
        <v>124</v>
      </c>
      <c r="G59" s="49">
        <v>0</v>
      </c>
    </row>
    <row r="60" spans="1:7" x14ac:dyDescent="0.25">
      <c r="B60" s="49" t="s">
        <v>143</v>
      </c>
      <c r="C60" s="49" t="s">
        <v>144</v>
      </c>
      <c r="D60" s="51">
        <v>714.04390816155899</v>
      </c>
      <c r="E60" s="49" t="s">
        <v>145</v>
      </c>
      <c r="F60" s="49" t="s">
        <v>146</v>
      </c>
      <c r="G60" s="49">
        <v>1885.9560918384409</v>
      </c>
    </row>
    <row r="61" spans="1:7" x14ac:dyDescent="0.25">
      <c r="B61" s="49" t="s">
        <v>147</v>
      </c>
      <c r="C61" s="49" t="s">
        <v>148</v>
      </c>
      <c r="D61" s="51">
        <v>2500</v>
      </c>
      <c r="E61" s="49" t="s">
        <v>149</v>
      </c>
      <c r="F61" s="49" t="s">
        <v>124</v>
      </c>
      <c r="G61" s="49">
        <v>0</v>
      </c>
    </row>
    <row r="62" spans="1:7" x14ac:dyDescent="0.25">
      <c r="B62" s="49" t="s">
        <v>150</v>
      </c>
      <c r="C62" s="49" t="s">
        <v>151</v>
      </c>
      <c r="D62" s="51">
        <v>37999.999999999993</v>
      </c>
      <c r="E62" s="49" t="s">
        <v>152</v>
      </c>
      <c r="F62" s="49" t="s">
        <v>124</v>
      </c>
      <c r="G62" s="49">
        <v>0</v>
      </c>
    </row>
    <row r="63" spans="1:7" x14ac:dyDescent="0.25">
      <c r="B63" s="49" t="s">
        <v>153</v>
      </c>
      <c r="C63" s="49" t="s">
        <v>154</v>
      </c>
      <c r="D63" s="51">
        <v>2499.9999999999991</v>
      </c>
      <c r="E63" s="49" t="s">
        <v>155</v>
      </c>
      <c r="F63" s="49" t="s">
        <v>124</v>
      </c>
      <c r="G63" s="49">
        <v>0</v>
      </c>
    </row>
    <row r="64" spans="1:7" x14ac:dyDescent="0.25">
      <c r="B64" s="49" t="s">
        <v>156</v>
      </c>
      <c r="C64" s="49" t="s">
        <v>157</v>
      </c>
      <c r="D64" s="51">
        <v>0</v>
      </c>
      <c r="E64" s="49" t="s">
        <v>158</v>
      </c>
      <c r="F64" s="49" t="s">
        <v>124</v>
      </c>
      <c r="G64" s="49">
        <v>0</v>
      </c>
    </row>
    <row r="65" spans="2:7" ht="16.5" thickBot="1" x14ac:dyDescent="0.3">
      <c r="B65" s="47" t="s">
        <v>159</v>
      </c>
      <c r="C65" s="47" t="s">
        <v>160</v>
      </c>
      <c r="D65" s="52">
        <v>0</v>
      </c>
      <c r="E65" s="47" t="s">
        <v>161</v>
      </c>
      <c r="F65" s="47" t="s">
        <v>124</v>
      </c>
      <c r="G65" s="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21.375" customWidth="1"/>
    <col min="4" max="4" width="13" bestFit="1" customWidth="1"/>
    <col min="5" max="5" width="13.375" bestFit="1" customWidth="1"/>
    <col min="6" max="6" width="10.375" customWidth="1"/>
    <col min="7" max="7" width="11.875" bestFit="1" customWidth="1"/>
  </cols>
  <sheetData>
    <row r="1" spans="1:5" x14ac:dyDescent="0.25">
      <c r="A1" s="34" t="s">
        <v>40</v>
      </c>
    </row>
    <row r="2" spans="1:5" x14ac:dyDescent="0.25">
      <c r="A2" s="34" t="s">
        <v>41</v>
      </c>
    </row>
    <row r="3" spans="1:5" x14ac:dyDescent="0.25">
      <c r="A3" s="34" t="s">
        <v>162</v>
      </c>
    </row>
    <row r="4" spans="1:5" x14ac:dyDescent="0.25">
      <c r="A4" s="34" t="s">
        <v>43</v>
      </c>
    </row>
    <row r="5" spans="1:5" x14ac:dyDescent="0.25">
      <c r="A5" s="34" t="s">
        <v>44</v>
      </c>
    </row>
    <row r="6" spans="1:5" x14ac:dyDescent="0.25">
      <c r="A6" s="34"/>
      <c r="B6" t="s">
        <v>45</v>
      </c>
    </row>
    <row r="7" spans="1:5" x14ac:dyDescent="0.25">
      <c r="A7" s="34"/>
      <c r="B7" t="s">
        <v>163</v>
      </c>
    </row>
    <row r="8" spans="1:5" x14ac:dyDescent="0.25">
      <c r="A8" s="34"/>
      <c r="B8" t="s">
        <v>164</v>
      </c>
    </row>
    <row r="9" spans="1:5" x14ac:dyDescent="0.25">
      <c r="A9" s="34" t="s">
        <v>48</v>
      </c>
    </row>
    <row r="10" spans="1:5" x14ac:dyDescent="0.25">
      <c r="B10" t="s">
        <v>49</v>
      </c>
    </row>
    <row r="11" spans="1:5" x14ac:dyDescent="0.25">
      <c r="B11" t="s">
        <v>50</v>
      </c>
    </row>
    <row r="14" spans="1:5" ht="16.5" thickBot="1" x14ac:dyDescent="0.3">
      <c r="A14" t="s">
        <v>51</v>
      </c>
    </row>
    <row r="15" spans="1:5" ht="16.5" thickBot="1" x14ac:dyDescent="0.3">
      <c r="B15" s="48" t="s">
        <v>52</v>
      </c>
      <c r="C15" s="48" t="s">
        <v>53</v>
      </c>
      <c r="D15" s="48" t="s">
        <v>54</v>
      </c>
      <c r="E15" s="48" t="s">
        <v>55</v>
      </c>
    </row>
    <row r="16" spans="1:5" ht="16.5" thickBot="1" x14ac:dyDescent="0.3">
      <c r="B16" s="47" t="s">
        <v>62</v>
      </c>
      <c r="C16" s="47" t="s">
        <v>63</v>
      </c>
      <c r="D16" s="50">
        <v>1333619.8436938878</v>
      </c>
      <c r="E16" s="50">
        <v>1333619.8436938876</v>
      </c>
    </row>
    <row r="19" spans="1:6" ht="16.5" thickBot="1" x14ac:dyDescent="0.3">
      <c r="A19" t="s">
        <v>56</v>
      </c>
    </row>
    <row r="20" spans="1:6" ht="16.5" thickBot="1" x14ac:dyDescent="0.3">
      <c r="B20" s="48" t="s">
        <v>52</v>
      </c>
      <c r="C20" s="48" t="s">
        <v>53</v>
      </c>
      <c r="D20" s="48" t="s">
        <v>54</v>
      </c>
      <c r="E20" s="48" t="s">
        <v>55</v>
      </c>
      <c r="F20" s="48" t="s">
        <v>57</v>
      </c>
    </row>
    <row r="21" spans="1:6" x14ac:dyDescent="0.25">
      <c r="B21" s="49" t="s">
        <v>64</v>
      </c>
      <c r="C21" s="49" t="s">
        <v>65</v>
      </c>
      <c r="D21" s="51">
        <v>0</v>
      </c>
      <c r="E21" s="51">
        <v>0</v>
      </c>
      <c r="F21" s="49" t="s">
        <v>66</v>
      </c>
    </row>
    <row r="22" spans="1:6" x14ac:dyDescent="0.25">
      <c r="B22" s="49" t="s">
        <v>67</v>
      </c>
      <c r="C22" s="49" t="s">
        <v>68</v>
      </c>
      <c r="D22" s="51">
        <v>6250.0000000000018</v>
      </c>
      <c r="E22" s="51">
        <v>6250</v>
      </c>
      <c r="F22" s="49" t="s">
        <v>66</v>
      </c>
    </row>
    <row r="23" spans="1:6" x14ac:dyDescent="0.25">
      <c r="B23" s="49" t="s">
        <v>69</v>
      </c>
      <c r="C23" s="49" t="s">
        <v>70</v>
      </c>
      <c r="D23" s="51">
        <v>0</v>
      </c>
      <c r="E23" s="51">
        <v>0</v>
      </c>
      <c r="F23" s="49" t="s">
        <v>66</v>
      </c>
    </row>
    <row r="24" spans="1:6" x14ac:dyDescent="0.25">
      <c r="B24" s="49" t="s">
        <v>71</v>
      </c>
      <c r="C24" s="49" t="s">
        <v>72</v>
      </c>
      <c r="D24" s="51">
        <v>0</v>
      </c>
      <c r="E24" s="51">
        <v>0</v>
      </c>
      <c r="F24" s="49" t="s">
        <v>66</v>
      </c>
    </row>
    <row r="25" spans="1:6" x14ac:dyDescent="0.25">
      <c r="B25" s="49" t="s">
        <v>73</v>
      </c>
      <c r="C25" s="49" t="s">
        <v>74</v>
      </c>
      <c r="D25" s="51">
        <v>4285.7142857142862</v>
      </c>
      <c r="E25" s="51">
        <v>4285.7142857142862</v>
      </c>
      <c r="F25" s="49" t="s">
        <v>66</v>
      </c>
    </row>
    <row r="26" spans="1:6" x14ac:dyDescent="0.25">
      <c r="B26" s="49" t="s">
        <v>75</v>
      </c>
      <c r="C26" s="49" t="s">
        <v>76</v>
      </c>
      <c r="D26" s="51">
        <v>0</v>
      </c>
      <c r="E26" s="51">
        <v>0</v>
      </c>
      <c r="F26" s="49" t="s">
        <v>66</v>
      </c>
    </row>
    <row r="27" spans="1:6" x14ac:dyDescent="0.25">
      <c r="B27" s="49" t="s">
        <v>77</v>
      </c>
      <c r="C27" s="49" t="s">
        <v>78</v>
      </c>
      <c r="D27" s="51">
        <v>0</v>
      </c>
      <c r="E27" s="51">
        <v>0</v>
      </c>
      <c r="F27" s="49" t="s">
        <v>66</v>
      </c>
    </row>
    <row r="28" spans="1:6" x14ac:dyDescent="0.25">
      <c r="B28" s="49" t="s">
        <v>79</v>
      </c>
      <c r="C28" s="49" t="s">
        <v>80</v>
      </c>
      <c r="D28" s="51">
        <v>0</v>
      </c>
      <c r="E28" s="51">
        <v>0</v>
      </c>
      <c r="F28" s="49" t="s">
        <v>66</v>
      </c>
    </row>
    <row r="29" spans="1:6" x14ac:dyDescent="0.25">
      <c r="B29" s="49" t="s">
        <v>81</v>
      </c>
      <c r="C29" s="49" t="s">
        <v>82</v>
      </c>
      <c r="D29" s="51">
        <v>3703.7037037037035</v>
      </c>
      <c r="E29" s="51">
        <v>3703.7037037037035</v>
      </c>
      <c r="F29" s="49" t="s">
        <v>66</v>
      </c>
    </row>
    <row r="30" spans="1:6" x14ac:dyDescent="0.25">
      <c r="B30" s="49" t="s">
        <v>83</v>
      </c>
      <c r="C30" s="49" t="s">
        <v>84</v>
      </c>
      <c r="D30" s="51">
        <v>0</v>
      </c>
      <c r="E30" s="51">
        <v>0</v>
      </c>
      <c r="F30" s="49" t="s">
        <v>66</v>
      </c>
    </row>
    <row r="31" spans="1:6" x14ac:dyDescent="0.25">
      <c r="B31" s="49" t="s">
        <v>85</v>
      </c>
      <c r="C31" s="49" t="s">
        <v>86</v>
      </c>
      <c r="D31" s="51">
        <v>0</v>
      </c>
      <c r="E31" s="51">
        <v>0</v>
      </c>
      <c r="F31" s="49" t="s">
        <v>66</v>
      </c>
    </row>
    <row r="32" spans="1:6" x14ac:dyDescent="0.25">
      <c r="B32" s="49" t="s">
        <v>87</v>
      </c>
      <c r="C32" s="49" t="s">
        <v>88</v>
      </c>
      <c r="D32" s="51">
        <v>0</v>
      </c>
      <c r="E32" s="51">
        <v>0</v>
      </c>
      <c r="F32" s="49" t="s">
        <v>66</v>
      </c>
    </row>
    <row r="33" spans="2:6" x14ac:dyDescent="0.25">
      <c r="B33" s="49" t="s">
        <v>89</v>
      </c>
      <c r="C33" s="49" t="s">
        <v>90</v>
      </c>
      <c r="D33" s="51">
        <v>0</v>
      </c>
      <c r="E33" s="51">
        <v>0</v>
      </c>
      <c r="F33" s="49" t="s">
        <v>66</v>
      </c>
    </row>
    <row r="34" spans="2:6" x14ac:dyDescent="0.25">
      <c r="B34" s="49" t="s">
        <v>91</v>
      </c>
      <c r="C34" s="49" t="s">
        <v>92</v>
      </c>
      <c r="D34" s="51">
        <v>0</v>
      </c>
      <c r="E34" s="51">
        <v>0</v>
      </c>
      <c r="F34" s="49" t="s">
        <v>66</v>
      </c>
    </row>
    <row r="35" spans="2:6" x14ac:dyDescent="0.25">
      <c r="B35" s="49" t="s">
        <v>93</v>
      </c>
      <c r="C35" s="49" t="s">
        <v>94</v>
      </c>
      <c r="D35" s="51">
        <v>2040.1254518901687</v>
      </c>
      <c r="E35" s="51">
        <v>2040.1254518901674</v>
      </c>
      <c r="F35" s="49" t="s">
        <v>66</v>
      </c>
    </row>
    <row r="36" spans="2:6" x14ac:dyDescent="0.25">
      <c r="B36" s="49" t="s">
        <v>95</v>
      </c>
      <c r="C36" s="49" t="s">
        <v>96</v>
      </c>
      <c r="D36" s="51">
        <v>0</v>
      </c>
      <c r="E36" s="51">
        <v>0</v>
      </c>
      <c r="F36" s="49" t="s">
        <v>66</v>
      </c>
    </row>
    <row r="37" spans="2:6" x14ac:dyDescent="0.25">
      <c r="B37" s="49" t="s">
        <v>97</v>
      </c>
      <c r="C37" s="49" t="s">
        <v>98</v>
      </c>
      <c r="D37" s="51">
        <v>3846.1538461538457</v>
      </c>
      <c r="E37" s="51">
        <v>3846.1538461538457</v>
      </c>
      <c r="F37" s="49" t="s">
        <v>66</v>
      </c>
    </row>
    <row r="38" spans="2:6" x14ac:dyDescent="0.25">
      <c r="B38" s="49" t="s">
        <v>99</v>
      </c>
      <c r="C38" s="49" t="s">
        <v>100</v>
      </c>
      <c r="D38" s="51">
        <v>0</v>
      </c>
      <c r="E38" s="51">
        <v>0</v>
      </c>
      <c r="F38" s="49" t="s">
        <v>66</v>
      </c>
    </row>
    <row r="39" spans="2:6" x14ac:dyDescent="0.25">
      <c r="B39" s="49" t="s">
        <v>101</v>
      </c>
      <c r="C39" s="49" t="s">
        <v>102</v>
      </c>
      <c r="D39" s="51">
        <v>0</v>
      </c>
      <c r="E39" s="51">
        <v>0</v>
      </c>
      <c r="F39" s="49" t="s">
        <v>66</v>
      </c>
    </row>
    <row r="40" spans="2:6" x14ac:dyDescent="0.25">
      <c r="B40" s="49" t="s">
        <v>103</v>
      </c>
      <c r="C40" s="49" t="s">
        <v>104</v>
      </c>
      <c r="D40" s="51">
        <v>0</v>
      </c>
      <c r="E40" s="51">
        <v>0</v>
      </c>
      <c r="F40" s="49" t="s">
        <v>66</v>
      </c>
    </row>
    <row r="41" spans="2:6" x14ac:dyDescent="0.25">
      <c r="B41" s="49" t="s">
        <v>105</v>
      </c>
      <c r="C41" s="49" t="s">
        <v>106</v>
      </c>
      <c r="D41" s="51">
        <v>13164.428164428156</v>
      </c>
      <c r="E41" s="51">
        <v>13164.428164428158</v>
      </c>
      <c r="F41" s="49" t="s">
        <v>66</v>
      </c>
    </row>
    <row r="42" spans="2:6" x14ac:dyDescent="0.25">
      <c r="B42" s="49" t="s">
        <v>107</v>
      </c>
      <c r="C42" s="49" t="s">
        <v>108</v>
      </c>
      <c r="D42" s="51">
        <v>19750.000000000004</v>
      </c>
      <c r="E42" s="51">
        <v>19750</v>
      </c>
      <c r="F42" s="49" t="s">
        <v>66</v>
      </c>
    </row>
    <row r="43" spans="2:6" x14ac:dyDescent="0.25">
      <c r="B43" s="49" t="s">
        <v>109</v>
      </c>
      <c r="C43" s="49" t="s">
        <v>110</v>
      </c>
      <c r="D43" s="51">
        <v>18817.017405252685</v>
      </c>
      <c r="E43" s="51">
        <v>18817.017405252693</v>
      </c>
      <c r="F43" s="49" t="s">
        <v>66</v>
      </c>
    </row>
    <row r="44" spans="2:6" x14ac:dyDescent="0.25">
      <c r="B44" s="49" t="s">
        <v>111</v>
      </c>
      <c r="C44" s="49" t="s">
        <v>112</v>
      </c>
      <c r="D44" s="51">
        <v>28000.000000000004</v>
      </c>
      <c r="E44" s="51">
        <v>28000</v>
      </c>
      <c r="F44" s="49" t="s">
        <v>66</v>
      </c>
    </row>
    <row r="45" spans="2:6" x14ac:dyDescent="0.25">
      <c r="B45" s="49" t="s">
        <v>113</v>
      </c>
      <c r="C45" s="49" t="s">
        <v>114</v>
      </c>
      <c r="D45" s="51">
        <v>0</v>
      </c>
      <c r="E45" s="51">
        <v>0</v>
      </c>
      <c r="F45" s="49" t="s">
        <v>66</v>
      </c>
    </row>
    <row r="46" spans="2:6" x14ac:dyDescent="0.25">
      <c r="B46" s="49" t="s">
        <v>115</v>
      </c>
      <c r="C46" s="49" t="s">
        <v>116</v>
      </c>
      <c r="D46" s="51">
        <v>0</v>
      </c>
      <c r="E46" s="51">
        <v>0</v>
      </c>
      <c r="F46" s="49" t="s">
        <v>66</v>
      </c>
    </row>
    <row r="47" spans="2:6" x14ac:dyDescent="0.25">
      <c r="B47" s="49" t="s">
        <v>117</v>
      </c>
      <c r="C47" s="49" t="s">
        <v>118</v>
      </c>
      <c r="D47" s="51">
        <v>7142.8571428571404</v>
      </c>
      <c r="E47" s="51">
        <v>7142.8571428571404</v>
      </c>
      <c r="F47" s="49" t="s">
        <v>66</v>
      </c>
    </row>
    <row r="48" spans="2:6" ht="16.5" thickBot="1" x14ac:dyDescent="0.3">
      <c r="B48" s="47" t="s">
        <v>119</v>
      </c>
      <c r="C48" s="47" t="s">
        <v>120</v>
      </c>
      <c r="D48" s="52">
        <v>0</v>
      </c>
      <c r="E48" s="52">
        <v>0</v>
      </c>
      <c r="F48" s="47" t="s">
        <v>66</v>
      </c>
    </row>
    <row r="51" spans="1:7" ht="16.5" thickBot="1" x14ac:dyDescent="0.3">
      <c r="A51" t="s">
        <v>23</v>
      </c>
    </row>
    <row r="52" spans="1:7" ht="16.5" thickBot="1" x14ac:dyDescent="0.3">
      <c r="B52" s="48" t="s">
        <v>52</v>
      </c>
      <c r="C52" s="48" t="s">
        <v>53</v>
      </c>
      <c r="D52" s="48" t="s">
        <v>58</v>
      </c>
      <c r="E52" s="48" t="s">
        <v>59</v>
      </c>
      <c r="F52" s="48" t="s">
        <v>60</v>
      </c>
      <c r="G52" s="48" t="s">
        <v>61</v>
      </c>
    </row>
    <row r="53" spans="1:7" x14ac:dyDescent="0.25">
      <c r="B53" s="49" t="s">
        <v>121</v>
      </c>
      <c r="C53" s="49" t="s">
        <v>122</v>
      </c>
      <c r="D53" s="51">
        <v>24999.999999999993</v>
      </c>
      <c r="E53" s="49" t="s">
        <v>123</v>
      </c>
      <c r="F53" s="49" t="s">
        <v>124</v>
      </c>
      <c r="G53" s="51">
        <v>0</v>
      </c>
    </row>
    <row r="54" spans="1:7" x14ac:dyDescent="0.25">
      <c r="B54" s="49" t="s">
        <v>125</v>
      </c>
      <c r="C54" s="49" t="s">
        <v>126</v>
      </c>
      <c r="D54" s="51">
        <v>26000</v>
      </c>
      <c r="E54" s="49" t="s">
        <v>127</v>
      </c>
      <c r="F54" s="49" t="s">
        <v>124</v>
      </c>
      <c r="G54" s="51">
        <v>0</v>
      </c>
    </row>
    <row r="55" spans="1:7" x14ac:dyDescent="0.25">
      <c r="B55" s="49" t="s">
        <v>128</v>
      </c>
      <c r="C55" s="49" t="s">
        <v>129</v>
      </c>
      <c r="D55" s="51">
        <v>28000</v>
      </c>
      <c r="E55" s="49" t="s">
        <v>130</v>
      </c>
      <c r="F55" s="49" t="s">
        <v>124</v>
      </c>
      <c r="G55" s="51">
        <v>0</v>
      </c>
    </row>
    <row r="56" spans="1:7" x14ac:dyDescent="0.25">
      <c r="B56" s="49" t="s">
        <v>131</v>
      </c>
      <c r="C56" s="49" t="s">
        <v>132</v>
      </c>
      <c r="D56" s="51">
        <v>28000</v>
      </c>
      <c r="E56" s="49" t="s">
        <v>133</v>
      </c>
      <c r="F56" s="49" t="s">
        <v>124</v>
      </c>
      <c r="G56" s="51">
        <v>0</v>
      </c>
    </row>
    <row r="57" spans="1:7" x14ac:dyDescent="0.25">
      <c r="B57" s="49" t="s">
        <v>134</v>
      </c>
      <c r="C57" s="49" t="s">
        <v>135</v>
      </c>
      <c r="D57" s="51">
        <v>2500</v>
      </c>
      <c r="E57" s="49" t="s">
        <v>136</v>
      </c>
      <c r="F57" s="49" t="s">
        <v>124</v>
      </c>
      <c r="G57" s="49">
        <v>0</v>
      </c>
    </row>
    <row r="58" spans="1:7" x14ac:dyDescent="0.25">
      <c r="B58" s="49" t="s">
        <v>137</v>
      </c>
      <c r="C58" s="49" t="s">
        <v>138</v>
      </c>
      <c r="D58" s="51">
        <v>3000</v>
      </c>
      <c r="E58" s="49" t="s">
        <v>139</v>
      </c>
      <c r="F58" s="49" t="s">
        <v>124</v>
      </c>
      <c r="G58" s="49">
        <v>0</v>
      </c>
    </row>
    <row r="59" spans="1:7" x14ac:dyDescent="0.25">
      <c r="B59" s="49" t="s">
        <v>140</v>
      </c>
      <c r="C59" s="49" t="s">
        <v>141</v>
      </c>
      <c r="D59" s="51">
        <v>2500</v>
      </c>
      <c r="E59" s="49" t="s">
        <v>142</v>
      </c>
      <c r="F59" s="49" t="s">
        <v>124</v>
      </c>
      <c r="G59" s="49">
        <v>0</v>
      </c>
    </row>
    <row r="60" spans="1:7" x14ac:dyDescent="0.25">
      <c r="B60" s="49" t="s">
        <v>143</v>
      </c>
      <c r="C60" s="49" t="s">
        <v>144</v>
      </c>
      <c r="D60" s="51">
        <v>714.04390816155853</v>
      </c>
      <c r="E60" s="49" t="s">
        <v>145</v>
      </c>
      <c r="F60" s="49" t="s">
        <v>146</v>
      </c>
      <c r="G60" s="49">
        <v>1885.9560918384414</v>
      </c>
    </row>
    <row r="61" spans="1:7" x14ac:dyDescent="0.25">
      <c r="B61" s="49" t="s">
        <v>147</v>
      </c>
      <c r="C61" s="49" t="s">
        <v>148</v>
      </c>
      <c r="D61" s="51">
        <v>2500</v>
      </c>
      <c r="E61" s="49" t="s">
        <v>149</v>
      </c>
      <c r="F61" s="49" t="s">
        <v>124</v>
      </c>
      <c r="G61" s="49">
        <v>0</v>
      </c>
    </row>
    <row r="62" spans="1:7" x14ac:dyDescent="0.25">
      <c r="B62" s="49" t="s">
        <v>150</v>
      </c>
      <c r="C62" s="49" t="s">
        <v>151</v>
      </c>
      <c r="D62" s="51">
        <v>37999.999999999993</v>
      </c>
      <c r="E62" s="49" t="s">
        <v>152</v>
      </c>
      <c r="F62" s="49" t="s">
        <v>124</v>
      </c>
      <c r="G62" s="49">
        <v>0</v>
      </c>
    </row>
    <row r="63" spans="1:7" x14ac:dyDescent="0.25">
      <c r="B63" s="49" t="s">
        <v>153</v>
      </c>
      <c r="C63" s="49" t="s">
        <v>154</v>
      </c>
      <c r="D63" s="51">
        <v>2499.9999999999991</v>
      </c>
      <c r="E63" s="49" t="s">
        <v>155</v>
      </c>
      <c r="F63" s="49" t="s">
        <v>124</v>
      </c>
      <c r="G63" s="49">
        <v>0</v>
      </c>
    </row>
    <row r="64" spans="1:7" x14ac:dyDescent="0.25">
      <c r="B64" s="49" t="s">
        <v>156</v>
      </c>
      <c r="C64" s="49" t="s">
        <v>157</v>
      </c>
      <c r="D64" s="51">
        <v>0</v>
      </c>
      <c r="E64" s="49" t="s">
        <v>158</v>
      </c>
      <c r="F64" s="49" t="s">
        <v>124</v>
      </c>
      <c r="G64" s="49">
        <v>0</v>
      </c>
    </row>
    <row r="65" spans="2:7" ht="16.5" thickBot="1" x14ac:dyDescent="0.3">
      <c r="B65" s="47" t="s">
        <v>159</v>
      </c>
      <c r="C65" s="47" t="s">
        <v>160</v>
      </c>
      <c r="D65" s="52">
        <v>0</v>
      </c>
      <c r="E65" s="47" t="s">
        <v>161</v>
      </c>
      <c r="F65" s="47" t="s">
        <v>124</v>
      </c>
      <c r="G65" s="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59" workbookViewId="0">
      <selection activeCell="B80" sqref="B80"/>
    </sheetView>
  </sheetViews>
  <sheetFormatPr defaultColWidth="11" defaultRowHeight="15.75" x14ac:dyDescent="0.25"/>
  <cols>
    <col min="1" max="1" width="16.375" customWidth="1"/>
  </cols>
  <sheetData>
    <row r="1" spans="1:11" x14ac:dyDescent="0.25">
      <c r="A1" s="13" t="s">
        <v>0</v>
      </c>
      <c r="B1" s="1"/>
      <c r="C1" s="1"/>
      <c r="D1" s="1"/>
      <c r="E1" s="1"/>
    </row>
    <row r="2" spans="1:11" x14ac:dyDescent="0.25">
      <c r="A2" s="1"/>
      <c r="B2" s="1"/>
      <c r="C2" s="1"/>
      <c r="D2" s="1"/>
      <c r="E2" s="1"/>
    </row>
    <row r="3" spans="1:11" ht="16.5" thickBot="1" x14ac:dyDescent="0.3">
      <c r="A3" s="13" t="s">
        <v>1</v>
      </c>
      <c r="B3" s="1"/>
      <c r="C3" s="1"/>
      <c r="D3" s="1"/>
      <c r="E3" s="1"/>
      <c r="G3" s="34" t="s">
        <v>33</v>
      </c>
    </row>
    <row r="4" spans="1:11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G4" s="2" t="s">
        <v>2</v>
      </c>
      <c r="H4" s="3" t="s">
        <v>3</v>
      </c>
      <c r="I4" s="3" t="s">
        <v>4</v>
      </c>
      <c r="J4" s="3" t="s">
        <v>5</v>
      </c>
      <c r="K4" s="4" t="s">
        <v>6</v>
      </c>
    </row>
    <row r="5" spans="1:11" x14ac:dyDescent="0.25">
      <c r="A5" s="5" t="s">
        <v>7</v>
      </c>
      <c r="B5" s="6"/>
      <c r="C5" s="22">
        <v>0.4</v>
      </c>
      <c r="D5" s="22">
        <v>0.375</v>
      </c>
      <c r="E5" s="23">
        <v>0.25</v>
      </c>
      <c r="G5" s="5" t="s">
        <v>7</v>
      </c>
      <c r="H5" s="6"/>
      <c r="I5" s="22">
        <f>1/C5</f>
        <v>2.5</v>
      </c>
      <c r="J5" s="22">
        <f t="shared" ref="J5:K11" si="0">1/D5</f>
        <v>2.6666666666666665</v>
      </c>
      <c r="K5" s="38">
        <f t="shared" si="0"/>
        <v>4</v>
      </c>
    </row>
    <row r="6" spans="1:11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G6" s="5" t="s">
        <v>8</v>
      </c>
      <c r="H6" s="22">
        <f>1/B6</f>
        <v>1.4285714285714286</v>
      </c>
      <c r="I6" s="22">
        <f t="shared" ref="I6:I11" si="1">1/C6</f>
        <v>2</v>
      </c>
      <c r="J6" s="22">
        <f t="shared" si="0"/>
        <v>2.8571428571428572</v>
      </c>
      <c r="K6" s="39">
        <f t="shared" si="0"/>
        <v>4</v>
      </c>
    </row>
    <row r="7" spans="1:11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G7" s="5" t="s">
        <v>9</v>
      </c>
      <c r="H7" s="22">
        <f t="shared" ref="H7:H11" si="2">1/B7</f>
        <v>1.4814814814814814</v>
      </c>
      <c r="I7" s="22">
        <f t="shared" si="1"/>
        <v>2.2222222222222223</v>
      </c>
      <c r="J7" s="22">
        <f t="shared" si="0"/>
        <v>2.5</v>
      </c>
      <c r="K7" s="39">
        <f t="shared" si="0"/>
        <v>4</v>
      </c>
    </row>
    <row r="8" spans="1:11" x14ac:dyDescent="0.25">
      <c r="A8" s="5" t="s">
        <v>10</v>
      </c>
      <c r="B8" s="6"/>
      <c r="C8" s="22">
        <v>0.45</v>
      </c>
      <c r="D8" s="22">
        <v>0.35</v>
      </c>
      <c r="E8" s="23">
        <v>0.2</v>
      </c>
      <c r="G8" s="5" t="s">
        <v>10</v>
      </c>
      <c r="H8" s="6"/>
      <c r="I8" s="22">
        <f t="shared" si="1"/>
        <v>2.2222222222222223</v>
      </c>
      <c r="J8" s="22">
        <f t="shared" si="0"/>
        <v>2.8571428571428572</v>
      </c>
      <c r="K8" s="39">
        <f t="shared" si="0"/>
        <v>5</v>
      </c>
    </row>
    <row r="9" spans="1:11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G9" s="5" t="s">
        <v>11</v>
      </c>
      <c r="H9" s="22">
        <f t="shared" si="2"/>
        <v>1.5384615384615383</v>
      </c>
      <c r="I9" s="22">
        <f t="shared" si="1"/>
        <v>2.2222222222222223</v>
      </c>
      <c r="J9" s="22">
        <f t="shared" si="0"/>
        <v>2.5</v>
      </c>
      <c r="K9" s="39">
        <f t="shared" si="0"/>
        <v>4</v>
      </c>
    </row>
    <row r="10" spans="1:11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G10" s="5" t="s">
        <v>12</v>
      </c>
      <c r="H10" s="22">
        <f t="shared" si="2"/>
        <v>1.6</v>
      </c>
      <c r="I10" s="22">
        <f t="shared" si="1"/>
        <v>2</v>
      </c>
      <c r="J10" s="22">
        <f t="shared" si="0"/>
        <v>2.3529411764705883</v>
      </c>
      <c r="K10" s="39">
        <f t="shared" si="0"/>
        <v>2.3529411764705883</v>
      </c>
    </row>
    <row r="11" spans="1:11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G11" s="36" t="s">
        <v>13</v>
      </c>
      <c r="H11" s="37">
        <f t="shared" si="2"/>
        <v>1.4285714285714286</v>
      </c>
      <c r="I11" s="37">
        <f t="shared" si="1"/>
        <v>2.2222222222222223</v>
      </c>
      <c r="J11" s="37">
        <f t="shared" si="0"/>
        <v>2.8571428571428572</v>
      </c>
      <c r="K11" s="40">
        <f t="shared" si="0"/>
        <v>2.5</v>
      </c>
    </row>
    <row r="12" spans="1:11" x14ac:dyDescent="0.25">
      <c r="A12" s="1"/>
      <c r="B12" s="1"/>
      <c r="C12" s="1"/>
      <c r="D12" s="1"/>
      <c r="E12" s="1"/>
    </row>
    <row r="13" spans="1:11" ht="26.25" thickBot="1" x14ac:dyDescent="0.3">
      <c r="A13" s="13" t="s">
        <v>14</v>
      </c>
      <c r="B13" s="1"/>
      <c r="C13" s="1"/>
      <c r="D13" s="1"/>
      <c r="E13" s="1"/>
      <c r="G13" s="41" t="s">
        <v>34</v>
      </c>
      <c r="H13" s="42" t="s">
        <v>35</v>
      </c>
    </row>
    <row r="14" spans="1:11" ht="16.5" thickBot="1" x14ac:dyDescent="0.3">
      <c r="A14" s="2" t="s">
        <v>2</v>
      </c>
      <c r="B14" s="4" t="s">
        <v>15</v>
      </c>
      <c r="C14" s="1"/>
      <c r="D14" s="1"/>
      <c r="E14" s="1"/>
      <c r="G14" s="43" t="s">
        <v>7</v>
      </c>
      <c r="H14" s="42">
        <f>SUM(H5:K5)*B15</f>
        <v>22916.666666666664</v>
      </c>
    </row>
    <row r="15" spans="1:11" x14ac:dyDescent="0.25">
      <c r="A15" s="5" t="s">
        <v>7</v>
      </c>
      <c r="B15" s="8">
        <v>2500</v>
      </c>
      <c r="C15" s="1"/>
      <c r="D15" s="1"/>
      <c r="E15" s="1"/>
      <c r="G15" s="43" t="s">
        <v>8</v>
      </c>
      <c r="H15" s="42">
        <f t="shared" ref="H15:H20" si="3">SUM(H6:K6)*B16</f>
        <v>30857.142857142859</v>
      </c>
    </row>
    <row r="16" spans="1:11" x14ac:dyDescent="0.25">
      <c r="A16" s="5" t="s">
        <v>8</v>
      </c>
      <c r="B16" s="8">
        <v>3000</v>
      </c>
      <c r="C16" s="1"/>
      <c r="D16" s="1"/>
      <c r="E16" s="1"/>
      <c r="G16" s="43" t="s">
        <v>9</v>
      </c>
      <c r="H16" s="42">
        <f t="shared" si="3"/>
        <v>25509.259259259259</v>
      </c>
    </row>
    <row r="17" spans="1:10" x14ac:dyDescent="0.25">
      <c r="A17" s="5" t="s">
        <v>9</v>
      </c>
      <c r="B17" s="8">
        <v>2500</v>
      </c>
      <c r="C17" s="1"/>
      <c r="D17" s="1"/>
      <c r="E17" s="1"/>
      <c r="G17" s="43" t="s">
        <v>10</v>
      </c>
      <c r="H17" s="42">
        <f t="shared" si="3"/>
        <v>26206.349206349205</v>
      </c>
    </row>
    <row r="18" spans="1:10" x14ac:dyDescent="0.25">
      <c r="A18" s="5" t="s">
        <v>10</v>
      </c>
      <c r="B18" s="8">
        <v>2600</v>
      </c>
      <c r="C18" s="1"/>
      <c r="D18" s="1"/>
      <c r="E18" s="1"/>
      <c r="G18" s="43" t="s">
        <v>11</v>
      </c>
      <c r="H18" s="42">
        <f t="shared" si="3"/>
        <v>25651.709401709402</v>
      </c>
    </row>
    <row r="19" spans="1:10" x14ac:dyDescent="0.25">
      <c r="A19" s="5" t="s">
        <v>11</v>
      </c>
      <c r="B19" s="8">
        <v>2500</v>
      </c>
      <c r="C19" s="1"/>
      <c r="D19" s="1"/>
      <c r="E19" s="1"/>
      <c r="G19" s="43" t="s">
        <v>12</v>
      </c>
      <c r="H19" s="42">
        <f t="shared" si="3"/>
        <v>315623.52941176476</v>
      </c>
    </row>
    <row r="20" spans="1:10" x14ac:dyDescent="0.25">
      <c r="A20" s="5" t="s">
        <v>12</v>
      </c>
      <c r="B20" s="8">
        <v>38000</v>
      </c>
      <c r="C20" s="1"/>
      <c r="D20" s="1"/>
      <c r="E20" s="1"/>
      <c r="G20" s="43" t="s">
        <v>13</v>
      </c>
      <c r="H20" s="42">
        <f t="shared" si="3"/>
        <v>22519.841269841269</v>
      </c>
    </row>
    <row r="21" spans="1:10" ht="16.5" thickBot="1" x14ac:dyDescent="0.3">
      <c r="A21" s="9" t="s">
        <v>13</v>
      </c>
      <c r="B21" s="10">
        <v>2500</v>
      </c>
      <c r="C21" s="1"/>
      <c r="D21" s="1"/>
      <c r="E21" s="1"/>
    </row>
    <row r="22" spans="1:10" x14ac:dyDescent="0.25">
      <c r="A22" s="1"/>
      <c r="B22" s="1"/>
      <c r="C22" s="1"/>
      <c r="D22" s="1"/>
      <c r="E22" s="1"/>
    </row>
    <row r="23" spans="1:10" ht="16.5" thickBot="1" x14ac:dyDescent="0.3">
      <c r="A23" s="13" t="s">
        <v>16</v>
      </c>
      <c r="B23" s="1"/>
      <c r="C23" s="1"/>
      <c r="D23" s="1"/>
      <c r="E23" s="1"/>
    </row>
    <row r="24" spans="1:10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0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10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0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10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10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10" x14ac:dyDescent="0.25">
      <c r="A30" s="5" t="s">
        <v>12</v>
      </c>
      <c r="B30" s="18">
        <f>G30*0.95</f>
        <v>17.337499999999999</v>
      </c>
      <c r="C30" s="18">
        <f t="shared" ref="C30:E30" si="4">H30*0.95</f>
        <v>13.205</v>
      </c>
      <c r="D30" s="18">
        <f t="shared" si="4"/>
        <v>10.83</v>
      </c>
      <c r="E30" s="18">
        <f t="shared" si="4"/>
        <v>8.4550000000000001</v>
      </c>
      <c r="G30" s="54">
        <v>18.25</v>
      </c>
      <c r="H30" s="54">
        <v>13.9</v>
      </c>
      <c r="I30" s="54">
        <v>11.4</v>
      </c>
      <c r="J30" s="54">
        <v>8.9</v>
      </c>
    </row>
    <row r="31" spans="1:10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10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10" x14ac:dyDescent="0.25">
      <c r="A49" s="1"/>
      <c r="B49" s="1"/>
      <c r="C49" s="1"/>
      <c r="D49" s="1"/>
      <c r="E49" s="1"/>
    </row>
    <row r="50" spans="1:10" x14ac:dyDescent="0.25">
      <c r="A50" s="1"/>
      <c r="B50" s="1"/>
      <c r="C50" s="1"/>
      <c r="D50" s="1"/>
      <c r="E50" s="1"/>
    </row>
    <row r="51" spans="1:10" ht="16.5" thickBot="1" x14ac:dyDescent="0.3">
      <c r="A51" s="13" t="s">
        <v>21</v>
      </c>
      <c r="B51" s="1"/>
      <c r="C51" s="1"/>
      <c r="D51" s="1"/>
      <c r="E51" s="1"/>
    </row>
    <row r="52" spans="1:10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10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  <c r="F53" s="53"/>
    </row>
    <row r="54" spans="1:10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  <c r="F54" s="53"/>
    </row>
    <row r="55" spans="1:10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F55" s="53"/>
    </row>
    <row r="56" spans="1:10" x14ac:dyDescent="0.25">
      <c r="A56" s="5" t="s">
        <v>10</v>
      </c>
      <c r="B56" s="26">
        <v>0</v>
      </c>
      <c r="C56" s="26">
        <v>0</v>
      </c>
      <c r="D56" s="26">
        <v>2040.1254518901674</v>
      </c>
      <c r="E56" s="29">
        <v>0</v>
      </c>
      <c r="F56" s="53"/>
    </row>
    <row r="57" spans="1:10" x14ac:dyDescent="0.25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  <c r="F57" s="53"/>
    </row>
    <row r="58" spans="1:10" x14ac:dyDescent="0.25">
      <c r="A58" s="5" t="s">
        <v>12</v>
      </c>
      <c r="B58" s="26">
        <v>13164.428164428158</v>
      </c>
      <c r="C58" s="26">
        <v>19750</v>
      </c>
      <c r="D58" s="26">
        <v>18817.017405252693</v>
      </c>
      <c r="E58" s="29">
        <v>28000</v>
      </c>
      <c r="F58" s="53"/>
    </row>
    <row r="59" spans="1:10" ht="16.5" thickBot="1" x14ac:dyDescent="0.3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  <c r="F59" s="53"/>
    </row>
    <row r="61" spans="1:10" x14ac:dyDescent="0.25">
      <c r="A61" s="33" t="s">
        <v>22</v>
      </c>
      <c r="B61" s="35">
        <f>SUMPRODUCT(B53:E59,B25:E31) + SUMPRODUCT(B53:E59,B35:E41)</f>
        <v>1333619.8436938876</v>
      </c>
      <c r="H61" s="55">
        <v>1382544</v>
      </c>
      <c r="J61" s="35">
        <f>H61-B61</f>
        <v>48924.156306112418</v>
      </c>
    </row>
    <row r="63" spans="1:10" x14ac:dyDescent="0.25">
      <c r="A63" s="34" t="s">
        <v>23</v>
      </c>
      <c r="B63" t="s">
        <v>25</v>
      </c>
      <c r="C63" t="s">
        <v>26</v>
      </c>
      <c r="D63" t="s">
        <v>27</v>
      </c>
    </row>
    <row r="66" spans="1:4" x14ac:dyDescent="0.25">
      <c r="A66" t="s">
        <v>28</v>
      </c>
      <c r="B66">
        <f>SUM(B53:B59)</f>
        <v>24999.999999999993</v>
      </c>
      <c r="C66" t="s">
        <v>39</v>
      </c>
      <c r="D66" s="45">
        <f>B45</f>
        <v>25000</v>
      </c>
    </row>
    <row r="67" spans="1:4" x14ac:dyDescent="0.25">
      <c r="A67" t="s">
        <v>30</v>
      </c>
      <c r="B67">
        <f>SUM(C53:C59)</f>
        <v>26000</v>
      </c>
      <c r="C67" t="s">
        <v>39</v>
      </c>
      <c r="D67" s="45">
        <f>B46</f>
        <v>26000</v>
      </c>
    </row>
    <row r="68" spans="1:4" x14ac:dyDescent="0.25">
      <c r="A68" t="s">
        <v>31</v>
      </c>
      <c r="B68">
        <f>SUM(D53:D59)</f>
        <v>28000</v>
      </c>
      <c r="C68" t="s">
        <v>39</v>
      </c>
      <c r="D68" s="45">
        <f>B47</f>
        <v>28000</v>
      </c>
    </row>
    <row r="69" spans="1:4" x14ac:dyDescent="0.25">
      <c r="A69" t="s">
        <v>32</v>
      </c>
      <c r="B69">
        <f>SUM(E53:E59)</f>
        <v>28000</v>
      </c>
      <c r="C69" t="s">
        <v>39</v>
      </c>
      <c r="D69" s="45">
        <f>B48</f>
        <v>28000</v>
      </c>
    </row>
    <row r="71" spans="1:4" x14ac:dyDescent="0.25">
      <c r="A71" t="s">
        <v>24</v>
      </c>
    </row>
    <row r="72" spans="1:4" x14ac:dyDescent="0.25">
      <c r="A72" s="5" t="s">
        <v>7</v>
      </c>
      <c r="B72">
        <f>SUMPRODUCT(B53:E53,B5:E5)</f>
        <v>2500</v>
      </c>
      <c r="C72" t="s">
        <v>36</v>
      </c>
      <c r="D72" s="46">
        <f>B15</f>
        <v>2500</v>
      </c>
    </row>
    <row r="73" spans="1:4" x14ac:dyDescent="0.25">
      <c r="A73" s="5" t="s">
        <v>8</v>
      </c>
      <c r="B73">
        <f>SUMPRODUCT(B54:E54,B6:E6)</f>
        <v>3000</v>
      </c>
      <c r="C73" t="s">
        <v>36</v>
      </c>
      <c r="D73" s="46">
        <f>B16</f>
        <v>3000</v>
      </c>
    </row>
    <row r="74" spans="1:4" x14ac:dyDescent="0.25">
      <c r="A74" s="5" t="s">
        <v>9</v>
      </c>
      <c r="B74">
        <f>SUMPRODUCT(B55:E55,B7:E7)</f>
        <v>2500</v>
      </c>
      <c r="C74" t="s">
        <v>36</v>
      </c>
      <c r="D74" s="46">
        <f t="shared" ref="D74:D78" si="5">B17</f>
        <v>2500</v>
      </c>
    </row>
    <row r="75" spans="1:4" x14ac:dyDescent="0.25">
      <c r="A75" s="5" t="s">
        <v>10</v>
      </c>
      <c r="B75">
        <f t="shared" ref="B75:B78" si="6">SUMPRODUCT(B56:E56,B8:E8)</f>
        <v>714.04390816155853</v>
      </c>
      <c r="C75" t="s">
        <v>36</v>
      </c>
      <c r="D75" s="46">
        <f t="shared" si="5"/>
        <v>2600</v>
      </c>
    </row>
    <row r="76" spans="1:4" x14ac:dyDescent="0.25">
      <c r="A76" s="5" t="s">
        <v>11</v>
      </c>
      <c r="B76">
        <f t="shared" si="6"/>
        <v>2500</v>
      </c>
      <c r="C76" t="s">
        <v>36</v>
      </c>
      <c r="D76" s="46">
        <f t="shared" si="5"/>
        <v>2500</v>
      </c>
    </row>
    <row r="77" spans="1:4" x14ac:dyDescent="0.25">
      <c r="A77" s="5" t="s">
        <v>12</v>
      </c>
      <c r="B77">
        <f t="shared" si="6"/>
        <v>37999.999999999993</v>
      </c>
      <c r="C77" t="s">
        <v>36</v>
      </c>
      <c r="D77" s="46">
        <f t="shared" si="5"/>
        <v>38000</v>
      </c>
    </row>
    <row r="78" spans="1:4" x14ac:dyDescent="0.25">
      <c r="A78" s="5" t="s">
        <v>13</v>
      </c>
      <c r="B78">
        <f t="shared" si="6"/>
        <v>2499.9999999999991</v>
      </c>
      <c r="C78" t="s">
        <v>36</v>
      </c>
      <c r="D78" s="46">
        <f t="shared" si="5"/>
        <v>2500</v>
      </c>
    </row>
    <row r="79" spans="1:4" x14ac:dyDescent="0.25">
      <c r="A79" s="44"/>
    </row>
    <row r="80" spans="1:4" x14ac:dyDescent="0.25">
      <c r="A80" s="32" t="s">
        <v>37</v>
      </c>
      <c r="B80">
        <f>B53</f>
        <v>0</v>
      </c>
      <c r="C80" t="s">
        <v>29</v>
      </c>
      <c r="D80">
        <v>0</v>
      </c>
    </row>
    <row r="81" spans="1:4" x14ac:dyDescent="0.25">
      <c r="A81" s="32" t="s">
        <v>38</v>
      </c>
      <c r="B81">
        <f>B56</f>
        <v>0</v>
      </c>
      <c r="C81" t="s">
        <v>29</v>
      </c>
      <c r="D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2014-01-19T03:55:05Z</dcterms:created>
  <dcterms:modified xsi:type="dcterms:W3CDTF">2015-05-15T22:04:59Z</dcterms:modified>
</cp:coreProperties>
</file>