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rathlives\Desktop\R_files\RProjects\edx_MITx 15.071x The Analytics Edge\Linear_Optimization\"/>
    </mc:Choice>
  </mc:AlternateContent>
  <bookViews>
    <workbookView xWindow="0" yWindow="0" windowWidth="24000" windowHeight="9735" activeTab="4"/>
  </bookViews>
  <sheets>
    <sheet name="Answer Report 1" sheetId="2" r:id="rId1"/>
    <sheet name="Answer Report 2" sheetId="3" r:id="rId2"/>
    <sheet name="Answer Report 3" sheetId="4" r:id="rId3"/>
    <sheet name="Answer Report 4" sheetId="5" r:id="rId4"/>
    <sheet name="Sheet1" sheetId="1" r:id="rId5"/>
  </sheets>
  <definedNames>
    <definedName name="solver_adj" localSheetId="4" hidden="1">Sheet1!$B$15:$D$17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Sheet1!$B$29:$B$31</definedName>
    <definedName name="solver_lhs2" localSheetId="4" hidden="1">Sheet1!$B$34:$B$36</definedName>
    <definedName name="solver_lhs3" localSheetId="4" hidden="1">Sheet1!$B$39:$B$41</definedName>
    <definedName name="solver_lhs4" localSheetId="4" hidden="1">Sheet1!$B$43</definedName>
    <definedName name="solver_lhs5" localSheetId="4" hidden="1">Sheet1!$B$46:$B$48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5</definedName>
    <definedName name="solver_nwt" localSheetId="4" hidden="1">1</definedName>
    <definedName name="solver_opt" localSheetId="4" hidden="1">Sheet1!$B$21</definedName>
    <definedName name="solver_pre" localSheetId="4" hidden="1">0.000001</definedName>
    <definedName name="solver_rbv" localSheetId="4" hidden="1">1</definedName>
    <definedName name="solver_rel1" localSheetId="4" hidden="1">3</definedName>
    <definedName name="solver_rel2" localSheetId="4" hidden="1">1</definedName>
    <definedName name="solver_rel3" localSheetId="4" hidden="1">1</definedName>
    <definedName name="solver_rel4" localSheetId="4" hidden="1">1</definedName>
    <definedName name="solver_rel5" localSheetId="4" hidden="1">1</definedName>
    <definedName name="solver_rhs1" localSheetId="4" hidden="1">Sheet1!$D$29:$D$31</definedName>
    <definedName name="solver_rhs2" localSheetId="4" hidden="1">Sheet1!$D$34:$D$36</definedName>
    <definedName name="solver_rhs3" localSheetId="4" hidden="1">Sheet1!$D$39:$D$41</definedName>
    <definedName name="solver_rhs4" localSheetId="4" hidden="1">Sheet1!$D$43</definedName>
    <definedName name="solver_rhs5" localSheetId="4" hidden="1">Sheet1!$D$46:$D$48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B48" i="1"/>
  <c r="C18" i="1"/>
  <c r="B47" i="1"/>
  <c r="B18" i="1"/>
  <c r="B46" i="1"/>
  <c r="E15" i="1"/>
  <c r="E16" i="1"/>
  <c r="E17" i="1"/>
  <c r="E18" i="1"/>
  <c r="B43" i="1"/>
  <c r="B40" i="1"/>
  <c r="B41" i="1"/>
  <c r="B39" i="1"/>
  <c r="D35" i="1"/>
  <c r="D36" i="1"/>
  <c r="B36" i="1"/>
  <c r="B35" i="1"/>
  <c r="D34" i="1"/>
  <c r="B34" i="1"/>
  <c r="D31" i="1"/>
  <c r="B31" i="1"/>
  <c r="D30" i="1"/>
  <c r="B30" i="1"/>
  <c r="B29" i="1"/>
  <c r="D29" i="1"/>
  <c r="C21" i="1"/>
  <c r="B21" i="1"/>
</calcChain>
</file>

<file path=xl/sharedStrings.xml><?xml version="1.0" encoding="utf-8"?>
<sst xmlns="http://schemas.openxmlformats.org/spreadsheetml/2006/main" count="486" uniqueCount="120">
  <si>
    <t>Product</t>
  </si>
  <si>
    <t>Sales Price</t>
  </si>
  <si>
    <t>Super Gasoline</t>
  </si>
  <si>
    <t>Regular Gasoline</t>
  </si>
  <si>
    <t>Diesel Fuel</t>
  </si>
  <si>
    <t>Oil</t>
  </si>
  <si>
    <t>Purchase Price</t>
  </si>
  <si>
    <t>Crude 1</t>
  </si>
  <si>
    <t>Crude 2</t>
  </si>
  <si>
    <t>Crude 3</t>
  </si>
  <si>
    <t>Decision Variables</t>
  </si>
  <si>
    <t>Objective</t>
  </si>
  <si>
    <t>Constraints</t>
  </si>
  <si>
    <t>LHS</t>
  </si>
  <si>
    <t>Sign</t>
  </si>
  <si>
    <t>RHS</t>
  </si>
  <si>
    <t>Total</t>
  </si>
  <si>
    <t>Octane Constraints</t>
  </si>
  <si>
    <t>Regular Gasolines</t>
  </si>
  <si>
    <t>Diesel</t>
  </si>
  <si>
    <t>Iron Constraints</t>
  </si>
  <si>
    <t>Product or Oil</t>
  </si>
  <si>
    <t>Octane Rating</t>
  </si>
  <si>
    <t>Iron Content</t>
  </si>
  <si>
    <t>at least 10</t>
  </si>
  <si>
    <t>no more than 1</t>
  </si>
  <si>
    <t>at least 8</t>
  </si>
  <si>
    <t>no more than 2</t>
  </si>
  <si>
    <t>at least 6</t>
  </si>
  <si>
    <t>Octane Constraints Table</t>
  </si>
  <si>
    <t>&gt;=</t>
  </si>
  <si>
    <t>&lt;=</t>
  </si>
  <si>
    <t>Purchase Constraint</t>
  </si>
  <si>
    <t>Production Constraint</t>
  </si>
  <si>
    <t>Microsoft Excel 15.0 Answer Report</t>
  </si>
  <si>
    <t>Worksheet: [gasoline_blending.xlsx]Sheet1</t>
  </si>
  <si>
    <t>Report Created: 5/15/2015 2:51:53 PM</t>
  </si>
  <si>
    <t>Result: Solver found a solution.  All Constraints and optimality conditions are satisfied.</t>
  </si>
  <si>
    <t>Solver Engine</t>
  </si>
  <si>
    <t>Engine: Simplex LP</t>
  </si>
  <si>
    <t>Solution Time: 0.063 Seconds.</t>
  </si>
  <si>
    <t>Iterations: 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</si>
  <si>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</si>
  <si>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</si>
  <si>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</si>
  <si>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</si>
  <si>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</si>
  <si>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</si>
  <si>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</si>
  <si>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</si>
  <si>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</si>
  <si>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</si>
  <si>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</si>
  <si>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</si>
  <si>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</si>
  <si>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</si>
  <si>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$B$21</t>
  </si>
  <si>
    <t>Objective Super Gasoline</t>
  </si>
  <si>
    <t>$B$15</t>
  </si>
  <si>
    <t>Crude 1 Super Gasoline</t>
  </si>
  <si>
    <t>Contin</t>
  </si>
  <si>
    <t>$C$15</t>
  </si>
  <si>
    <t>Crude 1 Regular Gasoline</t>
  </si>
  <si>
    <t>$D$15</t>
  </si>
  <si>
    <t>Crude 1 Diesel Fuel</t>
  </si>
  <si>
    <t>$B$16</t>
  </si>
  <si>
    <t>Crude 2 Super Gasoline</t>
  </si>
  <si>
    <t>$C$16</t>
  </si>
  <si>
    <t>Crude 2 Regular Gasoline</t>
  </si>
  <si>
    <t>$D$16</t>
  </si>
  <si>
    <t>Crude 2 Diesel Fuel</t>
  </si>
  <si>
    <t>$B$17</t>
  </si>
  <si>
    <t>Crude 3 Super Gasoline</t>
  </si>
  <si>
    <t>$C$17</t>
  </si>
  <si>
    <t>Crude 3 Regular Gasoline</t>
  </si>
  <si>
    <t>$D$17</t>
  </si>
  <si>
    <t>Crude 3 Diesel Fuel</t>
  </si>
  <si>
    <t>$B$29</t>
  </si>
  <si>
    <t>Super Gasoline LHS</t>
  </si>
  <si>
    <t>$B$29&gt;=$D$29</t>
  </si>
  <si>
    <t>Binding</t>
  </si>
  <si>
    <t>$B$30</t>
  </si>
  <si>
    <t>Regular Gasolines LHS</t>
  </si>
  <si>
    <t>$B$30&gt;=$D$30</t>
  </si>
  <si>
    <t>$B$31</t>
  </si>
  <si>
    <t>Diesel LHS</t>
  </si>
  <si>
    <t>$B$31&gt;=$D$31</t>
  </si>
  <si>
    <t>$B$34</t>
  </si>
  <si>
    <t>$B$34&lt;=$D$34</t>
  </si>
  <si>
    <t>$B$35</t>
  </si>
  <si>
    <t>$B$35&lt;=$D$35</t>
  </si>
  <si>
    <t>$B$36</t>
  </si>
  <si>
    <t>$B$36&lt;=$D$36</t>
  </si>
  <si>
    <t>$B$39</t>
  </si>
  <si>
    <t>Crude 1 LHS</t>
  </si>
  <si>
    <t>$B$39&lt;=$D$39</t>
  </si>
  <si>
    <t>Not Binding</t>
  </si>
  <si>
    <t>$B$40</t>
  </si>
  <si>
    <t>Crude 2 LHS</t>
  </si>
  <si>
    <t>$B$40&lt;=$D$40</t>
  </si>
  <si>
    <t>$B$41</t>
  </si>
  <si>
    <t>Crude 3 LHS</t>
  </si>
  <si>
    <t>$B$41&lt;=$D$41</t>
  </si>
  <si>
    <t>$B$43</t>
  </si>
  <si>
    <t>Production Constraint LHS</t>
  </si>
  <si>
    <t>$B$43&lt;=$D$43</t>
  </si>
  <si>
    <t>Report Created: 5/15/2015 2:53:54 PM</t>
  </si>
  <si>
    <t>Solution Time: 0.078 Seconds.</t>
  </si>
  <si>
    <t>Iterations: 9 Subproblems: 0</t>
  </si>
  <si>
    <t>Demand Constraints</t>
  </si>
  <si>
    <t>Report Created: 5/15/2015 3:01:48 PM</t>
  </si>
  <si>
    <t>Iterations: 10 Subproblems: 0</t>
  </si>
  <si>
    <t>$B$46</t>
  </si>
  <si>
    <t>$B$46&lt;=$D$46</t>
  </si>
  <si>
    <t>$B$47</t>
  </si>
  <si>
    <t>$B$47&lt;=$D$47</t>
  </si>
  <si>
    <t>$B$48</t>
  </si>
  <si>
    <t>$B$48&lt;=$D$48</t>
  </si>
  <si>
    <t>Report Created: 5/15/2015 3:26:21 PM</t>
  </si>
  <si>
    <t>Solution Time: 0.016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</si>
</sst>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6" fontId="0" fillId="0" borderId="0" xfId="0" applyNumberFormat="1"/>
    <xf numFmtId="0" fontId="0" fillId="2" borderId="1" xfId="0" applyFill="1" applyBorder="1"/>
    <xf numFmtId="0" fontId="0" fillId="0" borderId="1" xfId="0" applyBorder="1"/>
    <xf numFmtId="6" fontId="0" fillId="0" borderId="1" xfId="0" applyNumberFormat="1" applyBorder="1"/>
    <xf numFmtId="0" fontId="1" fillId="0" borderId="0" xfId="0" applyFont="1"/>
    <xf numFmtId="0" fontId="0" fillId="3" borderId="1" xfId="0" applyFill="1" applyBorder="1"/>
    <xf numFmtId="0" fontId="0" fillId="2" borderId="2" xfId="0" applyFill="1" applyBorder="1"/>
    <xf numFmtId="0" fontId="0" fillId="0" borderId="1" xfId="0" applyFill="1" applyBorder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6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4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showGridLines="0" workbookViewId="0"/>
  </sheetViews>
  <sheetFormatPr defaultRowHeight="15" x14ac:dyDescent="0.25"/>
  <cols>
    <col min="1" max="1" width="2.28515625" customWidth="1"/>
    <col min="2" max="2" width="6.140625" customWidth="1"/>
    <col min="3" max="3" width="24.28515625" customWidth="1"/>
    <col min="4" max="4" width="13.7109375" bestFit="1" customWidth="1"/>
    <col min="5" max="5" width="13.5703125" bestFit="1" customWidth="1"/>
    <col min="6" max="6" width="11.42578125" customWidth="1"/>
    <col min="7" max="7" width="6" customWidth="1"/>
  </cols>
  <sheetData>
    <row r="1" spans="1:5" x14ac:dyDescent="0.25">
      <c r="A1" s="5" t="s">
        <v>34</v>
      </c>
    </row>
    <row r="2" spans="1:5" x14ac:dyDescent="0.25">
      <c r="A2" s="5" t="s">
        <v>35</v>
      </c>
    </row>
    <row r="3" spans="1:5" x14ac:dyDescent="0.25">
      <c r="A3" s="5" t="s">
        <v>36</v>
      </c>
    </row>
    <row r="4" spans="1:5" x14ac:dyDescent="0.25">
      <c r="A4" s="5" t="s">
        <v>37</v>
      </c>
    </row>
    <row r="5" spans="1:5" x14ac:dyDescent="0.25">
      <c r="A5" s="5" t="s">
        <v>38</v>
      </c>
    </row>
    <row r="6" spans="1:5" x14ac:dyDescent="0.25">
      <c r="A6" s="5"/>
      <c r="B6" t="s">
        <v>39</v>
      </c>
    </row>
    <row r="7" spans="1:5" x14ac:dyDescent="0.25">
      <c r="A7" s="5"/>
      <c r="B7" t="s">
        <v>40</v>
      </c>
    </row>
    <row r="8" spans="1:5" x14ac:dyDescent="0.25">
      <c r="A8" s="5"/>
      <c r="B8" t="s">
        <v>41</v>
      </c>
    </row>
    <row r="9" spans="1:5" x14ac:dyDescent="0.25">
      <c r="A9" s="5" t="s">
        <v>42</v>
      </c>
    </row>
    <row r="10" spans="1:5" x14ac:dyDescent="0.25">
      <c r="B10" t="s">
        <v>43</v>
      </c>
    </row>
    <row r="11" spans="1:5" x14ac:dyDescent="0.25">
      <c r="B11" t="s">
        <v>44</v>
      </c>
    </row>
    <row r="14" spans="1:5" ht="15.75" thickBot="1" x14ac:dyDescent="0.3">
      <c r="A14" t="s">
        <v>45</v>
      </c>
    </row>
    <row r="15" spans="1:5" ht="15.75" thickBot="1" x14ac:dyDescent="0.3">
      <c r="B15" s="10" t="s">
        <v>46</v>
      </c>
      <c r="C15" s="10" t="s">
        <v>47</v>
      </c>
      <c r="D15" s="10" t="s">
        <v>48</v>
      </c>
      <c r="E15" s="10" t="s">
        <v>49</v>
      </c>
    </row>
    <row r="16" spans="1:5" ht="15.75" thickBot="1" x14ac:dyDescent="0.3">
      <c r="B16" s="9" t="s">
        <v>56</v>
      </c>
      <c r="C16" s="9" t="s">
        <v>57</v>
      </c>
      <c r="D16" s="12">
        <v>0</v>
      </c>
      <c r="E16" s="12">
        <v>0</v>
      </c>
    </row>
    <row r="19" spans="1:6" ht="15.75" thickBot="1" x14ac:dyDescent="0.3">
      <c r="A19" t="s">
        <v>50</v>
      </c>
    </row>
    <row r="20" spans="1:6" ht="15.75" thickBot="1" x14ac:dyDescent="0.3">
      <c r="B20" s="10" t="s">
        <v>46</v>
      </c>
      <c r="C20" s="10" t="s">
        <v>47</v>
      </c>
      <c r="D20" s="10" t="s">
        <v>48</v>
      </c>
      <c r="E20" s="10" t="s">
        <v>49</v>
      </c>
      <c r="F20" s="10" t="s">
        <v>51</v>
      </c>
    </row>
    <row r="21" spans="1:6" x14ac:dyDescent="0.25">
      <c r="B21" s="11" t="s">
        <v>58</v>
      </c>
      <c r="C21" s="11" t="s">
        <v>59</v>
      </c>
      <c r="D21" s="13">
        <v>0</v>
      </c>
      <c r="E21" s="13">
        <v>0</v>
      </c>
      <c r="F21" s="11" t="s">
        <v>60</v>
      </c>
    </row>
    <row r="22" spans="1:6" x14ac:dyDescent="0.25">
      <c r="B22" s="11" t="s">
        <v>61</v>
      </c>
      <c r="C22" s="11" t="s">
        <v>62</v>
      </c>
      <c r="D22" s="13">
        <v>0</v>
      </c>
      <c r="E22" s="13">
        <v>0</v>
      </c>
      <c r="F22" s="11" t="s">
        <v>60</v>
      </c>
    </row>
    <row r="23" spans="1:6" x14ac:dyDescent="0.25">
      <c r="B23" s="11" t="s">
        <v>63</v>
      </c>
      <c r="C23" s="11" t="s">
        <v>64</v>
      </c>
      <c r="D23" s="13">
        <v>0</v>
      </c>
      <c r="E23" s="13">
        <v>0</v>
      </c>
      <c r="F23" s="11" t="s">
        <v>60</v>
      </c>
    </row>
    <row r="24" spans="1:6" x14ac:dyDescent="0.25">
      <c r="B24" s="11" t="s">
        <v>65</v>
      </c>
      <c r="C24" s="11" t="s">
        <v>66</v>
      </c>
      <c r="D24" s="13">
        <v>0</v>
      </c>
      <c r="E24" s="13">
        <v>0</v>
      </c>
      <c r="F24" s="11" t="s">
        <v>60</v>
      </c>
    </row>
    <row r="25" spans="1:6" x14ac:dyDescent="0.25">
      <c r="B25" s="11" t="s">
        <v>67</v>
      </c>
      <c r="C25" s="11" t="s">
        <v>68</v>
      </c>
      <c r="D25" s="13">
        <v>0</v>
      </c>
      <c r="E25" s="13">
        <v>0</v>
      </c>
      <c r="F25" s="11" t="s">
        <v>60</v>
      </c>
    </row>
    <row r="26" spans="1:6" x14ac:dyDescent="0.25">
      <c r="B26" s="11" t="s">
        <v>69</v>
      </c>
      <c r="C26" s="11" t="s">
        <v>70</v>
      </c>
      <c r="D26" s="13">
        <v>0</v>
      </c>
      <c r="E26" s="13">
        <v>0</v>
      </c>
      <c r="F26" s="11" t="s">
        <v>60</v>
      </c>
    </row>
    <row r="27" spans="1:6" x14ac:dyDescent="0.25">
      <c r="B27" s="11" t="s">
        <v>71</v>
      </c>
      <c r="C27" s="11" t="s">
        <v>72</v>
      </c>
      <c r="D27" s="13">
        <v>0</v>
      </c>
      <c r="E27" s="13">
        <v>0</v>
      </c>
      <c r="F27" s="11" t="s">
        <v>60</v>
      </c>
    </row>
    <row r="28" spans="1:6" x14ac:dyDescent="0.25">
      <c r="B28" s="11" t="s">
        <v>73</v>
      </c>
      <c r="C28" s="11" t="s">
        <v>74</v>
      </c>
      <c r="D28" s="13">
        <v>0</v>
      </c>
      <c r="E28" s="13">
        <v>0</v>
      </c>
      <c r="F28" s="11" t="s">
        <v>60</v>
      </c>
    </row>
    <row r="29" spans="1:6" ht="15.75" thickBot="1" x14ac:dyDescent="0.3">
      <c r="B29" s="9" t="s">
        <v>75</v>
      </c>
      <c r="C29" s="9" t="s">
        <v>76</v>
      </c>
      <c r="D29" s="14">
        <v>0</v>
      </c>
      <c r="E29" s="14">
        <v>0</v>
      </c>
      <c r="F29" s="9" t="s">
        <v>60</v>
      </c>
    </row>
    <row r="32" spans="1:6" ht="15.75" thickBot="1" x14ac:dyDescent="0.3">
      <c r="A32" t="s">
        <v>12</v>
      </c>
    </row>
    <row r="33" spans="2:7" ht="15.75" thickBot="1" x14ac:dyDescent="0.3">
      <c r="B33" s="10" t="s">
        <v>46</v>
      </c>
      <c r="C33" s="10" t="s">
        <v>47</v>
      </c>
      <c r="D33" s="10" t="s">
        <v>52</v>
      </c>
      <c r="E33" s="10" t="s">
        <v>53</v>
      </c>
      <c r="F33" s="10" t="s">
        <v>54</v>
      </c>
      <c r="G33" s="10" t="s">
        <v>55</v>
      </c>
    </row>
    <row r="34" spans="2:7" x14ac:dyDescent="0.25">
      <c r="B34" s="11" t="s">
        <v>77</v>
      </c>
      <c r="C34" s="11" t="s">
        <v>78</v>
      </c>
      <c r="D34" s="13">
        <v>0</v>
      </c>
      <c r="E34" s="11" t="s">
        <v>79</v>
      </c>
      <c r="F34" s="11" t="s">
        <v>80</v>
      </c>
      <c r="G34" s="13">
        <v>0</v>
      </c>
    </row>
    <row r="35" spans="2:7" x14ac:dyDescent="0.25">
      <c r="B35" s="11" t="s">
        <v>81</v>
      </c>
      <c r="C35" s="11" t="s">
        <v>82</v>
      </c>
      <c r="D35" s="13">
        <v>0</v>
      </c>
      <c r="E35" s="11" t="s">
        <v>83</v>
      </c>
      <c r="F35" s="11" t="s">
        <v>80</v>
      </c>
      <c r="G35" s="13">
        <v>0</v>
      </c>
    </row>
    <row r="36" spans="2:7" x14ac:dyDescent="0.25">
      <c r="B36" s="11" t="s">
        <v>84</v>
      </c>
      <c r="C36" s="11" t="s">
        <v>85</v>
      </c>
      <c r="D36" s="13">
        <v>0</v>
      </c>
      <c r="E36" s="11" t="s">
        <v>86</v>
      </c>
      <c r="F36" s="11" t="s">
        <v>80</v>
      </c>
      <c r="G36" s="13">
        <v>0</v>
      </c>
    </row>
    <row r="37" spans="2:7" x14ac:dyDescent="0.25">
      <c r="B37" s="11" t="s">
        <v>87</v>
      </c>
      <c r="C37" s="11" t="s">
        <v>78</v>
      </c>
      <c r="D37" s="13">
        <v>0</v>
      </c>
      <c r="E37" s="11" t="s">
        <v>88</v>
      </c>
      <c r="F37" s="11" t="s">
        <v>80</v>
      </c>
      <c r="G37" s="11">
        <v>0</v>
      </c>
    </row>
    <row r="38" spans="2:7" x14ac:dyDescent="0.25">
      <c r="B38" s="11" t="s">
        <v>89</v>
      </c>
      <c r="C38" s="11" t="s">
        <v>82</v>
      </c>
      <c r="D38" s="13">
        <v>0</v>
      </c>
      <c r="E38" s="11" t="s">
        <v>90</v>
      </c>
      <c r="F38" s="11" t="s">
        <v>80</v>
      </c>
      <c r="G38" s="11">
        <v>0</v>
      </c>
    </row>
    <row r="39" spans="2:7" x14ac:dyDescent="0.25">
      <c r="B39" s="11" t="s">
        <v>91</v>
      </c>
      <c r="C39" s="11" t="s">
        <v>85</v>
      </c>
      <c r="D39" s="13">
        <v>0</v>
      </c>
      <c r="E39" s="11" t="s">
        <v>92</v>
      </c>
      <c r="F39" s="11" t="s">
        <v>80</v>
      </c>
      <c r="G39" s="11">
        <v>0</v>
      </c>
    </row>
    <row r="40" spans="2:7" x14ac:dyDescent="0.25">
      <c r="B40" s="11" t="s">
        <v>93</v>
      </c>
      <c r="C40" s="11" t="s">
        <v>94</v>
      </c>
      <c r="D40" s="13">
        <v>0</v>
      </c>
      <c r="E40" s="11" t="s">
        <v>95</v>
      </c>
      <c r="F40" s="11" t="s">
        <v>96</v>
      </c>
      <c r="G40" s="11">
        <v>5000</v>
      </c>
    </row>
    <row r="41" spans="2:7" x14ac:dyDescent="0.25">
      <c r="B41" s="11" t="s">
        <v>97</v>
      </c>
      <c r="C41" s="11" t="s">
        <v>98</v>
      </c>
      <c r="D41" s="13">
        <v>0</v>
      </c>
      <c r="E41" s="11" t="s">
        <v>99</v>
      </c>
      <c r="F41" s="11" t="s">
        <v>96</v>
      </c>
      <c r="G41" s="11">
        <v>5000</v>
      </c>
    </row>
    <row r="42" spans="2:7" x14ac:dyDescent="0.25">
      <c r="B42" s="11" t="s">
        <v>100</v>
      </c>
      <c r="C42" s="11" t="s">
        <v>101</v>
      </c>
      <c r="D42" s="13">
        <v>0</v>
      </c>
      <c r="E42" s="11" t="s">
        <v>102</v>
      </c>
      <c r="F42" s="11" t="s">
        <v>96</v>
      </c>
      <c r="G42" s="11">
        <v>5000</v>
      </c>
    </row>
    <row r="43" spans="2:7" ht="15.75" thickBot="1" x14ac:dyDescent="0.3">
      <c r="B43" s="9" t="s">
        <v>103</v>
      </c>
      <c r="C43" s="9" t="s">
        <v>104</v>
      </c>
      <c r="D43" s="14">
        <v>0</v>
      </c>
      <c r="E43" s="9" t="s">
        <v>105</v>
      </c>
      <c r="F43" s="9" t="s">
        <v>96</v>
      </c>
      <c r="G43" s="9">
        <v>14000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showGridLines="0" workbookViewId="0"/>
  </sheetViews>
  <sheetFormatPr defaultRowHeight="15" x14ac:dyDescent="0.25"/>
  <cols>
    <col min="1" max="1" width="2.28515625" customWidth="1"/>
    <col min="2" max="2" width="6.140625" customWidth="1"/>
    <col min="3" max="3" width="24.28515625" customWidth="1"/>
    <col min="4" max="4" width="13.7109375" bestFit="1" customWidth="1"/>
    <col min="5" max="5" width="13.5703125" bestFit="1" customWidth="1"/>
    <col min="6" max="6" width="11.42578125" customWidth="1"/>
    <col min="7" max="7" width="5.42578125" customWidth="1"/>
  </cols>
  <sheetData>
    <row r="1" spans="1:5" x14ac:dyDescent="0.25">
      <c r="A1" s="5" t="s">
        <v>34</v>
      </c>
    </row>
    <row r="2" spans="1:5" x14ac:dyDescent="0.25">
      <c r="A2" s="5" t="s">
        <v>35</v>
      </c>
    </row>
    <row r="3" spans="1:5" x14ac:dyDescent="0.25">
      <c r="A3" s="5" t="s">
        <v>106</v>
      </c>
    </row>
    <row r="4" spans="1:5" x14ac:dyDescent="0.25">
      <c r="A4" s="5" t="s">
        <v>37</v>
      </c>
    </row>
    <row r="5" spans="1:5" x14ac:dyDescent="0.25">
      <c r="A5" s="5" t="s">
        <v>38</v>
      </c>
    </row>
    <row r="6" spans="1:5" x14ac:dyDescent="0.25">
      <c r="A6" s="5"/>
      <c r="B6" t="s">
        <v>39</v>
      </c>
    </row>
    <row r="7" spans="1:5" x14ac:dyDescent="0.25">
      <c r="A7" s="5"/>
      <c r="B7" t="s">
        <v>107</v>
      </c>
    </row>
    <row r="8" spans="1:5" x14ac:dyDescent="0.25">
      <c r="A8" s="5"/>
      <c r="B8" t="s">
        <v>108</v>
      </c>
    </row>
    <row r="9" spans="1:5" x14ac:dyDescent="0.25">
      <c r="A9" s="5" t="s">
        <v>42</v>
      </c>
    </row>
    <row r="10" spans="1:5" x14ac:dyDescent="0.25">
      <c r="B10" t="s">
        <v>43</v>
      </c>
    </row>
    <row r="11" spans="1:5" x14ac:dyDescent="0.25">
      <c r="B11" t="s">
        <v>44</v>
      </c>
    </row>
    <row r="14" spans="1:5" ht="15.75" thickBot="1" x14ac:dyDescent="0.3">
      <c r="A14" t="s">
        <v>45</v>
      </c>
    </row>
    <row r="15" spans="1:5" ht="15.75" thickBot="1" x14ac:dyDescent="0.3">
      <c r="B15" s="10" t="s">
        <v>46</v>
      </c>
      <c r="C15" s="10" t="s">
        <v>47</v>
      </c>
      <c r="D15" s="10" t="s">
        <v>48</v>
      </c>
      <c r="E15" s="10" t="s">
        <v>49</v>
      </c>
    </row>
    <row r="16" spans="1:5" ht="15.75" thickBot="1" x14ac:dyDescent="0.3">
      <c r="B16" s="9" t="s">
        <v>56</v>
      </c>
      <c r="C16" s="9" t="s">
        <v>57</v>
      </c>
      <c r="D16" s="12">
        <v>0</v>
      </c>
      <c r="E16" s="12">
        <v>375000</v>
      </c>
    </row>
    <row r="19" spans="1:6" ht="15.75" thickBot="1" x14ac:dyDescent="0.3">
      <c r="A19" t="s">
        <v>50</v>
      </c>
    </row>
    <row r="20" spans="1:6" ht="15.75" thickBot="1" x14ac:dyDescent="0.3">
      <c r="B20" s="10" t="s">
        <v>46</v>
      </c>
      <c r="C20" s="10" t="s">
        <v>47</v>
      </c>
      <c r="D20" s="10" t="s">
        <v>48</v>
      </c>
      <c r="E20" s="10" t="s">
        <v>49</v>
      </c>
      <c r="F20" s="10" t="s">
        <v>51</v>
      </c>
    </row>
    <row r="21" spans="1:6" x14ac:dyDescent="0.25">
      <c r="B21" s="11" t="s">
        <v>58</v>
      </c>
      <c r="C21" s="11" t="s">
        <v>59</v>
      </c>
      <c r="D21" s="13">
        <v>0</v>
      </c>
      <c r="E21" s="13">
        <v>2666.666666666667</v>
      </c>
      <c r="F21" s="11" t="s">
        <v>60</v>
      </c>
    </row>
    <row r="22" spans="1:6" x14ac:dyDescent="0.25">
      <c r="B22" s="11" t="s">
        <v>61</v>
      </c>
      <c r="C22" s="11" t="s">
        <v>62</v>
      </c>
      <c r="D22" s="13">
        <v>0</v>
      </c>
      <c r="E22" s="13">
        <v>2333.333333333333</v>
      </c>
      <c r="F22" s="11" t="s">
        <v>60</v>
      </c>
    </row>
    <row r="23" spans="1:6" x14ac:dyDescent="0.25">
      <c r="B23" s="11" t="s">
        <v>63</v>
      </c>
      <c r="C23" s="11" t="s">
        <v>64</v>
      </c>
      <c r="D23" s="13">
        <v>0</v>
      </c>
      <c r="E23" s="13">
        <v>0</v>
      </c>
      <c r="F23" s="11" t="s">
        <v>60</v>
      </c>
    </row>
    <row r="24" spans="1:6" x14ac:dyDescent="0.25">
      <c r="B24" s="11" t="s">
        <v>65</v>
      </c>
      <c r="C24" s="11" t="s">
        <v>66</v>
      </c>
      <c r="D24" s="13">
        <v>0</v>
      </c>
      <c r="E24" s="13">
        <v>333.33333333333348</v>
      </c>
      <c r="F24" s="11" t="s">
        <v>60</v>
      </c>
    </row>
    <row r="25" spans="1:6" x14ac:dyDescent="0.25">
      <c r="B25" s="11" t="s">
        <v>67</v>
      </c>
      <c r="C25" s="11" t="s">
        <v>68</v>
      </c>
      <c r="D25" s="13">
        <v>0</v>
      </c>
      <c r="E25" s="13">
        <v>4666.6666666666661</v>
      </c>
      <c r="F25" s="11" t="s">
        <v>60</v>
      </c>
    </row>
    <row r="26" spans="1:6" x14ac:dyDescent="0.25">
      <c r="B26" s="11" t="s">
        <v>69</v>
      </c>
      <c r="C26" s="11" t="s">
        <v>70</v>
      </c>
      <c r="D26" s="13">
        <v>0</v>
      </c>
      <c r="E26" s="13">
        <v>0</v>
      </c>
      <c r="F26" s="11" t="s">
        <v>60</v>
      </c>
    </row>
    <row r="27" spans="1:6" x14ac:dyDescent="0.25">
      <c r="B27" s="11" t="s">
        <v>71</v>
      </c>
      <c r="C27" s="11" t="s">
        <v>72</v>
      </c>
      <c r="D27" s="13">
        <v>0</v>
      </c>
      <c r="E27" s="13">
        <v>500</v>
      </c>
      <c r="F27" s="11" t="s">
        <v>60</v>
      </c>
    </row>
    <row r="28" spans="1:6" x14ac:dyDescent="0.25">
      <c r="B28" s="11" t="s">
        <v>73</v>
      </c>
      <c r="C28" s="11" t="s">
        <v>74</v>
      </c>
      <c r="D28" s="13">
        <v>0</v>
      </c>
      <c r="E28" s="13">
        <v>3500</v>
      </c>
      <c r="F28" s="11" t="s">
        <v>60</v>
      </c>
    </row>
    <row r="29" spans="1:6" ht="15.75" thickBot="1" x14ac:dyDescent="0.3">
      <c r="B29" s="9" t="s">
        <v>75</v>
      </c>
      <c r="C29" s="9" t="s">
        <v>76</v>
      </c>
      <c r="D29" s="14">
        <v>0</v>
      </c>
      <c r="E29" s="14">
        <v>0</v>
      </c>
      <c r="F29" s="9" t="s">
        <v>60</v>
      </c>
    </row>
    <row r="32" spans="1:6" ht="15.75" thickBot="1" x14ac:dyDescent="0.3">
      <c r="A32" t="s">
        <v>12</v>
      </c>
    </row>
    <row r="33" spans="2:7" ht="15.75" thickBot="1" x14ac:dyDescent="0.3">
      <c r="B33" s="10" t="s">
        <v>46</v>
      </c>
      <c r="C33" s="10" t="s">
        <v>47</v>
      </c>
      <c r="D33" s="10" t="s">
        <v>52</v>
      </c>
      <c r="E33" s="10" t="s">
        <v>53</v>
      </c>
      <c r="F33" s="10" t="s">
        <v>54</v>
      </c>
      <c r="G33" s="10" t="s">
        <v>55</v>
      </c>
    </row>
    <row r="34" spans="2:7" x14ac:dyDescent="0.25">
      <c r="B34" s="11" t="s">
        <v>77</v>
      </c>
      <c r="C34" s="11" t="s">
        <v>78</v>
      </c>
      <c r="D34" s="13">
        <v>38000.000000000007</v>
      </c>
      <c r="E34" s="11" t="s">
        <v>79</v>
      </c>
      <c r="F34" s="11" t="s">
        <v>96</v>
      </c>
      <c r="G34" s="13">
        <v>3000</v>
      </c>
    </row>
    <row r="35" spans="2:7" x14ac:dyDescent="0.25">
      <c r="B35" s="11" t="s">
        <v>81</v>
      </c>
      <c r="C35" s="11" t="s">
        <v>82</v>
      </c>
      <c r="D35" s="13">
        <v>84000</v>
      </c>
      <c r="E35" s="11" t="s">
        <v>83</v>
      </c>
      <c r="F35" s="11" t="s">
        <v>80</v>
      </c>
      <c r="G35" s="13">
        <v>0</v>
      </c>
    </row>
    <row r="36" spans="2:7" x14ac:dyDescent="0.25">
      <c r="B36" s="11" t="s">
        <v>84</v>
      </c>
      <c r="C36" s="11" t="s">
        <v>85</v>
      </c>
      <c r="D36" s="13">
        <v>0</v>
      </c>
      <c r="E36" s="11" t="s">
        <v>86</v>
      </c>
      <c r="F36" s="11" t="s">
        <v>80</v>
      </c>
      <c r="G36" s="13">
        <v>0</v>
      </c>
    </row>
    <row r="37" spans="2:7" x14ac:dyDescent="0.25">
      <c r="B37" s="11" t="s">
        <v>87</v>
      </c>
      <c r="C37" s="11" t="s">
        <v>78</v>
      </c>
      <c r="D37" s="13">
        <v>3500.0000000000005</v>
      </c>
      <c r="E37" s="11" t="s">
        <v>88</v>
      </c>
      <c r="F37" s="11" t="s">
        <v>80</v>
      </c>
      <c r="G37" s="11">
        <v>0</v>
      </c>
    </row>
    <row r="38" spans="2:7" x14ac:dyDescent="0.25">
      <c r="B38" s="11" t="s">
        <v>89</v>
      </c>
      <c r="C38" s="11" t="s">
        <v>82</v>
      </c>
      <c r="D38" s="13">
        <v>21000</v>
      </c>
      <c r="E38" s="11" t="s">
        <v>90</v>
      </c>
      <c r="F38" s="11" t="s">
        <v>80</v>
      </c>
      <c r="G38" s="11">
        <v>0</v>
      </c>
    </row>
    <row r="39" spans="2:7" x14ac:dyDescent="0.25">
      <c r="B39" s="11" t="s">
        <v>91</v>
      </c>
      <c r="C39" s="11" t="s">
        <v>85</v>
      </c>
      <c r="D39" s="13">
        <v>0</v>
      </c>
      <c r="E39" s="11" t="s">
        <v>92</v>
      </c>
      <c r="F39" s="11" t="s">
        <v>80</v>
      </c>
      <c r="G39" s="11">
        <v>0</v>
      </c>
    </row>
    <row r="40" spans="2:7" x14ac:dyDescent="0.25">
      <c r="B40" s="11" t="s">
        <v>93</v>
      </c>
      <c r="C40" s="11" t="s">
        <v>94</v>
      </c>
      <c r="D40" s="13">
        <v>5000</v>
      </c>
      <c r="E40" s="11" t="s">
        <v>95</v>
      </c>
      <c r="F40" s="11" t="s">
        <v>80</v>
      </c>
      <c r="G40" s="11">
        <v>0</v>
      </c>
    </row>
    <row r="41" spans="2:7" x14ac:dyDescent="0.25">
      <c r="B41" s="11" t="s">
        <v>97</v>
      </c>
      <c r="C41" s="11" t="s">
        <v>98</v>
      </c>
      <c r="D41" s="13">
        <v>5000</v>
      </c>
      <c r="E41" s="11" t="s">
        <v>99</v>
      </c>
      <c r="F41" s="11" t="s">
        <v>80</v>
      </c>
      <c r="G41" s="11">
        <v>0</v>
      </c>
    </row>
    <row r="42" spans="2:7" x14ac:dyDescent="0.25">
      <c r="B42" s="11" t="s">
        <v>100</v>
      </c>
      <c r="C42" s="11" t="s">
        <v>101</v>
      </c>
      <c r="D42" s="13">
        <v>4000</v>
      </c>
      <c r="E42" s="11" t="s">
        <v>102</v>
      </c>
      <c r="F42" s="11" t="s">
        <v>96</v>
      </c>
      <c r="G42" s="11">
        <v>1000</v>
      </c>
    </row>
    <row r="43" spans="2:7" ht="15.75" thickBot="1" x14ac:dyDescent="0.3">
      <c r="B43" s="9" t="s">
        <v>103</v>
      </c>
      <c r="C43" s="9" t="s">
        <v>104</v>
      </c>
      <c r="D43" s="14">
        <v>14000</v>
      </c>
      <c r="E43" s="9" t="s">
        <v>105</v>
      </c>
      <c r="F43" s="9" t="s">
        <v>80</v>
      </c>
      <c r="G43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showGridLines="0" workbookViewId="0"/>
  </sheetViews>
  <sheetFormatPr defaultRowHeight="15" x14ac:dyDescent="0.25"/>
  <cols>
    <col min="1" max="1" width="2.28515625" customWidth="1"/>
    <col min="2" max="2" width="6.140625" customWidth="1"/>
    <col min="3" max="3" width="24.28515625" customWidth="1"/>
    <col min="4" max="4" width="13.7109375" bestFit="1" customWidth="1"/>
    <col min="5" max="5" width="13.5703125" bestFit="1" customWidth="1"/>
    <col min="6" max="6" width="11.42578125" customWidth="1"/>
    <col min="7" max="7" width="5.42578125" customWidth="1"/>
  </cols>
  <sheetData>
    <row r="1" spans="1:5" x14ac:dyDescent="0.25">
      <c r="A1" s="5" t="s">
        <v>34</v>
      </c>
    </row>
    <row r="2" spans="1:5" x14ac:dyDescent="0.25">
      <c r="A2" s="5" t="s">
        <v>35</v>
      </c>
    </row>
    <row r="3" spans="1:5" x14ac:dyDescent="0.25">
      <c r="A3" s="5" t="s">
        <v>110</v>
      </c>
    </row>
    <row r="4" spans="1:5" x14ac:dyDescent="0.25">
      <c r="A4" s="5" t="s">
        <v>37</v>
      </c>
    </row>
    <row r="5" spans="1:5" x14ac:dyDescent="0.25">
      <c r="A5" s="5" t="s">
        <v>38</v>
      </c>
    </row>
    <row r="6" spans="1:5" x14ac:dyDescent="0.25">
      <c r="A6" s="5"/>
      <c r="B6" t="s">
        <v>39</v>
      </c>
    </row>
    <row r="7" spans="1:5" x14ac:dyDescent="0.25">
      <c r="A7" s="5"/>
      <c r="B7" t="s">
        <v>107</v>
      </c>
    </row>
    <row r="8" spans="1:5" x14ac:dyDescent="0.25">
      <c r="A8" s="5"/>
      <c r="B8" t="s">
        <v>111</v>
      </c>
    </row>
    <row r="9" spans="1:5" x14ac:dyDescent="0.25">
      <c r="A9" s="5" t="s">
        <v>42</v>
      </c>
    </row>
    <row r="10" spans="1:5" x14ac:dyDescent="0.25">
      <c r="B10" t="s">
        <v>43</v>
      </c>
    </row>
    <row r="11" spans="1:5" x14ac:dyDescent="0.25">
      <c r="B11" t="s">
        <v>44</v>
      </c>
    </row>
    <row r="14" spans="1:5" ht="15.75" thickBot="1" x14ac:dyDescent="0.3">
      <c r="A14" t="s">
        <v>45</v>
      </c>
    </row>
    <row r="15" spans="1:5" ht="15.75" thickBot="1" x14ac:dyDescent="0.3">
      <c r="B15" s="10" t="s">
        <v>46</v>
      </c>
      <c r="C15" s="10" t="s">
        <v>47</v>
      </c>
      <c r="D15" s="10" t="s">
        <v>48</v>
      </c>
      <c r="E15" s="10" t="s">
        <v>49</v>
      </c>
    </row>
    <row r="16" spans="1:5" ht="15.75" thickBot="1" x14ac:dyDescent="0.3">
      <c r="B16" s="9" t="s">
        <v>56</v>
      </c>
      <c r="C16" s="9" t="s">
        <v>57</v>
      </c>
      <c r="D16" s="12">
        <v>375000</v>
      </c>
      <c r="E16" s="12">
        <v>150000</v>
      </c>
    </row>
    <row r="19" spans="1:6" ht="15.75" thickBot="1" x14ac:dyDescent="0.3">
      <c r="A19" t="s">
        <v>50</v>
      </c>
    </row>
    <row r="20" spans="1:6" ht="15.75" thickBot="1" x14ac:dyDescent="0.3">
      <c r="B20" s="10" t="s">
        <v>46</v>
      </c>
      <c r="C20" s="10" t="s">
        <v>47</v>
      </c>
      <c r="D20" s="10" t="s">
        <v>48</v>
      </c>
      <c r="E20" s="10" t="s">
        <v>49</v>
      </c>
      <c r="F20" s="10" t="s">
        <v>51</v>
      </c>
    </row>
    <row r="21" spans="1:6" x14ac:dyDescent="0.25">
      <c r="B21" s="11" t="s">
        <v>58</v>
      </c>
      <c r="C21" s="11" t="s">
        <v>59</v>
      </c>
      <c r="D21" s="13">
        <v>2666.666666666667</v>
      </c>
      <c r="E21" s="13">
        <v>2400</v>
      </c>
      <c r="F21" s="11" t="s">
        <v>60</v>
      </c>
    </row>
    <row r="22" spans="1:6" x14ac:dyDescent="0.25">
      <c r="B22" s="11" t="s">
        <v>61</v>
      </c>
      <c r="C22" s="11" t="s">
        <v>62</v>
      </c>
      <c r="D22" s="13">
        <v>2333.333333333333</v>
      </c>
      <c r="E22" s="13">
        <v>800</v>
      </c>
      <c r="F22" s="11" t="s">
        <v>60</v>
      </c>
    </row>
    <row r="23" spans="1:6" x14ac:dyDescent="0.25">
      <c r="B23" s="11" t="s">
        <v>63</v>
      </c>
      <c r="C23" s="11" t="s">
        <v>64</v>
      </c>
      <c r="D23" s="13">
        <v>0</v>
      </c>
      <c r="E23" s="13">
        <v>799.99999999999989</v>
      </c>
      <c r="F23" s="11" t="s">
        <v>60</v>
      </c>
    </row>
    <row r="24" spans="1:6" x14ac:dyDescent="0.25">
      <c r="B24" s="11" t="s">
        <v>65</v>
      </c>
      <c r="C24" s="11" t="s">
        <v>66</v>
      </c>
      <c r="D24" s="13">
        <v>333.33333333333348</v>
      </c>
      <c r="E24" s="13">
        <v>0</v>
      </c>
      <c r="F24" s="11" t="s">
        <v>60</v>
      </c>
    </row>
    <row r="25" spans="1:6" x14ac:dyDescent="0.25">
      <c r="B25" s="11" t="s">
        <v>67</v>
      </c>
      <c r="C25" s="11" t="s">
        <v>68</v>
      </c>
      <c r="D25" s="13">
        <v>4666.6666666666661</v>
      </c>
      <c r="E25" s="13">
        <v>0</v>
      </c>
      <c r="F25" s="11" t="s">
        <v>60</v>
      </c>
    </row>
    <row r="26" spans="1:6" x14ac:dyDescent="0.25">
      <c r="B26" s="11" t="s">
        <v>69</v>
      </c>
      <c r="C26" s="11" t="s">
        <v>70</v>
      </c>
      <c r="D26" s="13">
        <v>0</v>
      </c>
      <c r="E26" s="13">
        <v>0</v>
      </c>
      <c r="F26" s="11" t="s">
        <v>60</v>
      </c>
    </row>
    <row r="27" spans="1:6" x14ac:dyDescent="0.25">
      <c r="B27" s="11" t="s">
        <v>71</v>
      </c>
      <c r="C27" s="11" t="s">
        <v>72</v>
      </c>
      <c r="D27" s="13">
        <v>500</v>
      </c>
      <c r="E27" s="13">
        <v>599.99999999999989</v>
      </c>
      <c r="F27" s="11" t="s">
        <v>60</v>
      </c>
    </row>
    <row r="28" spans="1:6" x14ac:dyDescent="0.25">
      <c r="B28" s="11" t="s">
        <v>73</v>
      </c>
      <c r="C28" s="11" t="s">
        <v>74</v>
      </c>
      <c r="D28" s="13">
        <v>3500</v>
      </c>
      <c r="E28" s="13">
        <v>1200</v>
      </c>
      <c r="F28" s="11" t="s">
        <v>60</v>
      </c>
    </row>
    <row r="29" spans="1:6" ht="15.75" thickBot="1" x14ac:dyDescent="0.3">
      <c r="B29" s="9" t="s">
        <v>75</v>
      </c>
      <c r="C29" s="9" t="s">
        <v>76</v>
      </c>
      <c r="D29" s="14">
        <v>0</v>
      </c>
      <c r="E29" s="14">
        <v>200</v>
      </c>
      <c r="F29" s="9" t="s">
        <v>60</v>
      </c>
    </row>
    <row r="32" spans="1:6" ht="15.75" thickBot="1" x14ac:dyDescent="0.3">
      <c r="A32" t="s">
        <v>12</v>
      </c>
    </row>
    <row r="33" spans="2:7" ht="15.75" thickBot="1" x14ac:dyDescent="0.3">
      <c r="B33" s="10" t="s">
        <v>46</v>
      </c>
      <c r="C33" s="10" t="s">
        <v>47</v>
      </c>
      <c r="D33" s="10" t="s">
        <v>52</v>
      </c>
      <c r="E33" s="10" t="s">
        <v>53</v>
      </c>
      <c r="F33" s="10" t="s">
        <v>54</v>
      </c>
      <c r="G33" s="10" t="s">
        <v>55</v>
      </c>
    </row>
    <row r="34" spans="2:7" x14ac:dyDescent="0.25">
      <c r="B34" s="11" t="s">
        <v>77</v>
      </c>
      <c r="C34" s="11" t="s">
        <v>78</v>
      </c>
      <c r="D34" s="13">
        <v>33600</v>
      </c>
      <c r="E34" s="11" t="s">
        <v>79</v>
      </c>
      <c r="F34" s="11" t="s">
        <v>96</v>
      </c>
      <c r="G34" s="13">
        <v>3600</v>
      </c>
    </row>
    <row r="35" spans="2:7" x14ac:dyDescent="0.25">
      <c r="B35" s="11" t="s">
        <v>81</v>
      </c>
      <c r="C35" s="11" t="s">
        <v>82</v>
      </c>
      <c r="D35" s="13">
        <v>19200</v>
      </c>
      <c r="E35" s="11" t="s">
        <v>83</v>
      </c>
      <c r="F35" s="11" t="s">
        <v>96</v>
      </c>
      <c r="G35" s="13">
        <v>3200</v>
      </c>
    </row>
    <row r="36" spans="2:7" x14ac:dyDescent="0.25">
      <c r="B36" s="11" t="s">
        <v>84</v>
      </c>
      <c r="C36" s="11" t="s">
        <v>85</v>
      </c>
      <c r="D36" s="13">
        <v>11199.999999999998</v>
      </c>
      <c r="E36" s="11" t="s">
        <v>86</v>
      </c>
      <c r="F36" s="11" t="s">
        <v>96</v>
      </c>
      <c r="G36" s="13">
        <v>5199.9999999999991</v>
      </c>
    </row>
    <row r="37" spans="2:7" x14ac:dyDescent="0.25">
      <c r="B37" s="11" t="s">
        <v>87</v>
      </c>
      <c r="C37" s="11" t="s">
        <v>78</v>
      </c>
      <c r="D37" s="13">
        <v>2999.9999999999995</v>
      </c>
      <c r="E37" s="11" t="s">
        <v>88</v>
      </c>
      <c r="F37" s="11" t="s">
        <v>80</v>
      </c>
      <c r="G37" s="11">
        <v>0</v>
      </c>
    </row>
    <row r="38" spans="2:7" x14ac:dyDescent="0.25">
      <c r="B38" s="11" t="s">
        <v>89</v>
      </c>
      <c r="C38" s="11" t="s">
        <v>82</v>
      </c>
      <c r="D38" s="13">
        <v>4000</v>
      </c>
      <c r="E38" s="11" t="s">
        <v>90</v>
      </c>
      <c r="F38" s="11" t="s">
        <v>80</v>
      </c>
      <c r="G38" s="11">
        <v>0</v>
      </c>
    </row>
    <row r="39" spans="2:7" x14ac:dyDescent="0.25">
      <c r="B39" s="11" t="s">
        <v>91</v>
      </c>
      <c r="C39" s="11" t="s">
        <v>85</v>
      </c>
      <c r="D39" s="13">
        <v>1000</v>
      </c>
      <c r="E39" s="11" t="s">
        <v>92</v>
      </c>
      <c r="F39" s="11" t="s">
        <v>80</v>
      </c>
      <c r="G39" s="11">
        <v>0</v>
      </c>
    </row>
    <row r="40" spans="2:7" x14ac:dyDescent="0.25">
      <c r="B40" s="11" t="s">
        <v>93</v>
      </c>
      <c r="C40" s="11" t="s">
        <v>94</v>
      </c>
      <c r="D40" s="13">
        <v>4000</v>
      </c>
      <c r="E40" s="11" t="s">
        <v>95</v>
      </c>
      <c r="F40" s="11" t="s">
        <v>96</v>
      </c>
      <c r="G40" s="11">
        <v>1000</v>
      </c>
    </row>
    <row r="41" spans="2:7" x14ac:dyDescent="0.25">
      <c r="B41" s="11" t="s">
        <v>97</v>
      </c>
      <c r="C41" s="11" t="s">
        <v>98</v>
      </c>
      <c r="D41" s="13">
        <v>0</v>
      </c>
      <c r="E41" s="11" t="s">
        <v>99</v>
      </c>
      <c r="F41" s="11" t="s">
        <v>96</v>
      </c>
      <c r="G41" s="11">
        <v>5000</v>
      </c>
    </row>
    <row r="42" spans="2:7" x14ac:dyDescent="0.25">
      <c r="B42" s="11" t="s">
        <v>100</v>
      </c>
      <c r="C42" s="11" t="s">
        <v>101</v>
      </c>
      <c r="D42" s="13">
        <v>2000</v>
      </c>
      <c r="E42" s="11" t="s">
        <v>102</v>
      </c>
      <c r="F42" s="11" t="s">
        <v>96</v>
      </c>
      <c r="G42" s="11">
        <v>3000</v>
      </c>
    </row>
    <row r="43" spans="2:7" x14ac:dyDescent="0.25">
      <c r="B43" s="11" t="s">
        <v>103</v>
      </c>
      <c r="C43" s="11" t="s">
        <v>104</v>
      </c>
      <c r="D43" s="13">
        <v>6000</v>
      </c>
      <c r="E43" s="11" t="s">
        <v>105</v>
      </c>
      <c r="F43" s="11" t="s">
        <v>96</v>
      </c>
      <c r="G43" s="11">
        <v>8000</v>
      </c>
    </row>
    <row r="44" spans="2:7" x14ac:dyDescent="0.25">
      <c r="B44" s="11" t="s">
        <v>112</v>
      </c>
      <c r="C44" s="11" t="s">
        <v>78</v>
      </c>
      <c r="D44" s="13">
        <v>3000</v>
      </c>
      <c r="E44" s="11" t="s">
        <v>113</v>
      </c>
      <c r="F44" s="11" t="s">
        <v>80</v>
      </c>
      <c r="G44" s="11">
        <v>0</v>
      </c>
    </row>
    <row r="45" spans="2:7" x14ac:dyDescent="0.25">
      <c r="B45" s="11" t="s">
        <v>114</v>
      </c>
      <c r="C45" s="11" t="s">
        <v>82</v>
      </c>
      <c r="D45" s="13">
        <v>2000</v>
      </c>
      <c r="E45" s="11" t="s">
        <v>115</v>
      </c>
      <c r="F45" s="11" t="s">
        <v>80</v>
      </c>
      <c r="G45" s="11">
        <v>0</v>
      </c>
    </row>
    <row r="46" spans="2:7" ht="15.75" thickBot="1" x14ac:dyDescent="0.3">
      <c r="B46" s="9" t="s">
        <v>116</v>
      </c>
      <c r="C46" s="9" t="s">
        <v>85</v>
      </c>
      <c r="D46" s="14">
        <v>999.99999999999989</v>
      </c>
      <c r="E46" s="9" t="s">
        <v>117</v>
      </c>
      <c r="F46" s="9" t="s">
        <v>80</v>
      </c>
      <c r="G46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showGridLines="0" workbookViewId="0"/>
  </sheetViews>
  <sheetFormatPr defaultRowHeight="15" x14ac:dyDescent="0.25"/>
  <cols>
    <col min="1" max="1" width="2.28515625" customWidth="1"/>
    <col min="2" max="2" width="6.140625" customWidth="1"/>
    <col min="3" max="3" width="24.28515625" customWidth="1"/>
    <col min="4" max="4" width="13.7109375" bestFit="1" customWidth="1"/>
    <col min="5" max="5" width="13.5703125" bestFit="1" customWidth="1"/>
    <col min="6" max="6" width="11.42578125" customWidth="1"/>
    <col min="7" max="7" width="5.42578125" customWidth="1"/>
  </cols>
  <sheetData>
    <row r="1" spans="1:5" x14ac:dyDescent="0.25">
      <c r="A1" s="5" t="s">
        <v>34</v>
      </c>
    </row>
    <row r="2" spans="1:5" x14ac:dyDescent="0.25">
      <c r="A2" s="5" t="s">
        <v>35</v>
      </c>
    </row>
    <row r="3" spans="1:5" x14ac:dyDescent="0.25">
      <c r="A3" s="5" t="s">
        <v>118</v>
      </c>
    </row>
    <row r="4" spans="1:5" x14ac:dyDescent="0.25">
      <c r="A4" s="5" t="s">
        <v>37</v>
      </c>
    </row>
    <row r="5" spans="1:5" x14ac:dyDescent="0.25">
      <c r="A5" s="5" t="s">
        <v>38</v>
      </c>
    </row>
    <row r="6" spans="1:5" x14ac:dyDescent="0.25">
      <c r="A6" s="5"/>
      <c r="B6" t="s">
        <v>39</v>
      </c>
    </row>
    <row r="7" spans="1:5" x14ac:dyDescent="0.25">
      <c r="A7" s="5"/>
      <c r="B7" t="s">
        <v>119</v>
      </c>
    </row>
    <row r="8" spans="1:5" x14ac:dyDescent="0.25">
      <c r="A8" s="5"/>
      <c r="B8" t="s">
        <v>111</v>
      </c>
    </row>
    <row r="9" spans="1:5" x14ac:dyDescent="0.25">
      <c r="A9" s="5" t="s">
        <v>42</v>
      </c>
    </row>
    <row r="10" spans="1:5" x14ac:dyDescent="0.25">
      <c r="B10" t="s">
        <v>43</v>
      </c>
    </row>
    <row r="11" spans="1:5" x14ac:dyDescent="0.25">
      <c r="B11" t="s">
        <v>44</v>
      </c>
    </row>
    <row r="14" spans="1:5" ht="15.75" thickBot="1" x14ac:dyDescent="0.3">
      <c r="A14" t="s">
        <v>45</v>
      </c>
    </row>
    <row r="15" spans="1:5" ht="15.75" thickBot="1" x14ac:dyDescent="0.3">
      <c r="B15" s="10" t="s">
        <v>46</v>
      </c>
      <c r="C15" s="10" t="s">
        <v>47</v>
      </c>
      <c r="D15" s="10" t="s">
        <v>48</v>
      </c>
      <c r="E15" s="10" t="s">
        <v>49</v>
      </c>
    </row>
    <row r="16" spans="1:5" ht="15.75" thickBot="1" x14ac:dyDescent="0.3">
      <c r="B16" s="9" t="s">
        <v>56</v>
      </c>
      <c r="C16" s="9" t="s">
        <v>57</v>
      </c>
      <c r="D16" s="12">
        <v>150000</v>
      </c>
      <c r="E16" s="12">
        <v>164500</v>
      </c>
    </row>
    <row r="19" spans="1:6" ht="15.75" thickBot="1" x14ac:dyDescent="0.3">
      <c r="A19" t="s">
        <v>50</v>
      </c>
    </row>
    <row r="20" spans="1:6" ht="15.75" thickBot="1" x14ac:dyDescent="0.3">
      <c r="B20" s="10" t="s">
        <v>46</v>
      </c>
      <c r="C20" s="10" t="s">
        <v>47</v>
      </c>
      <c r="D20" s="10" t="s">
        <v>48</v>
      </c>
      <c r="E20" s="10" t="s">
        <v>49</v>
      </c>
      <c r="F20" s="10" t="s">
        <v>51</v>
      </c>
    </row>
    <row r="21" spans="1:6" x14ac:dyDescent="0.25">
      <c r="B21" s="11" t="s">
        <v>58</v>
      </c>
      <c r="C21" s="11" t="s">
        <v>59</v>
      </c>
      <c r="D21" s="13">
        <v>2400</v>
      </c>
      <c r="E21" s="13">
        <v>2800</v>
      </c>
      <c r="F21" s="11" t="s">
        <v>60</v>
      </c>
    </row>
    <row r="22" spans="1:6" x14ac:dyDescent="0.25">
      <c r="B22" s="11" t="s">
        <v>61</v>
      </c>
      <c r="C22" s="11" t="s">
        <v>62</v>
      </c>
      <c r="D22" s="13">
        <v>800</v>
      </c>
      <c r="E22" s="13">
        <v>800</v>
      </c>
      <c r="F22" s="11" t="s">
        <v>60</v>
      </c>
    </row>
    <row r="23" spans="1:6" x14ac:dyDescent="0.25">
      <c r="B23" s="11" t="s">
        <v>63</v>
      </c>
      <c r="C23" s="11" t="s">
        <v>64</v>
      </c>
      <c r="D23" s="13">
        <v>799.99999999999989</v>
      </c>
      <c r="E23" s="13">
        <v>799.99999999999989</v>
      </c>
      <c r="F23" s="11" t="s">
        <v>60</v>
      </c>
    </row>
    <row r="24" spans="1:6" x14ac:dyDescent="0.25">
      <c r="B24" s="11" t="s">
        <v>65</v>
      </c>
      <c r="C24" s="11" t="s">
        <v>66</v>
      </c>
      <c r="D24" s="13">
        <v>0</v>
      </c>
      <c r="E24" s="13">
        <v>0</v>
      </c>
      <c r="F24" s="11" t="s">
        <v>60</v>
      </c>
    </row>
    <row r="25" spans="1:6" x14ac:dyDescent="0.25">
      <c r="B25" s="11" t="s">
        <v>67</v>
      </c>
      <c r="C25" s="11" t="s">
        <v>68</v>
      </c>
      <c r="D25" s="13">
        <v>0</v>
      </c>
      <c r="E25" s="13">
        <v>0</v>
      </c>
      <c r="F25" s="11" t="s">
        <v>60</v>
      </c>
    </row>
    <row r="26" spans="1:6" x14ac:dyDescent="0.25">
      <c r="B26" s="11" t="s">
        <v>69</v>
      </c>
      <c r="C26" s="11" t="s">
        <v>70</v>
      </c>
      <c r="D26" s="13">
        <v>0</v>
      </c>
      <c r="E26" s="13">
        <v>0</v>
      </c>
      <c r="F26" s="11" t="s">
        <v>60</v>
      </c>
    </row>
    <row r="27" spans="1:6" x14ac:dyDescent="0.25">
      <c r="B27" s="11" t="s">
        <v>71</v>
      </c>
      <c r="C27" s="11" t="s">
        <v>72</v>
      </c>
      <c r="D27" s="13">
        <v>599.99999999999989</v>
      </c>
      <c r="E27" s="13">
        <v>699.99999999999977</v>
      </c>
      <c r="F27" s="11" t="s">
        <v>60</v>
      </c>
    </row>
    <row r="28" spans="1:6" x14ac:dyDescent="0.25">
      <c r="B28" s="11" t="s">
        <v>73</v>
      </c>
      <c r="C28" s="11" t="s">
        <v>74</v>
      </c>
      <c r="D28" s="13">
        <v>1200</v>
      </c>
      <c r="E28" s="13">
        <v>1200</v>
      </c>
      <c r="F28" s="11" t="s">
        <v>60</v>
      </c>
    </row>
    <row r="29" spans="1:6" ht="15.75" thickBot="1" x14ac:dyDescent="0.3">
      <c r="B29" s="9" t="s">
        <v>75</v>
      </c>
      <c r="C29" s="9" t="s">
        <v>76</v>
      </c>
      <c r="D29" s="14">
        <v>200</v>
      </c>
      <c r="E29" s="14">
        <v>200</v>
      </c>
      <c r="F29" s="9" t="s">
        <v>60</v>
      </c>
    </row>
    <row r="32" spans="1:6" ht="15.75" thickBot="1" x14ac:dyDescent="0.3">
      <c r="A32" t="s">
        <v>12</v>
      </c>
    </row>
    <row r="33" spans="2:7" ht="15.75" thickBot="1" x14ac:dyDescent="0.3">
      <c r="B33" s="10" t="s">
        <v>46</v>
      </c>
      <c r="C33" s="10" t="s">
        <v>47</v>
      </c>
      <c r="D33" s="10" t="s">
        <v>52</v>
      </c>
      <c r="E33" s="10" t="s">
        <v>53</v>
      </c>
      <c r="F33" s="10" t="s">
        <v>54</v>
      </c>
      <c r="G33" s="10" t="s">
        <v>55</v>
      </c>
    </row>
    <row r="34" spans="2:7" x14ac:dyDescent="0.25">
      <c r="B34" s="11" t="s">
        <v>77</v>
      </c>
      <c r="C34" s="11" t="s">
        <v>78</v>
      </c>
      <c r="D34" s="13">
        <v>39200</v>
      </c>
      <c r="E34" s="11" t="s">
        <v>79</v>
      </c>
      <c r="F34" s="11" t="s">
        <v>96</v>
      </c>
      <c r="G34" s="13">
        <v>4200</v>
      </c>
    </row>
    <row r="35" spans="2:7" x14ac:dyDescent="0.25">
      <c r="B35" s="11" t="s">
        <v>81</v>
      </c>
      <c r="C35" s="11" t="s">
        <v>82</v>
      </c>
      <c r="D35" s="13">
        <v>19200</v>
      </c>
      <c r="E35" s="11" t="s">
        <v>83</v>
      </c>
      <c r="F35" s="11" t="s">
        <v>96</v>
      </c>
      <c r="G35" s="13">
        <v>3200</v>
      </c>
    </row>
    <row r="36" spans="2:7" x14ac:dyDescent="0.25">
      <c r="B36" s="11" t="s">
        <v>84</v>
      </c>
      <c r="C36" s="11" t="s">
        <v>85</v>
      </c>
      <c r="D36" s="13">
        <v>11199.999999999998</v>
      </c>
      <c r="E36" s="11" t="s">
        <v>86</v>
      </c>
      <c r="F36" s="11" t="s">
        <v>96</v>
      </c>
      <c r="G36" s="13">
        <v>5199.9999999999991</v>
      </c>
    </row>
    <row r="37" spans="2:7" x14ac:dyDescent="0.25">
      <c r="B37" s="11" t="s">
        <v>87</v>
      </c>
      <c r="C37" s="11" t="s">
        <v>78</v>
      </c>
      <c r="D37" s="13">
        <v>3499.9999999999991</v>
      </c>
      <c r="E37" s="11" t="s">
        <v>88</v>
      </c>
      <c r="F37" s="11" t="s">
        <v>80</v>
      </c>
      <c r="G37" s="11">
        <v>0</v>
      </c>
    </row>
    <row r="38" spans="2:7" x14ac:dyDescent="0.25">
      <c r="B38" s="11" t="s">
        <v>89</v>
      </c>
      <c r="C38" s="11" t="s">
        <v>82</v>
      </c>
      <c r="D38" s="13">
        <v>4000</v>
      </c>
      <c r="E38" s="11" t="s">
        <v>90</v>
      </c>
      <c r="F38" s="11" t="s">
        <v>80</v>
      </c>
      <c r="G38" s="11">
        <v>0</v>
      </c>
    </row>
    <row r="39" spans="2:7" x14ac:dyDescent="0.25">
      <c r="B39" s="11" t="s">
        <v>91</v>
      </c>
      <c r="C39" s="11" t="s">
        <v>85</v>
      </c>
      <c r="D39" s="13">
        <v>1000</v>
      </c>
      <c r="E39" s="11" t="s">
        <v>92</v>
      </c>
      <c r="F39" s="11" t="s">
        <v>80</v>
      </c>
      <c r="G39" s="11">
        <v>0</v>
      </c>
    </row>
    <row r="40" spans="2:7" x14ac:dyDescent="0.25">
      <c r="B40" s="11" t="s">
        <v>93</v>
      </c>
      <c r="C40" s="11" t="s">
        <v>94</v>
      </c>
      <c r="D40" s="13">
        <v>4400</v>
      </c>
      <c r="E40" s="11" t="s">
        <v>95</v>
      </c>
      <c r="F40" s="11" t="s">
        <v>96</v>
      </c>
      <c r="G40" s="11">
        <v>600</v>
      </c>
    </row>
    <row r="41" spans="2:7" x14ac:dyDescent="0.25">
      <c r="B41" s="11" t="s">
        <v>97</v>
      </c>
      <c r="C41" s="11" t="s">
        <v>98</v>
      </c>
      <c r="D41" s="13">
        <v>0</v>
      </c>
      <c r="E41" s="11" t="s">
        <v>99</v>
      </c>
      <c r="F41" s="11" t="s">
        <v>96</v>
      </c>
      <c r="G41" s="11">
        <v>5000</v>
      </c>
    </row>
    <row r="42" spans="2:7" x14ac:dyDescent="0.25">
      <c r="B42" s="11" t="s">
        <v>100</v>
      </c>
      <c r="C42" s="11" t="s">
        <v>101</v>
      </c>
      <c r="D42" s="13">
        <v>2100</v>
      </c>
      <c r="E42" s="11" t="s">
        <v>102</v>
      </c>
      <c r="F42" s="11" t="s">
        <v>96</v>
      </c>
      <c r="G42" s="11">
        <v>2900</v>
      </c>
    </row>
    <row r="43" spans="2:7" x14ac:dyDescent="0.25">
      <c r="B43" s="11" t="s">
        <v>103</v>
      </c>
      <c r="C43" s="11" t="s">
        <v>104</v>
      </c>
      <c r="D43" s="13">
        <v>6500</v>
      </c>
      <c r="E43" s="11" t="s">
        <v>105</v>
      </c>
      <c r="F43" s="11" t="s">
        <v>96</v>
      </c>
      <c r="G43" s="11">
        <v>7500</v>
      </c>
    </row>
    <row r="44" spans="2:7" x14ac:dyDescent="0.25">
      <c r="B44" s="11" t="s">
        <v>112</v>
      </c>
      <c r="C44" s="11" t="s">
        <v>78</v>
      </c>
      <c r="D44" s="13">
        <v>3500</v>
      </c>
      <c r="E44" s="11" t="s">
        <v>113</v>
      </c>
      <c r="F44" s="11" t="s">
        <v>80</v>
      </c>
      <c r="G44" s="11">
        <v>0</v>
      </c>
    </row>
    <row r="45" spans="2:7" x14ac:dyDescent="0.25">
      <c r="B45" s="11" t="s">
        <v>114</v>
      </c>
      <c r="C45" s="11" t="s">
        <v>82</v>
      </c>
      <c r="D45" s="13">
        <v>2000</v>
      </c>
      <c r="E45" s="11" t="s">
        <v>115</v>
      </c>
      <c r="F45" s="11" t="s">
        <v>80</v>
      </c>
      <c r="G45" s="11">
        <v>0</v>
      </c>
    </row>
    <row r="46" spans="2:7" ht="15.75" thickBot="1" x14ac:dyDescent="0.3">
      <c r="B46" s="9" t="s">
        <v>116</v>
      </c>
      <c r="C46" s="9" t="s">
        <v>85</v>
      </c>
      <c r="D46" s="14">
        <v>999.99999999999989</v>
      </c>
      <c r="E46" s="9" t="s">
        <v>117</v>
      </c>
      <c r="F46" s="9" t="s">
        <v>80</v>
      </c>
      <c r="G46" s="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A19" workbookViewId="0">
      <selection activeCell="H43" sqref="H43"/>
    </sheetView>
  </sheetViews>
  <sheetFormatPr defaultRowHeight="15" x14ac:dyDescent="0.25"/>
  <cols>
    <col min="1" max="1" width="18.42578125" customWidth="1"/>
    <col min="2" max="2" width="16.42578125" customWidth="1"/>
    <col min="3" max="3" width="15.7109375" customWidth="1"/>
    <col min="4" max="4" width="11.5703125" customWidth="1"/>
    <col min="5" max="5" width="13.42578125" customWidth="1"/>
    <col min="9" max="9" width="18.5703125" customWidth="1"/>
    <col min="10" max="10" width="18.85546875" customWidth="1"/>
    <col min="11" max="11" width="20" customWidth="1"/>
  </cols>
  <sheetData>
    <row r="1" spans="1:5" x14ac:dyDescent="0.25">
      <c r="A1" s="2" t="s">
        <v>0</v>
      </c>
      <c r="B1" s="2" t="s">
        <v>1</v>
      </c>
    </row>
    <row r="2" spans="1:5" x14ac:dyDescent="0.25">
      <c r="A2" s="3" t="s">
        <v>2</v>
      </c>
      <c r="B2" s="4">
        <v>70</v>
      </c>
    </row>
    <row r="3" spans="1:5" x14ac:dyDescent="0.25">
      <c r="A3" s="3" t="s">
        <v>3</v>
      </c>
      <c r="B3" s="4">
        <v>60</v>
      </c>
    </row>
    <row r="4" spans="1:5" x14ac:dyDescent="0.25">
      <c r="A4" s="3" t="s">
        <v>4</v>
      </c>
      <c r="B4" s="4">
        <v>50</v>
      </c>
    </row>
    <row r="7" spans="1:5" x14ac:dyDescent="0.25">
      <c r="A7" s="2" t="s">
        <v>5</v>
      </c>
      <c r="B7" s="2" t="s">
        <v>6</v>
      </c>
    </row>
    <row r="8" spans="1:5" x14ac:dyDescent="0.25">
      <c r="A8" s="3" t="s">
        <v>7</v>
      </c>
      <c r="B8" s="4">
        <v>45</v>
      </c>
    </row>
    <row r="9" spans="1:5" x14ac:dyDescent="0.25">
      <c r="A9" s="3" t="s">
        <v>8</v>
      </c>
      <c r="B9" s="4">
        <v>35</v>
      </c>
    </row>
    <row r="10" spans="1:5" x14ac:dyDescent="0.25">
      <c r="A10" s="3" t="s">
        <v>9</v>
      </c>
      <c r="B10" s="4">
        <v>25</v>
      </c>
    </row>
    <row r="13" spans="1:5" x14ac:dyDescent="0.25">
      <c r="A13" s="5" t="s">
        <v>10</v>
      </c>
    </row>
    <row r="14" spans="1:5" x14ac:dyDescent="0.25">
      <c r="A14" s="7"/>
      <c r="B14" s="2" t="s">
        <v>2</v>
      </c>
      <c r="C14" s="2" t="s">
        <v>3</v>
      </c>
      <c r="D14" s="2" t="s">
        <v>4</v>
      </c>
      <c r="E14" s="2" t="s">
        <v>16</v>
      </c>
    </row>
    <row r="15" spans="1:5" x14ac:dyDescent="0.25">
      <c r="A15" s="3" t="s">
        <v>7</v>
      </c>
      <c r="B15" s="6">
        <v>3400</v>
      </c>
      <c r="C15" s="6">
        <v>800</v>
      </c>
      <c r="D15" s="6">
        <v>799.99999999999989</v>
      </c>
      <c r="E15" s="6">
        <f>SUM(B15:D15)</f>
        <v>5000</v>
      </c>
    </row>
    <row r="16" spans="1:5" x14ac:dyDescent="0.25">
      <c r="A16" s="3" t="s">
        <v>8</v>
      </c>
      <c r="B16" s="6">
        <v>500.00000000000011</v>
      </c>
      <c r="C16" s="6">
        <v>0</v>
      </c>
      <c r="D16" s="6">
        <v>0</v>
      </c>
      <c r="E16" s="6">
        <f t="shared" ref="E16:E18" si="0">SUM(B16:D16)</f>
        <v>500.00000000000011</v>
      </c>
    </row>
    <row r="17" spans="1:11" x14ac:dyDescent="0.25">
      <c r="A17" s="3" t="s">
        <v>9</v>
      </c>
      <c r="B17" s="6">
        <v>599.99999999999989</v>
      </c>
      <c r="C17" s="6">
        <v>1200</v>
      </c>
      <c r="D17" s="6">
        <v>200</v>
      </c>
      <c r="E17" s="6">
        <f t="shared" si="0"/>
        <v>2000</v>
      </c>
    </row>
    <row r="18" spans="1:11" x14ac:dyDescent="0.25">
      <c r="A18" s="8" t="s">
        <v>16</v>
      </c>
      <c r="B18" s="6">
        <f>SUM(B15:B17)</f>
        <v>4500</v>
      </c>
      <c r="C18" s="6">
        <f t="shared" ref="C18:E18" si="1">SUM(C15:C17)</f>
        <v>2000</v>
      </c>
      <c r="D18" s="6">
        <f t="shared" si="1"/>
        <v>999.99999999999989</v>
      </c>
      <c r="E18" s="6">
        <f t="shared" si="1"/>
        <v>7500</v>
      </c>
    </row>
    <row r="21" spans="1:11" x14ac:dyDescent="0.25">
      <c r="A21" s="5" t="s">
        <v>11</v>
      </c>
      <c r="B21" s="1">
        <f>-SUMPRODUCT(E15:E17,B8:B10)+(B2*B18+B3*C18+B4*D18)</f>
        <v>192500</v>
      </c>
      <c r="C21" s="1">
        <f>B2*B18+B3*C18+B4*D18</f>
        <v>485000</v>
      </c>
    </row>
    <row r="22" spans="1:11" x14ac:dyDescent="0.25">
      <c r="B22">
        <v>150000</v>
      </c>
    </row>
    <row r="23" spans="1:11" x14ac:dyDescent="0.25">
      <c r="B23" s="1"/>
    </row>
    <row r="25" spans="1:11" x14ac:dyDescent="0.25">
      <c r="I25" t="s">
        <v>29</v>
      </c>
    </row>
    <row r="26" spans="1:11" x14ac:dyDescent="0.25">
      <c r="A26" s="5" t="s">
        <v>12</v>
      </c>
      <c r="B26" t="s">
        <v>13</v>
      </c>
      <c r="C26" t="s">
        <v>14</v>
      </c>
      <c r="D26" t="s">
        <v>15</v>
      </c>
      <c r="I26" s="2" t="s">
        <v>21</v>
      </c>
      <c r="J26" s="2" t="s">
        <v>22</v>
      </c>
      <c r="K26" s="2" t="s">
        <v>23</v>
      </c>
    </row>
    <row r="27" spans="1:11" x14ac:dyDescent="0.25">
      <c r="I27" s="3" t="s">
        <v>2</v>
      </c>
      <c r="J27" s="3" t="s">
        <v>24</v>
      </c>
      <c r="K27" s="3" t="s">
        <v>25</v>
      </c>
    </row>
    <row r="28" spans="1:11" x14ac:dyDescent="0.25">
      <c r="A28" s="5" t="s">
        <v>17</v>
      </c>
      <c r="I28" s="3" t="s">
        <v>3</v>
      </c>
      <c r="J28" s="3" t="s">
        <v>26</v>
      </c>
      <c r="K28" s="3" t="s">
        <v>27</v>
      </c>
    </row>
    <row r="29" spans="1:11" x14ac:dyDescent="0.25">
      <c r="A29" t="s">
        <v>2</v>
      </c>
      <c r="B29">
        <f>SUMPRODUCT(B15:B17,J30:J32)</f>
        <v>48600</v>
      </c>
      <c r="C29" t="s">
        <v>30</v>
      </c>
      <c r="D29">
        <f>10*SUM(B15:B17)</f>
        <v>45000</v>
      </c>
      <c r="I29" s="3" t="s">
        <v>4</v>
      </c>
      <c r="J29" s="3" t="s">
        <v>28</v>
      </c>
      <c r="K29" s="3" t="s">
        <v>25</v>
      </c>
    </row>
    <row r="30" spans="1:11" x14ac:dyDescent="0.25">
      <c r="A30" t="s">
        <v>18</v>
      </c>
      <c r="B30">
        <f>SUMPRODUCT(C15:C17,J30:J32)</f>
        <v>19200</v>
      </c>
      <c r="C30" t="s">
        <v>30</v>
      </c>
      <c r="D30">
        <f>8*SUM(C15:C17)</f>
        <v>16000</v>
      </c>
      <c r="I30" s="3" t="s">
        <v>7</v>
      </c>
      <c r="J30" s="3">
        <v>12</v>
      </c>
      <c r="K30" s="3">
        <v>0.5</v>
      </c>
    </row>
    <row r="31" spans="1:11" x14ac:dyDescent="0.25">
      <c r="A31" t="s">
        <v>19</v>
      </c>
      <c r="B31">
        <f>SUMPRODUCT(D15:D17,J30:J32)</f>
        <v>11199.999999999998</v>
      </c>
      <c r="C31" t="s">
        <v>30</v>
      </c>
      <c r="D31">
        <f>6*SUM(D15:D17)</f>
        <v>5999.9999999999991</v>
      </c>
      <c r="I31" s="3" t="s">
        <v>8</v>
      </c>
      <c r="J31" s="3">
        <v>6</v>
      </c>
      <c r="K31" s="3">
        <v>2</v>
      </c>
    </row>
    <row r="32" spans="1:11" x14ac:dyDescent="0.25">
      <c r="I32" s="3" t="s">
        <v>9</v>
      </c>
      <c r="J32" s="3">
        <v>8</v>
      </c>
      <c r="K32" s="3">
        <v>3</v>
      </c>
    </row>
    <row r="33" spans="1:4" x14ac:dyDescent="0.25">
      <c r="A33" s="5" t="s">
        <v>20</v>
      </c>
    </row>
    <row r="34" spans="1:4" x14ac:dyDescent="0.25">
      <c r="A34" t="s">
        <v>2</v>
      </c>
      <c r="B34">
        <f>SUMPRODUCT(B15:B17,K30:K32)</f>
        <v>4500</v>
      </c>
      <c r="C34" t="s">
        <v>31</v>
      </c>
      <c r="D34">
        <f>1*SUM(B15:B17)</f>
        <v>4500</v>
      </c>
    </row>
    <row r="35" spans="1:4" x14ac:dyDescent="0.25">
      <c r="A35" t="s">
        <v>18</v>
      </c>
      <c r="B35">
        <f>SUMPRODUCT(C15:C17,K30:K32)</f>
        <v>4000</v>
      </c>
      <c r="C35" t="s">
        <v>31</v>
      </c>
      <c r="D35">
        <f>2*SUM(C15:C17)</f>
        <v>4000</v>
      </c>
    </row>
    <row r="36" spans="1:4" x14ac:dyDescent="0.25">
      <c r="A36" t="s">
        <v>19</v>
      </c>
      <c r="B36">
        <f>SUMPRODUCT(D15:D17,K30:K32)</f>
        <v>1000</v>
      </c>
      <c r="C36" t="s">
        <v>31</v>
      </c>
      <c r="D36">
        <f>1*SUM(D15:D17)</f>
        <v>999.99999999999989</v>
      </c>
    </row>
    <row r="38" spans="1:4" x14ac:dyDescent="0.25">
      <c r="A38" s="5" t="s">
        <v>32</v>
      </c>
    </row>
    <row r="39" spans="1:4" x14ac:dyDescent="0.25">
      <c r="A39" t="s">
        <v>7</v>
      </c>
      <c r="B39">
        <f>E15</f>
        <v>5000</v>
      </c>
      <c r="C39" t="s">
        <v>31</v>
      </c>
      <c r="D39">
        <v>5000</v>
      </c>
    </row>
    <row r="40" spans="1:4" x14ac:dyDescent="0.25">
      <c r="A40" t="s">
        <v>8</v>
      </c>
      <c r="B40">
        <f t="shared" ref="B40:B41" si="2">E16</f>
        <v>500.00000000000011</v>
      </c>
      <c r="C40" t="s">
        <v>31</v>
      </c>
      <c r="D40">
        <v>5000</v>
      </c>
    </row>
    <row r="41" spans="1:4" x14ac:dyDescent="0.25">
      <c r="A41" t="s">
        <v>9</v>
      </c>
      <c r="B41">
        <f t="shared" si="2"/>
        <v>2000</v>
      </c>
      <c r="C41" t="s">
        <v>31</v>
      </c>
      <c r="D41">
        <v>5000</v>
      </c>
    </row>
    <row r="43" spans="1:4" x14ac:dyDescent="0.25">
      <c r="A43" s="5" t="s">
        <v>33</v>
      </c>
      <c r="B43">
        <f>E18</f>
        <v>7500</v>
      </c>
      <c r="C43" t="s">
        <v>31</v>
      </c>
      <c r="D43">
        <v>14000</v>
      </c>
    </row>
    <row r="45" spans="1:4" x14ac:dyDescent="0.25">
      <c r="A45" s="5" t="s">
        <v>109</v>
      </c>
    </row>
    <row r="46" spans="1:4" x14ac:dyDescent="0.25">
      <c r="A46" t="s">
        <v>2</v>
      </c>
      <c r="B46">
        <f>B18</f>
        <v>4500</v>
      </c>
      <c r="C46" t="s">
        <v>31</v>
      </c>
      <c r="D46">
        <v>3000</v>
      </c>
    </row>
    <row r="47" spans="1:4" x14ac:dyDescent="0.25">
      <c r="A47" t="s">
        <v>18</v>
      </c>
      <c r="B47">
        <f>C18</f>
        <v>2000</v>
      </c>
      <c r="C47" t="s">
        <v>31</v>
      </c>
      <c r="D47">
        <v>2000</v>
      </c>
    </row>
    <row r="48" spans="1:4" x14ac:dyDescent="0.25">
      <c r="A48" t="s">
        <v>19</v>
      </c>
      <c r="B48">
        <f>D18</f>
        <v>999.99999999999989</v>
      </c>
      <c r="C48" t="s">
        <v>31</v>
      </c>
      <c r="D48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Answer Report 2</vt:lpstr>
      <vt:lpstr>Answer Report 3</vt:lpstr>
      <vt:lpstr>Answer Report 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sharathlives</dc:creator>
  <cp:lastModifiedBy>sharathlives</cp:lastModifiedBy>
  <dcterms:created xsi:type="dcterms:W3CDTF">2015-05-15T20:19:37Z</dcterms:created>
  <dcterms:modified xsi:type="dcterms:W3CDTF">2015-05-15T22:28:41Z</dcterms:modified>
</cp:coreProperties>
</file>