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M32" i="1"/>
  <c r="M31"/>
  <c r="M19"/>
  <c r="M20"/>
  <c r="M21"/>
  <c r="M22"/>
  <c r="M23"/>
  <c r="M24"/>
  <c r="M25"/>
  <c r="M26"/>
  <c r="M27"/>
  <c r="M28"/>
  <c r="M29"/>
  <c r="M30"/>
  <c r="M18"/>
  <c r="L19"/>
  <c r="L20"/>
  <c r="L21"/>
  <c r="L22"/>
  <c r="L23"/>
  <c r="L24"/>
  <c r="L25"/>
  <c r="L26"/>
  <c r="L27"/>
  <c r="L28"/>
  <c r="L29"/>
  <c r="L30"/>
  <c r="L18"/>
  <c r="K19"/>
  <c r="K20"/>
  <c r="K21"/>
  <c r="K22"/>
  <c r="K23"/>
  <c r="K24"/>
  <c r="K25"/>
  <c r="K26"/>
  <c r="K27"/>
  <c r="K28"/>
  <c r="K29"/>
  <c r="K30"/>
  <c r="K18"/>
  <c r="J31"/>
  <c r="J18" a="1"/>
  <c r="J20" s="1"/>
  <c r="J18"/>
  <c r="J21"/>
  <c r="J22"/>
  <c r="J25"/>
  <c r="J26"/>
  <c r="J29"/>
  <c r="J30"/>
  <c r="H19"/>
  <c r="C52"/>
  <c r="H2"/>
  <c r="B52"/>
  <c r="L5"/>
  <c r="M5" s="1"/>
  <c r="L9"/>
  <c r="M9" s="1"/>
  <c r="L2"/>
  <c r="M2" s="1"/>
  <c r="K3"/>
  <c r="L3" s="1"/>
  <c r="M3" s="1"/>
  <c r="K4"/>
  <c r="L4" s="1"/>
  <c r="M4" s="1"/>
  <c r="K5"/>
  <c r="K6"/>
  <c r="L6" s="1"/>
  <c r="M6" s="1"/>
  <c r="K7"/>
  <c r="L7" s="1"/>
  <c r="M7" s="1"/>
  <c r="K8"/>
  <c r="L8" s="1"/>
  <c r="M8" s="1"/>
  <c r="K9"/>
  <c r="K10"/>
  <c r="L10" s="1"/>
  <c r="M10" s="1"/>
  <c r="K11"/>
  <c r="L11" s="1"/>
  <c r="M11" s="1"/>
  <c r="K12"/>
  <c r="L12" s="1"/>
  <c r="M12" s="1"/>
  <c r="K2"/>
  <c r="J13"/>
  <c r="J2" a="1"/>
  <c r="J4" s="1"/>
  <c r="J5"/>
  <c r="J9"/>
  <c r="G21"/>
  <c r="G15" a="1"/>
  <c r="G17" s="1"/>
  <c r="D20"/>
  <c r="D18"/>
  <c r="D16"/>
  <c r="G9"/>
  <c r="G4" a="1"/>
  <c r="G6" s="1"/>
  <c r="D7"/>
  <c r="D9" s="1"/>
  <c r="D5"/>
  <c r="J27" l="1"/>
  <c r="J23"/>
  <c r="J19"/>
  <c r="J28"/>
  <c r="J24"/>
  <c r="M13"/>
  <c r="M14" s="1"/>
  <c r="J10"/>
  <c r="J6"/>
  <c r="J2"/>
  <c r="J11"/>
  <c r="J7"/>
  <c r="J3"/>
  <c r="J12"/>
  <c r="J8"/>
  <c r="G18"/>
  <c r="G19"/>
  <c r="G15"/>
  <c r="G20"/>
  <c r="G16"/>
  <c r="G8"/>
  <c r="G4"/>
  <c r="G5"/>
  <c r="G7"/>
</calcChain>
</file>

<file path=xl/sharedStrings.xml><?xml version="1.0" encoding="utf-8"?>
<sst xmlns="http://schemas.openxmlformats.org/spreadsheetml/2006/main" count="42" uniqueCount="30">
  <si>
    <t>Non threatening Stimulus</t>
  </si>
  <si>
    <t>Threatening Stimulus</t>
  </si>
  <si>
    <t>S No.</t>
  </si>
  <si>
    <t>Variance</t>
  </si>
  <si>
    <t xml:space="preserve">Non threatening </t>
  </si>
  <si>
    <t xml:space="preserve">Min. = </t>
  </si>
  <si>
    <t>Max. =</t>
  </si>
  <si>
    <t>Class Width</t>
  </si>
  <si>
    <t>Class Interval</t>
  </si>
  <si>
    <t>Bin</t>
  </si>
  <si>
    <t>Frequency</t>
  </si>
  <si>
    <t>2.0 - 2.2</t>
  </si>
  <si>
    <t>2.2 - 2.4</t>
  </si>
  <si>
    <t>2.4 - 2.6</t>
  </si>
  <si>
    <t>2.8 -3.0</t>
  </si>
  <si>
    <t>2.6 - 2.8</t>
  </si>
  <si>
    <t>Threatening</t>
  </si>
  <si>
    <t>1.7-1.9</t>
  </si>
  <si>
    <t>1.9-2.1</t>
  </si>
  <si>
    <t>2.1-2.3</t>
  </si>
  <si>
    <t>2.3-2.5</t>
  </si>
  <si>
    <t>2.5-2.7</t>
  </si>
  <si>
    <t>2.7-2.9</t>
  </si>
  <si>
    <t>Non threatening</t>
  </si>
  <si>
    <t>x-x'</t>
  </si>
  <si>
    <t>x'</t>
  </si>
  <si>
    <t>(x-x')2</t>
  </si>
  <si>
    <t>f(x-x')2</t>
  </si>
  <si>
    <r>
      <t>(x-x')</t>
    </r>
    <r>
      <rPr>
        <b/>
        <vertAlign val="superscript"/>
        <sz val="11.5"/>
        <color rgb="FF000000"/>
        <rFont val="Times New Roman"/>
        <family val="1"/>
      </rPr>
      <t>2</t>
    </r>
  </si>
  <si>
    <r>
      <t>f(x-x')</t>
    </r>
    <r>
      <rPr>
        <b/>
        <vertAlign val="superscript"/>
        <sz val="11.5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</si>
</sst>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>
  <numFmts count="2">
    <numFmt numFmtId="164" formatCode="0.0."/>
    <numFmt numFmtId="165" formatCode="0.00."/>
  </numFmts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vertAlign val="superscript"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 Threatening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Sheet1!$E$4:$E$8</c:f>
              <c:strCache>
                <c:ptCount val="5"/>
                <c:pt idx="0">
                  <c:v>2.0 - 2.2</c:v>
                </c:pt>
                <c:pt idx="1">
                  <c:v>2.2 - 2.4</c:v>
                </c:pt>
                <c:pt idx="2">
                  <c:v>2.4 - 2.6</c:v>
                </c:pt>
                <c:pt idx="3">
                  <c:v>2.6 - 2.8</c:v>
                </c:pt>
                <c:pt idx="4">
                  <c:v>2.8 -3.0</c:v>
                </c:pt>
              </c:strCache>
            </c:strRef>
          </c:cat>
          <c:val>
            <c:numRef>
              <c:f>Sheet1!$G$4:$G$8</c:f>
              <c:numCache>
                <c:formatCode>General</c:formatCode>
                <c:ptCount val="5"/>
                <c:pt idx="0">
                  <c:v>8</c:v>
                </c:pt>
                <c:pt idx="1">
                  <c:v>19</c:v>
                </c:pt>
                <c:pt idx="2">
                  <c:v>17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</c:ser>
        <c:gapWidth val="0"/>
        <c:axId val="91730304"/>
        <c:axId val="91731840"/>
      </c:barChart>
      <c:catAx>
        <c:axId val="91730304"/>
        <c:scaling>
          <c:orientation val="minMax"/>
        </c:scaling>
        <c:axPos val="b"/>
        <c:tickLblPos val="nextTo"/>
        <c:crossAx val="91731840"/>
        <c:crosses val="autoZero"/>
        <c:auto val="1"/>
        <c:lblAlgn val="ctr"/>
        <c:lblOffset val="100"/>
      </c:catAx>
      <c:valAx>
        <c:axId val="91731840"/>
        <c:scaling>
          <c:orientation val="minMax"/>
        </c:scaling>
        <c:axPos val="l"/>
        <c:majorGridlines/>
        <c:numFmt formatCode="General" sourceLinked="1"/>
        <c:tickLblPos val="nextTo"/>
        <c:crossAx val="9173030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Threatening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Sheet1!$E$15:$E$20</c:f>
              <c:strCache>
                <c:ptCount val="6"/>
                <c:pt idx="0">
                  <c:v>1.7-1.9</c:v>
                </c:pt>
                <c:pt idx="1">
                  <c:v>1.9-2.1</c:v>
                </c:pt>
                <c:pt idx="2">
                  <c:v>2.1-2.3</c:v>
                </c:pt>
                <c:pt idx="3">
                  <c:v>2.3-2.5</c:v>
                </c:pt>
                <c:pt idx="4">
                  <c:v>2.5-2.7</c:v>
                </c:pt>
                <c:pt idx="5">
                  <c:v>2.7-2.9</c:v>
                </c:pt>
              </c:strCache>
            </c:strRef>
          </c:cat>
          <c:val>
            <c:numRef>
              <c:f>Sheet1!$G$15:$G$20</c:f>
              <c:numCache>
                <c:formatCode>General</c:formatCode>
                <c:ptCount val="6"/>
                <c:pt idx="0">
                  <c:v>16</c:v>
                </c:pt>
                <c:pt idx="1">
                  <c:v>20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gapWidth val="0"/>
        <c:axId val="91751936"/>
        <c:axId val="100825728"/>
      </c:barChart>
      <c:catAx>
        <c:axId val="91751936"/>
        <c:scaling>
          <c:orientation val="minMax"/>
        </c:scaling>
        <c:axPos val="b"/>
        <c:tickLblPos val="nextTo"/>
        <c:crossAx val="100825728"/>
        <c:crosses val="autoZero"/>
        <c:auto val="1"/>
        <c:lblAlgn val="ctr"/>
        <c:lblOffset val="100"/>
      </c:catAx>
      <c:valAx>
        <c:axId val="100825728"/>
        <c:scaling>
          <c:orientation val="minMax"/>
        </c:scaling>
        <c:axPos val="l"/>
        <c:majorGridlines/>
        <c:numFmt formatCode="General" sourceLinked="1"/>
        <c:tickLblPos val="nextTo"/>
        <c:crossAx val="9175193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37</xdr:row>
      <xdr:rowOff>152400</xdr:rowOff>
    </xdr:from>
    <xdr:to>
      <xdr:col>6</xdr:col>
      <xdr:colOff>723900</xdr:colOff>
      <xdr:row>52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38</xdr:row>
      <xdr:rowOff>9525</xdr:rowOff>
    </xdr:from>
    <xdr:to>
      <xdr:col>10</xdr:col>
      <xdr:colOff>295275</xdr:colOff>
      <xdr:row>52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D34" workbookViewId="0">
      <selection activeCell="H35" sqref="H35"/>
    </sheetView>
  </sheetViews>
  <sheetFormatPr defaultColWidth="23.85546875" defaultRowHeight="15"/>
  <cols>
    <col min="1" max="16384" width="23.85546875" style="2"/>
  </cols>
  <sheetData>
    <row r="1" spans="1:13" ht="16.5">
      <c r="A1" s="2" t="s">
        <v>2</v>
      </c>
      <c r="B1" s="3" t="s">
        <v>0</v>
      </c>
      <c r="C1" s="1" t="s">
        <v>1</v>
      </c>
      <c r="H1" s="7" t="s">
        <v>25</v>
      </c>
      <c r="I1" s="7" t="s">
        <v>23</v>
      </c>
      <c r="J1" s="7" t="s">
        <v>10</v>
      </c>
      <c r="K1" s="7" t="s">
        <v>24</v>
      </c>
      <c r="L1" s="7" t="s">
        <v>28</v>
      </c>
      <c r="M1" s="7" t="s">
        <v>29</v>
      </c>
    </row>
    <row r="2" spans="1:13" ht="15" customHeight="1">
      <c r="A2" s="1">
        <v>1</v>
      </c>
      <c r="B2" s="4">
        <v>2.4</v>
      </c>
      <c r="C2" s="4">
        <v>2.2000000000000002</v>
      </c>
      <c r="D2" s="6" t="s">
        <v>4</v>
      </c>
      <c r="E2" s="6"/>
      <c r="F2" s="6"/>
      <c r="G2" s="6"/>
      <c r="H2" s="7">
        <f>B52/50</f>
        <v>2.444</v>
      </c>
      <c r="I2" s="1">
        <v>2</v>
      </c>
      <c r="J2" s="1">
        <f t="array" ref="J2:J12">FREQUENCY(B2:B51,I2:I12)</f>
        <v>1</v>
      </c>
      <c r="K2" s="1">
        <f>I2-$H$2</f>
        <v>-0.44399999999999995</v>
      </c>
      <c r="L2" s="1">
        <f>K2*K2</f>
        <v>0.19713599999999995</v>
      </c>
      <c r="M2" s="1">
        <f>J2*L2</f>
        <v>0.19713599999999995</v>
      </c>
    </row>
    <row r="3" spans="1:13">
      <c r="A3" s="1">
        <v>2</v>
      </c>
      <c r="B3" s="4">
        <v>2.2000000000000002</v>
      </c>
      <c r="C3" s="4">
        <v>2.1</v>
      </c>
      <c r="D3" s="6"/>
      <c r="E3" s="7" t="s">
        <v>8</v>
      </c>
      <c r="F3" s="7" t="s">
        <v>9</v>
      </c>
      <c r="G3" s="7" t="s">
        <v>10</v>
      </c>
      <c r="I3" s="1">
        <v>2.1</v>
      </c>
      <c r="J3" s="1">
        <v>3</v>
      </c>
      <c r="K3" s="1">
        <f t="shared" ref="K3:K12" si="0">I3-$H$2</f>
        <v>-0.34399999999999986</v>
      </c>
      <c r="L3" s="1">
        <f t="shared" ref="L3:L12" si="1">K3*K3</f>
        <v>0.1183359999999999</v>
      </c>
      <c r="M3" s="1">
        <f t="shared" ref="M3:M12" si="2">J3*L3</f>
        <v>0.35500799999999971</v>
      </c>
    </row>
    <row r="4" spans="1:13">
      <c r="A4" s="1">
        <v>3</v>
      </c>
      <c r="B4" s="4">
        <v>2.7</v>
      </c>
      <c r="C4" s="4">
        <v>1.8</v>
      </c>
      <c r="D4" s="6" t="s">
        <v>5</v>
      </c>
      <c r="E4" s="7" t="s">
        <v>11</v>
      </c>
      <c r="F4" s="8">
        <v>2.2000000000000002</v>
      </c>
      <c r="G4" s="7">
        <f t="array" ref="G4:G8">FREQUENCY(B2:B51,F4:F8)</f>
        <v>8</v>
      </c>
      <c r="I4" s="1">
        <v>2.2000000000000002</v>
      </c>
      <c r="J4" s="1">
        <v>4</v>
      </c>
      <c r="K4" s="1">
        <f t="shared" si="0"/>
        <v>-0.24399999999999977</v>
      </c>
      <c r="L4" s="1">
        <f t="shared" si="1"/>
        <v>5.9535999999999888E-2</v>
      </c>
      <c r="M4" s="1">
        <f t="shared" si="2"/>
        <v>0.23814399999999955</v>
      </c>
    </row>
    <row r="5" spans="1:13">
      <c r="A5" s="1">
        <v>4</v>
      </c>
      <c r="B5" s="4">
        <v>2.5</v>
      </c>
      <c r="C5" s="4">
        <v>2.5</v>
      </c>
      <c r="D5" s="9">
        <f>MIN(B2:B51)</f>
        <v>2</v>
      </c>
      <c r="E5" s="7" t="s">
        <v>12</v>
      </c>
      <c r="F5" s="8">
        <v>2.4</v>
      </c>
      <c r="G5" s="7">
        <v>19</v>
      </c>
      <c r="I5" s="1">
        <v>2.2999999999999998</v>
      </c>
      <c r="J5" s="1">
        <v>5</v>
      </c>
      <c r="K5" s="1">
        <f t="shared" si="0"/>
        <v>-0.14400000000000013</v>
      </c>
      <c r="L5" s="1">
        <f t="shared" si="1"/>
        <v>2.0736000000000036E-2</v>
      </c>
      <c r="M5" s="1">
        <f t="shared" si="2"/>
        <v>0.10368000000000017</v>
      </c>
    </row>
    <row r="6" spans="1:13" ht="15" customHeight="1">
      <c r="A6" s="1">
        <v>5</v>
      </c>
      <c r="B6" s="4">
        <v>2.4</v>
      </c>
      <c r="C6" s="4">
        <v>1.7</v>
      </c>
      <c r="D6" s="6" t="s">
        <v>6</v>
      </c>
      <c r="E6" s="7" t="s">
        <v>13</v>
      </c>
      <c r="F6" s="8">
        <v>2.6</v>
      </c>
      <c r="G6" s="7">
        <v>17</v>
      </c>
      <c r="I6" s="1">
        <v>2.4</v>
      </c>
      <c r="J6" s="1">
        <v>14</v>
      </c>
      <c r="K6" s="1">
        <f t="shared" si="0"/>
        <v>-4.4000000000000039E-2</v>
      </c>
      <c r="L6" s="1">
        <f t="shared" si="1"/>
        <v>1.9360000000000035E-3</v>
      </c>
      <c r="M6" s="1">
        <f t="shared" si="2"/>
        <v>2.7104000000000048E-2</v>
      </c>
    </row>
    <row r="7" spans="1:13">
      <c r="A7" s="1">
        <v>6</v>
      </c>
      <c r="B7" s="4">
        <v>2.6</v>
      </c>
      <c r="C7" s="4">
        <v>1.9</v>
      </c>
      <c r="D7" s="9">
        <f>MAX(B2:B51)</f>
        <v>3</v>
      </c>
      <c r="E7" s="7" t="s">
        <v>15</v>
      </c>
      <c r="F7" s="8">
        <v>2.8</v>
      </c>
      <c r="G7" s="7">
        <v>5</v>
      </c>
      <c r="I7" s="1">
        <v>2.5</v>
      </c>
      <c r="J7" s="1">
        <v>8</v>
      </c>
      <c r="K7" s="1">
        <f t="shared" si="0"/>
        <v>5.600000000000005E-2</v>
      </c>
      <c r="L7" s="1">
        <f t="shared" si="1"/>
        <v>3.1360000000000055E-3</v>
      </c>
      <c r="M7" s="1">
        <f t="shared" si="2"/>
        <v>2.5088000000000044E-2</v>
      </c>
    </row>
    <row r="8" spans="1:13">
      <c r="A8" s="1">
        <v>7</v>
      </c>
      <c r="B8" s="4">
        <v>2.5</v>
      </c>
      <c r="C8" s="4">
        <v>2</v>
      </c>
      <c r="D8" s="6" t="s">
        <v>7</v>
      </c>
      <c r="E8" s="7" t="s">
        <v>14</v>
      </c>
      <c r="F8" s="8">
        <v>3</v>
      </c>
      <c r="G8" s="7">
        <v>1</v>
      </c>
      <c r="I8" s="1">
        <v>2.6</v>
      </c>
      <c r="J8" s="1">
        <v>9</v>
      </c>
      <c r="K8" s="1">
        <f t="shared" si="0"/>
        <v>0.15600000000000014</v>
      </c>
      <c r="L8" s="1">
        <f t="shared" si="1"/>
        <v>2.4336000000000042E-2</v>
      </c>
      <c r="M8" s="1">
        <f t="shared" si="2"/>
        <v>0.21902400000000039</v>
      </c>
    </row>
    <row r="9" spans="1:13">
      <c r="A9" s="1">
        <v>8</v>
      </c>
      <c r="B9" s="4">
        <v>2.6</v>
      </c>
      <c r="C9" s="4">
        <v>2.2000000000000002</v>
      </c>
      <c r="D9" s="6">
        <f>(D7-D5)/(1+3.322*LOG10(50))</f>
        <v>0.15051223027195834</v>
      </c>
      <c r="E9" s="7"/>
      <c r="F9" s="7"/>
      <c r="G9" s="7">
        <f>SUM(G4:G8)</f>
        <v>50</v>
      </c>
      <c r="I9" s="1">
        <v>2.7</v>
      </c>
      <c r="J9" s="1">
        <v>4</v>
      </c>
      <c r="K9" s="1">
        <f t="shared" si="0"/>
        <v>0.25600000000000023</v>
      </c>
      <c r="L9" s="1">
        <f t="shared" si="1"/>
        <v>6.5536000000000122E-2</v>
      </c>
      <c r="M9" s="1">
        <f t="shared" si="2"/>
        <v>0.26214400000000049</v>
      </c>
    </row>
    <row r="10" spans="1:13">
      <c r="A10" s="1">
        <v>9</v>
      </c>
      <c r="B10" s="4">
        <v>2.5</v>
      </c>
      <c r="C10" s="4">
        <v>1.9</v>
      </c>
      <c r="I10" s="1">
        <v>2.8</v>
      </c>
      <c r="J10" s="1">
        <v>1</v>
      </c>
      <c r="K10" s="1">
        <f t="shared" si="0"/>
        <v>0.35599999999999987</v>
      </c>
      <c r="L10" s="1">
        <f t="shared" si="1"/>
        <v>0.1267359999999999</v>
      </c>
      <c r="M10" s="1">
        <f t="shared" si="2"/>
        <v>0.1267359999999999</v>
      </c>
    </row>
    <row r="11" spans="1:13">
      <c r="A11" s="1">
        <v>10</v>
      </c>
      <c r="B11" s="4">
        <v>2.5</v>
      </c>
      <c r="C11" s="4">
        <v>1.8</v>
      </c>
      <c r="I11" s="1">
        <v>2.9</v>
      </c>
      <c r="J11" s="1">
        <v>0</v>
      </c>
      <c r="K11" s="1">
        <f t="shared" si="0"/>
        <v>0.45599999999999996</v>
      </c>
      <c r="L11" s="1">
        <f t="shared" si="1"/>
        <v>0.20793599999999995</v>
      </c>
      <c r="M11" s="1">
        <f t="shared" si="2"/>
        <v>0</v>
      </c>
    </row>
    <row r="12" spans="1:13">
      <c r="A12" s="1">
        <v>11</v>
      </c>
      <c r="B12" s="4">
        <v>2.4</v>
      </c>
      <c r="C12" s="4">
        <v>1.8</v>
      </c>
      <c r="I12" s="1">
        <v>3</v>
      </c>
      <c r="J12" s="1">
        <v>1</v>
      </c>
      <c r="K12" s="1">
        <f t="shared" si="0"/>
        <v>0.55600000000000005</v>
      </c>
      <c r="L12" s="1">
        <f t="shared" si="1"/>
        <v>0.30913600000000008</v>
      </c>
      <c r="M12" s="1">
        <f t="shared" si="2"/>
        <v>0.30913600000000008</v>
      </c>
    </row>
    <row r="13" spans="1:13">
      <c r="A13" s="1">
        <v>12</v>
      </c>
      <c r="B13" s="4">
        <v>2.4</v>
      </c>
      <c r="C13" s="4">
        <v>2.4</v>
      </c>
      <c r="D13" s="6" t="s">
        <v>16</v>
      </c>
      <c r="E13" s="6"/>
      <c r="F13" s="6"/>
      <c r="G13" s="6"/>
      <c r="I13" s="1"/>
      <c r="J13" s="1">
        <f>SUM(J2:J12)</f>
        <v>50</v>
      </c>
      <c r="K13" s="1"/>
      <c r="L13" s="1"/>
      <c r="M13" s="1">
        <f>SUM(M2:M12)</f>
        <v>1.8632000000000002</v>
      </c>
    </row>
    <row r="14" spans="1:13">
      <c r="A14" s="1">
        <v>13</v>
      </c>
      <c r="B14" s="4">
        <v>2.2000000000000002</v>
      </c>
      <c r="C14" s="4">
        <v>1.9</v>
      </c>
      <c r="D14" s="6"/>
      <c r="E14" s="7" t="s">
        <v>8</v>
      </c>
      <c r="F14" s="7" t="s">
        <v>9</v>
      </c>
      <c r="G14" s="7" t="s">
        <v>10</v>
      </c>
      <c r="L14" s="7" t="s">
        <v>3</v>
      </c>
      <c r="M14" s="7">
        <f>M13/J13</f>
        <v>3.7264000000000005E-2</v>
      </c>
    </row>
    <row r="15" spans="1:13">
      <c r="A15" s="1">
        <v>14</v>
      </c>
      <c r="B15" s="4">
        <v>2.2999999999999998</v>
      </c>
      <c r="C15" s="4">
        <v>2.2000000000000002</v>
      </c>
      <c r="D15" s="6" t="s">
        <v>5</v>
      </c>
      <c r="E15" s="7" t="s">
        <v>17</v>
      </c>
      <c r="F15" s="7">
        <v>1.9</v>
      </c>
      <c r="G15" s="7">
        <f t="array" ref="G15:G20">FREQUENCY(C2:C51,F15:F20)</f>
        <v>16</v>
      </c>
    </row>
    <row r="16" spans="1:13">
      <c r="A16" s="1">
        <v>15</v>
      </c>
      <c r="B16" s="4">
        <v>2.6</v>
      </c>
      <c r="C16" s="4">
        <v>1.8</v>
      </c>
      <c r="D16" s="10">
        <f>MIN(C2:C51)</f>
        <v>1.7</v>
      </c>
      <c r="E16" s="7" t="s">
        <v>18</v>
      </c>
      <c r="F16" s="7">
        <v>2.1</v>
      </c>
      <c r="G16" s="7">
        <v>20</v>
      </c>
    </row>
    <row r="17" spans="1:13">
      <c r="A17" s="1">
        <v>16</v>
      </c>
      <c r="B17" s="4">
        <v>2.4</v>
      </c>
      <c r="C17" s="4">
        <v>2.1</v>
      </c>
      <c r="D17" s="6" t="s">
        <v>6</v>
      </c>
      <c r="E17" s="7" t="s">
        <v>19</v>
      </c>
      <c r="F17" s="7">
        <v>2.2999999999999998</v>
      </c>
      <c r="G17" s="7">
        <v>11</v>
      </c>
      <c r="I17" s="7" t="s">
        <v>16</v>
      </c>
      <c r="J17" s="7" t="s">
        <v>10</v>
      </c>
      <c r="K17" s="7" t="s">
        <v>24</v>
      </c>
      <c r="L17" s="7" t="s">
        <v>26</v>
      </c>
      <c r="M17" s="7" t="s">
        <v>27</v>
      </c>
    </row>
    <row r="18" spans="1:13">
      <c r="A18" s="1">
        <v>17</v>
      </c>
      <c r="B18" s="4">
        <v>2.6</v>
      </c>
      <c r="C18" s="4">
        <v>2.1</v>
      </c>
      <c r="D18" s="10">
        <f>MAX(C2:C51)</f>
        <v>2.9</v>
      </c>
      <c r="E18" s="7" t="s">
        <v>20</v>
      </c>
      <c r="F18" s="7">
        <v>2.5</v>
      </c>
      <c r="G18" s="7">
        <v>2</v>
      </c>
      <c r="H18" s="7" t="s">
        <v>25</v>
      </c>
      <c r="I18" s="1">
        <v>1.7</v>
      </c>
      <c r="J18" s="1">
        <f t="array" ref="J18:J30">FREQUENCY(C2:C51,I18:I30)</f>
        <v>4</v>
      </c>
      <c r="K18" s="1">
        <f>I18-$H$19</f>
        <v>-0.35599999999999965</v>
      </c>
      <c r="L18" s="1">
        <f>K18*K18</f>
        <v>0.12673599999999974</v>
      </c>
      <c r="M18" s="1">
        <f>L18*J18</f>
        <v>0.50694399999999895</v>
      </c>
    </row>
    <row r="19" spans="1:13">
      <c r="A19" s="1">
        <v>18</v>
      </c>
      <c r="B19" s="4">
        <v>2.8</v>
      </c>
      <c r="C19" s="4">
        <v>2.1</v>
      </c>
      <c r="D19" s="6" t="s">
        <v>7</v>
      </c>
      <c r="E19" s="7" t="s">
        <v>21</v>
      </c>
      <c r="F19" s="7">
        <v>2.7</v>
      </c>
      <c r="G19" s="7">
        <v>0</v>
      </c>
      <c r="H19" s="7">
        <f>C52/50</f>
        <v>2.0559999999999996</v>
      </c>
      <c r="I19" s="1">
        <v>1.8</v>
      </c>
      <c r="J19" s="1">
        <v>5</v>
      </c>
      <c r="K19" s="1">
        <f t="shared" ref="K19:K30" si="3">I19-$H$19</f>
        <v>-0.25599999999999956</v>
      </c>
      <c r="L19" s="1">
        <f t="shared" ref="L19:L30" si="4">K19*K19</f>
        <v>6.5535999999999775E-2</v>
      </c>
      <c r="M19" s="1">
        <f t="shared" ref="M19:M30" si="5">L19*J19</f>
        <v>0.32767999999999886</v>
      </c>
    </row>
    <row r="20" spans="1:13">
      <c r="A20" s="1">
        <v>19</v>
      </c>
      <c r="B20" s="4">
        <v>2.5</v>
      </c>
      <c r="C20" s="4">
        <v>1.8</v>
      </c>
      <c r="D20" s="6">
        <f>(D18-D16)/(1+3.322*LOG10(50))</f>
        <v>0.18061467632635</v>
      </c>
      <c r="E20" s="7" t="s">
        <v>22</v>
      </c>
      <c r="F20" s="7">
        <v>2.9</v>
      </c>
      <c r="G20" s="7">
        <v>1</v>
      </c>
      <c r="I20" s="1">
        <v>1.9</v>
      </c>
      <c r="J20" s="1">
        <v>7</v>
      </c>
      <c r="K20" s="1">
        <f t="shared" si="3"/>
        <v>-0.15599999999999969</v>
      </c>
      <c r="L20" s="1">
        <f t="shared" si="4"/>
        <v>2.4335999999999906E-2</v>
      </c>
      <c r="M20" s="1">
        <f t="shared" si="5"/>
        <v>0.17035199999999934</v>
      </c>
    </row>
    <row r="21" spans="1:13">
      <c r="A21" s="1">
        <v>20</v>
      </c>
      <c r="B21" s="4">
        <v>2.4</v>
      </c>
      <c r="C21" s="4">
        <v>2.2999999999999998</v>
      </c>
      <c r="D21" s="6"/>
      <c r="E21" s="7"/>
      <c r="F21" s="7"/>
      <c r="G21" s="7">
        <f>SUM(G15:G20)</f>
        <v>50</v>
      </c>
      <c r="I21" s="1">
        <v>2</v>
      </c>
      <c r="J21" s="1">
        <v>8</v>
      </c>
      <c r="K21" s="1">
        <f t="shared" si="3"/>
        <v>-5.5999999999999606E-2</v>
      </c>
      <c r="L21" s="1">
        <f t="shared" si="4"/>
        <v>3.1359999999999557E-3</v>
      </c>
      <c r="M21" s="1">
        <f t="shared" si="5"/>
        <v>2.5087999999999645E-2</v>
      </c>
    </row>
    <row r="22" spans="1:13">
      <c r="A22" s="1">
        <v>21</v>
      </c>
      <c r="B22" s="4">
        <v>2.6</v>
      </c>
      <c r="C22" s="4">
        <v>2.2999999999999998</v>
      </c>
      <c r="I22" s="1">
        <v>2.1</v>
      </c>
      <c r="J22" s="1">
        <v>12</v>
      </c>
      <c r="K22" s="1">
        <f t="shared" si="3"/>
        <v>4.4000000000000483E-2</v>
      </c>
      <c r="L22" s="1">
        <f t="shared" si="4"/>
        <v>1.9360000000000425E-3</v>
      </c>
      <c r="M22" s="1">
        <f t="shared" si="5"/>
        <v>2.3232000000000509E-2</v>
      </c>
    </row>
    <row r="23" spans="1:13">
      <c r="A23" s="1">
        <v>22</v>
      </c>
      <c r="B23" s="4">
        <v>2.5</v>
      </c>
      <c r="C23" s="4">
        <v>2.1</v>
      </c>
      <c r="I23" s="1">
        <v>2.2000000000000002</v>
      </c>
      <c r="J23" s="1">
        <v>6</v>
      </c>
      <c r="K23" s="1">
        <f t="shared" si="3"/>
        <v>0.14400000000000057</v>
      </c>
      <c r="L23" s="1">
        <f t="shared" si="4"/>
        <v>2.0736000000000164E-2</v>
      </c>
      <c r="M23" s="1">
        <f t="shared" si="5"/>
        <v>0.12441600000000098</v>
      </c>
    </row>
    <row r="24" spans="1:13">
      <c r="A24" s="1">
        <v>23</v>
      </c>
      <c r="B24" s="4">
        <v>2.6</v>
      </c>
      <c r="C24" s="12">
        <v>2</v>
      </c>
      <c r="D24" s="11"/>
      <c r="E24" s="13"/>
      <c r="F24" s="13"/>
      <c r="I24" s="1">
        <v>2.2999999999999998</v>
      </c>
      <c r="J24" s="1">
        <v>5</v>
      </c>
      <c r="K24" s="1">
        <f t="shared" si="3"/>
        <v>0.24400000000000022</v>
      </c>
      <c r="L24" s="1">
        <f t="shared" si="4"/>
        <v>5.9536000000000103E-2</v>
      </c>
      <c r="M24" s="1">
        <f t="shared" si="5"/>
        <v>0.2976800000000005</v>
      </c>
    </row>
    <row r="25" spans="1:13">
      <c r="A25" s="1">
        <v>24</v>
      </c>
      <c r="B25" s="4">
        <v>2.2999999999999998</v>
      </c>
      <c r="C25" s="12">
        <v>2.9</v>
      </c>
      <c r="D25" s="11"/>
      <c r="E25" s="11"/>
      <c r="F25" s="11"/>
      <c r="I25" s="1">
        <v>2.4</v>
      </c>
      <c r="J25" s="1">
        <v>1</v>
      </c>
      <c r="K25" s="1">
        <f t="shared" si="3"/>
        <v>0.34400000000000031</v>
      </c>
      <c r="L25" s="1">
        <f t="shared" si="4"/>
        <v>0.1183360000000002</v>
      </c>
      <c r="M25" s="1">
        <f t="shared" si="5"/>
        <v>0.1183360000000002</v>
      </c>
    </row>
    <row r="26" spans="1:13">
      <c r="A26" s="1">
        <v>25</v>
      </c>
      <c r="B26" s="4">
        <v>2.1</v>
      </c>
      <c r="C26" s="4">
        <v>2</v>
      </c>
      <c r="I26" s="1">
        <v>2.5</v>
      </c>
      <c r="J26" s="1">
        <v>1</v>
      </c>
      <c r="K26" s="1">
        <f t="shared" si="3"/>
        <v>0.44400000000000039</v>
      </c>
      <c r="L26" s="1">
        <f t="shared" si="4"/>
        <v>0.19713600000000034</v>
      </c>
      <c r="M26" s="1">
        <f t="shared" si="5"/>
        <v>0.19713600000000034</v>
      </c>
    </row>
    <row r="27" spans="1:13">
      <c r="A27" s="1">
        <v>26</v>
      </c>
      <c r="B27" s="4">
        <v>2.4</v>
      </c>
      <c r="C27" s="4">
        <v>2</v>
      </c>
      <c r="I27" s="1">
        <v>2.6</v>
      </c>
      <c r="J27" s="1">
        <v>0</v>
      </c>
      <c r="K27" s="1">
        <f t="shared" si="3"/>
        <v>0.54400000000000048</v>
      </c>
      <c r="L27" s="1">
        <f t="shared" si="4"/>
        <v>0.29593600000000053</v>
      </c>
      <c r="M27" s="1">
        <f t="shared" si="5"/>
        <v>0</v>
      </c>
    </row>
    <row r="28" spans="1:13">
      <c r="A28" s="1">
        <v>27</v>
      </c>
      <c r="B28" s="4">
        <v>2.4</v>
      </c>
      <c r="C28" s="4">
        <v>2.2000000000000002</v>
      </c>
      <c r="I28" s="1">
        <v>2.7</v>
      </c>
      <c r="J28" s="1">
        <v>0</v>
      </c>
      <c r="K28" s="1">
        <f t="shared" si="3"/>
        <v>0.64400000000000057</v>
      </c>
      <c r="L28" s="1">
        <f t="shared" si="4"/>
        <v>0.41473600000000072</v>
      </c>
      <c r="M28" s="1">
        <f t="shared" si="5"/>
        <v>0</v>
      </c>
    </row>
    <row r="29" spans="1:13">
      <c r="A29" s="1">
        <v>28</v>
      </c>
      <c r="B29" s="4">
        <v>2.7</v>
      </c>
      <c r="C29" s="4">
        <v>2.1</v>
      </c>
      <c r="I29" s="1">
        <v>2.8</v>
      </c>
      <c r="J29" s="1">
        <v>0</v>
      </c>
      <c r="K29" s="1">
        <f t="shared" si="3"/>
        <v>0.74400000000000022</v>
      </c>
      <c r="L29" s="1">
        <f t="shared" si="4"/>
        <v>0.55353600000000036</v>
      </c>
      <c r="M29" s="1">
        <f t="shared" si="5"/>
        <v>0</v>
      </c>
    </row>
    <row r="30" spans="1:13">
      <c r="A30" s="1">
        <v>29</v>
      </c>
      <c r="B30" s="4">
        <v>2.5</v>
      </c>
      <c r="C30" s="4">
        <v>2.2999999999999998</v>
      </c>
      <c r="I30" s="1">
        <v>2.9</v>
      </c>
      <c r="J30" s="1">
        <v>1</v>
      </c>
      <c r="K30" s="1">
        <f t="shared" si="3"/>
        <v>0.84400000000000031</v>
      </c>
      <c r="L30" s="1">
        <f t="shared" si="4"/>
        <v>0.71233600000000052</v>
      </c>
      <c r="M30" s="1">
        <f t="shared" si="5"/>
        <v>0.71233600000000052</v>
      </c>
    </row>
    <row r="31" spans="1:13">
      <c r="A31" s="1">
        <v>30</v>
      </c>
      <c r="B31" s="4">
        <v>2.2999999999999998</v>
      </c>
      <c r="C31" s="4">
        <v>2.2999999999999998</v>
      </c>
      <c r="I31" s="1"/>
      <c r="J31" s="1">
        <f>SUM(J18:J30)</f>
        <v>50</v>
      </c>
      <c r="K31" s="1"/>
      <c r="L31" s="1"/>
      <c r="M31" s="1">
        <f>SUM(M18:M30)</f>
        <v>2.5032000000000001</v>
      </c>
    </row>
    <row r="32" spans="1:13">
      <c r="A32" s="1">
        <v>31</v>
      </c>
      <c r="B32" s="4">
        <v>2.4</v>
      </c>
      <c r="C32" s="4">
        <v>1.9</v>
      </c>
      <c r="L32" s="7" t="s">
        <v>3</v>
      </c>
      <c r="M32" s="7">
        <f>M31/J31</f>
        <v>5.0064000000000004E-2</v>
      </c>
    </row>
    <row r="33" spans="1:3">
      <c r="A33" s="1">
        <v>32</v>
      </c>
      <c r="B33" s="4">
        <v>2.6</v>
      </c>
      <c r="C33" s="4">
        <v>2.2000000000000002</v>
      </c>
    </row>
    <row r="34" spans="1:3">
      <c r="A34" s="1">
        <v>33</v>
      </c>
      <c r="B34" s="4">
        <v>2</v>
      </c>
      <c r="C34" s="4">
        <v>2</v>
      </c>
    </row>
    <row r="35" spans="1:3">
      <c r="A35" s="1">
        <v>34</v>
      </c>
      <c r="B35" s="4">
        <v>2.5</v>
      </c>
      <c r="C35" s="4">
        <v>2.2999999999999998</v>
      </c>
    </row>
    <row r="36" spans="1:3">
      <c r="A36" s="1">
        <v>35</v>
      </c>
      <c r="B36" s="4">
        <v>2.7</v>
      </c>
      <c r="C36" s="4">
        <v>1.7</v>
      </c>
    </row>
    <row r="37" spans="1:3">
      <c r="A37" s="1">
        <v>36</v>
      </c>
      <c r="B37" s="4">
        <v>2.4</v>
      </c>
      <c r="C37" s="4">
        <v>1.9</v>
      </c>
    </row>
    <row r="38" spans="1:3">
      <c r="A38" s="1">
        <v>37</v>
      </c>
      <c r="B38" s="4">
        <v>2.4</v>
      </c>
      <c r="C38" s="4">
        <v>2</v>
      </c>
    </row>
    <row r="39" spans="1:3">
      <c r="A39" s="1">
        <v>38</v>
      </c>
      <c r="B39" s="4">
        <v>2.4</v>
      </c>
      <c r="C39" s="4">
        <v>1.9</v>
      </c>
    </row>
    <row r="40" spans="1:3">
      <c r="A40" s="1">
        <v>39</v>
      </c>
      <c r="B40" s="4">
        <v>2.6</v>
      </c>
      <c r="C40" s="4">
        <v>2</v>
      </c>
    </row>
    <row r="41" spans="1:3">
      <c r="A41" s="1">
        <v>40</v>
      </c>
      <c r="B41" s="4">
        <v>3</v>
      </c>
      <c r="C41" s="4">
        <v>1.9</v>
      </c>
    </row>
    <row r="42" spans="1:3">
      <c r="A42" s="1">
        <v>41</v>
      </c>
      <c r="B42" s="4">
        <v>2.4</v>
      </c>
      <c r="C42" s="4">
        <v>1.7</v>
      </c>
    </row>
    <row r="43" spans="1:3">
      <c r="A43" s="1">
        <v>42</v>
      </c>
      <c r="B43" s="4">
        <v>2.4</v>
      </c>
      <c r="C43" s="4">
        <v>2.1</v>
      </c>
    </row>
    <row r="44" spans="1:3">
      <c r="A44" s="1">
        <v>43</v>
      </c>
      <c r="B44" s="4">
        <v>2.2999999999999998</v>
      </c>
      <c r="C44" s="4">
        <v>1.7</v>
      </c>
    </row>
    <row r="45" spans="1:3">
      <c r="A45" s="1">
        <v>44</v>
      </c>
      <c r="B45" s="4">
        <v>2.2999999999999998</v>
      </c>
      <c r="C45" s="4">
        <v>2.1</v>
      </c>
    </row>
    <row r="46" spans="1:3">
      <c r="A46" s="1">
        <v>45</v>
      </c>
      <c r="B46" s="4">
        <v>2.6</v>
      </c>
      <c r="C46" s="4">
        <v>2.1</v>
      </c>
    </row>
    <row r="47" spans="1:3">
      <c r="A47" s="1">
        <v>46</v>
      </c>
      <c r="B47" s="4">
        <v>2.7</v>
      </c>
      <c r="C47" s="4">
        <v>2.2000000000000002</v>
      </c>
    </row>
    <row r="48" spans="1:3" ht="15" customHeight="1">
      <c r="A48" s="1">
        <v>47</v>
      </c>
      <c r="B48" s="4">
        <v>2.2000000000000002</v>
      </c>
      <c r="C48" s="4">
        <v>2</v>
      </c>
    </row>
    <row r="49" spans="1:3">
      <c r="A49" s="1">
        <v>48</v>
      </c>
      <c r="B49" s="4">
        <v>2.1</v>
      </c>
      <c r="C49" s="4">
        <v>2.1</v>
      </c>
    </row>
    <row r="50" spans="1:3">
      <c r="A50" s="1">
        <v>49</v>
      </c>
      <c r="B50" s="4">
        <v>2.1</v>
      </c>
      <c r="C50" s="4">
        <v>2.1</v>
      </c>
    </row>
    <row r="51" spans="1:3">
      <c r="A51" s="1">
        <v>50</v>
      </c>
      <c r="B51" s="4">
        <v>2.2000000000000002</v>
      </c>
      <c r="C51" s="4">
        <v>2.1</v>
      </c>
    </row>
    <row r="52" spans="1:3">
      <c r="B52" s="5">
        <f>SUM(B2:B51)</f>
        <v>122.2</v>
      </c>
      <c r="C52" s="5">
        <f>SUM(C2:C51)</f>
        <v>102.79999999999998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2019-08-28T16:38:33Z</dcterms:created>
  <dcterms:modified xsi:type="dcterms:W3CDTF">2019-08-31T16:07:52Z</dcterms:modified>
</cp:coreProperties>
</file>