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" i="1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M3"/>
  <c r="G32"/>
  <c r="K3"/>
  <c r="F32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J3"/>
  <c r="I3"/>
  <c r="H3"/>
  <c r="G2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  <c r="L3" l="1"/>
  <c r="F28"/>
</calcChain>
</file>

<file path=xl/sharedStrings.xml><?xml version="1.0" encoding="utf-8"?>
<sst xmlns="http://schemas.openxmlformats.org/spreadsheetml/2006/main" count="25" uniqueCount="19">
  <si>
    <t>Sample Number</t>
  </si>
  <si>
    <t>Volume of Juice per Bottle ( in ml)</t>
  </si>
  <si>
    <t>Obs. 1</t>
  </si>
  <si>
    <t>Obs. 2</t>
  </si>
  <si>
    <t>Obs. 3</t>
  </si>
  <si>
    <t>Obs. 4</t>
  </si>
  <si>
    <t>Sample Mean</t>
  </si>
  <si>
    <t>UCL</t>
  </si>
  <si>
    <t>LCL</t>
  </si>
  <si>
    <t>SD</t>
  </si>
  <si>
    <t>Average</t>
  </si>
  <si>
    <t>A3</t>
  </si>
  <si>
    <t>Central Line</t>
  </si>
  <si>
    <t>Revised Average</t>
  </si>
  <si>
    <t>k</t>
  </si>
  <si>
    <t>d</t>
  </si>
  <si>
    <t>Revised</t>
  </si>
  <si>
    <t>Re-Revised Average</t>
  </si>
  <si>
    <t>Re-Revised</t>
  </si>
</sst>
</file>

<file path=xl/styles.xml><?xml version="1.0" encoding="utf-8"?>
<styleSheet xmlns="http://schemas.openxmlformats.org/spreadsheetml/2006/main">
  <numFmts count="1">
    <numFmt numFmtId="164" formatCode="0.0."/>
  </numFmts>
  <fonts count="4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name val="Times New Roman"/>
      <family val="1"/>
    </font>
    <font>
      <b/>
      <sz val="11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diamond"/>
            <c:size val="5"/>
            <c:spPr>
              <a:solidFill>
                <a:srgbClr val="FF0000"/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marker>
          <c:cat>
            <c:numRef>
              <c:f>(Sheet1!$A$3:$A$6,Sheet1!$A$8:$A$13,Sheet1!$A$15:$A$16,Sheet1!$A$18,Sheet1!$A$20:$A$27)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16</c:v>
                </c:pt>
                <c:pt idx="13" formatCode="0">
                  <c:v>18</c:v>
                </c:pt>
                <c:pt idx="14" formatCode="0">
                  <c:v>19</c:v>
                </c:pt>
                <c:pt idx="15" formatCode="0">
                  <c:v>20</c:v>
                </c:pt>
                <c:pt idx="16" formatCode="0">
                  <c:v>21</c:v>
                </c:pt>
                <c:pt idx="17" formatCode="0">
                  <c:v>22</c:v>
                </c:pt>
                <c:pt idx="18" formatCode="0">
                  <c:v>23</c:v>
                </c:pt>
                <c:pt idx="19" formatCode="0">
                  <c:v>24</c:v>
                </c:pt>
                <c:pt idx="20" formatCode="0">
                  <c:v>25</c:v>
                </c:pt>
              </c:numCache>
            </c:numRef>
          </c:cat>
          <c:val>
            <c:numRef>
              <c:f>(Sheet1!$F$3:$F$6,Sheet1!$F$8:$F$13,Sheet1!$F$15:$F$16,Sheet1!$F$18,Sheet1!$F$20:$F$27)</c:f>
              <c:numCache>
                <c:formatCode>General</c:formatCode>
                <c:ptCount val="21"/>
                <c:pt idx="0">
                  <c:v>498.61</c:v>
                </c:pt>
                <c:pt idx="1">
                  <c:v>500.84999999999997</c:v>
                </c:pt>
                <c:pt idx="2">
                  <c:v>498.30500000000001</c:v>
                </c:pt>
                <c:pt idx="3">
                  <c:v>498.07</c:v>
                </c:pt>
                <c:pt idx="4">
                  <c:v>501.19000000000005</c:v>
                </c:pt>
                <c:pt idx="5">
                  <c:v>498.15</c:v>
                </c:pt>
                <c:pt idx="6">
                  <c:v>499.05999999999995</c:v>
                </c:pt>
                <c:pt idx="7">
                  <c:v>501.42499999999995</c:v>
                </c:pt>
                <c:pt idx="8">
                  <c:v>498.50749999999999</c:v>
                </c:pt>
                <c:pt idx="9">
                  <c:v>500.78499999999997</c:v>
                </c:pt>
                <c:pt idx="10">
                  <c:v>498.09500000000003</c:v>
                </c:pt>
                <c:pt idx="11">
                  <c:v>499.36</c:v>
                </c:pt>
                <c:pt idx="12">
                  <c:v>501.51499999999999</c:v>
                </c:pt>
                <c:pt idx="13">
                  <c:v>501.39499999999998</c:v>
                </c:pt>
                <c:pt idx="14">
                  <c:v>501.20499999999998</c:v>
                </c:pt>
                <c:pt idx="15">
                  <c:v>498.47499999999997</c:v>
                </c:pt>
                <c:pt idx="16">
                  <c:v>501.33</c:v>
                </c:pt>
                <c:pt idx="17">
                  <c:v>498.46999999999997</c:v>
                </c:pt>
                <c:pt idx="18">
                  <c:v>499.73499999999996</c:v>
                </c:pt>
                <c:pt idx="19">
                  <c:v>498.45500000000004</c:v>
                </c:pt>
                <c:pt idx="20">
                  <c:v>500.875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cat>
            <c:numRef>
              <c:f>(Sheet1!$A$3:$A$6,Sheet1!$A$8:$A$13,Sheet1!$A$15:$A$16,Sheet1!$A$18,Sheet1!$A$20:$A$27)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16</c:v>
                </c:pt>
                <c:pt idx="13" formatCode="0">
                  <c:v>18</c:v>
                </c:pt>
                <c:pt idx="14" formatCode="0">
                  <c:v>19</c:v>
                </c:pt>
                <c:pt idx="15" formatCode="0">
                  <c:v>20</c:v>
                </c:pt>
                <c:pt idx="16" formatCode="0">
                  <c:v>21</c:v>
                </c:pt>
                <c:pt idx="17" formatCode="0">
                  <c:v>22</c:v>
                </c:pt>
                <c:pt idx="18" formatCode="0">
                  <c:v>23</c:v>
                </c:pt>
                <c:pt idx="19" formatCode="0">
                  <c:v>24</c:v>
                </c:pt>
                <c:pt idx="20" formatCode="0">
                  <c:v>25</c:v>
                </c:pt>
              </c:numCache>
            </c:numRef>
          </c:cat>
          <c:val>
            <c:numRef>
              <c:f>(Sheet1!$N$3:$N$6,Sheet1!$N$8:$N$13,Sheet1!$N$15:$N$16,Sheet1!$N$18,Sheet1!$N$20:$N$27)</c:f>
              <c:numCache>
                <c:formatCode>General</c:formatCode>
                <c:ptCount val="21"/>
                <c:pt idx="0">
                  <c:v>499.70800000000003</c:v>
                </c:pt>
                <c:pt idx="1">
                  <c:v>499.70800000000003</c:v>
                </c:pt>
                <c:pt idx="2">
                  <c:v>499.70800000000003</c:v>
                </c:pt>
                <c:pt idx="3">
                  <c:v>499.70800000000003</c:v>
                </c:pt>
                <c:pt idx="4">
                  <c:v>499.70800000000003</c:v>
                </c:pt>
                <c:pt idx="5">
                  <c:v>499.70800000000003</c:v>
                </c:pt>
                <c:pt idx="6">
                  <c:v>499.70800000000003</c:v>
                </c:pt>
                <c:pt idx="7">
                  <c:v>499.70800000000003</c:v>
                </c:pt>
                <c:pt idx="8">
                  <c:v>499.70800000000003</c:v>
                </c:pt>
                <c:pt idx="9">
                  <c:v>499.70800000000003</c:v>
                </c:pt>
                <c:pt idx="10">
                  <c:v>499.70800000000003</c:v>
                </c:pt>
                <c:pt idx="11">
                  <c:v>499.70800000000003</c:v>
                </c:pt>
                <c:pt idx="12">
                  <c:v>499.70800000000003</c:v>
                </c:pt>
                <c:pt idx="13">
                  <c:v>499.70800000000003</c:v>
                </c:pt>
                <c:pt idx="14">
                  <c:v>499.70800000000003</c:v>
                </c:pt>
                <c:pt idx="15">
                  <c:v>499.70800000000003</c:v>
                </c:pt>
                <c:pt idx="16">
                  <c:v>499.70800000000003</c:v>
                </c:pt>
                <c:pt idx="17">
                  <c:v>499.70800000000003</c:v>
                </c:pt>
                <c:pt idx="18">
                  <c:v>499.70800000000003</c:v>
                </c:pt>
                <c:pt idx="19">
                  <c:v>499.70800000000003</c:v>
                </c:pt>
                <c:pt idx="20">
                  <c:v>499.70800000000003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(Sheet1!$A$3:$A$6,Sheet1!$A$8:$A$13,Sheet1!$A$15:$A$16,Sheet1!$A$18,Sheet1!$A$20:$A$27)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16</c:v>
                </c:pt>
                <c:pt idx="13" formatCode="0">
                  <c:v>18</c:v>
                </c:pt>
                <c:pt idx="14" formatCode="0">
                  <c:v>19</c:v>
                </c:pt>
                <c:pt idx="15" formatCode="0">
                  <c:v>20</c:v>
                </c:pt>
                <c:pt idx="16" formatCode="0">
                  <c:v>21</c:v>
                </c:pt>
                <c:pt idx="17" formatCode="0">
                  <c:v>22</c:v>
                </c:pt>
                <c:pt idx="18" formatCode="0">
                  <c:v>23</c:v>
                </c:pt>
                <c:pt idx="19" formatCode="0">
                  <c:v>24</c:v>
                </c:pt>
                <c:pt idx="20" formatCode="0">
                  <c:v>25</c:v>
                </c:pt>
              </c:numCache>
            </c:numRef>
          </c:cat>
          <c:val>
            <c:numRef>
              <c:f>(Sheet1!$O$3:$O$6,Sheet1!$O$8:$O$13,Sheet1!$O$15:$O$16,Sheet1!$O$18,Sheet1!$O$20:$O$27)</c:f>
              <c:numCache>
                <c:formatCode>General</c:formatCode>
                <c:ptCount val="21"/>
                <c:pt idx="0">
                  <c:v>501.55099999999999</c:v>
                </c:pt>
                <c:pt idx="1">
                  <c:v>501.55099999999999</c:v>
                </c:pt>
                <c:pt idx="2">
                  <c:v>501.55099999999999</c:v>
                </c:pt>
                <c:pt idx="3">
                  <c:v>501.55099999999999</c:v>
                </c:pt>
                <c:pt idx="4">
                  <c:v>501.55099999999999</c:v>
                </c:pt>
                <c:pt idx="5">
                  <c:v>501.55099999999999</c:v>
                </c:pt>
                <c:pt idx="6">
                  <c:v>501.55099999999999</c:v>
                </c:pt>
                <c:pt idx="7">
                  <c:v>501.55099999999999</c:v>
                </c:pt>
                <c:pt idx="8">
                  <c:v>501.55099999999999</c:v>
                </c:pt>
                <c:pt idx="9">
                  <c:v>501.55099999999999</c:v>
                </c:pt>
                <c:pt idx="10">
                  <c:v>501.55099999999999</c:v>
                </c:pt>
                <c:pt idx="11">
                  <c:v>501.55099999999999</c:v>
                </c:pt>
                <c:pt idx="12">
                  <c:v>501.55099999999999</c:v>
                </c:pt>
                <c:pt idx="13">
                  <c:v>501.55099999999999</c:v>
                </c:pt>
                <c:pt idx="14">
                  <c:v>501.55099999999999</c:v>
                </c:pt>
                <c:pt idx="15">
                  <c:v>501.55099999999999</c:v>
                </c:pt>
                <c:pt idx="16">
                  <c:v>501.55099999999999</c:v>
                </c:pt>
                <c:pt idx="17">
                  <c:v>501.55099999999999</c:v>
                </c:pt>
                <c:pt idx="18">
                  <c:v>501.55099999999999</c:v>
                </c:pt>
                <c:pt idx="19">
                  <c:v>501.55099999999999</c:v>
                </c:pt>
                <c:pt idx="20">
                  <c:v>501.55099999999999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(Sheet1!$A$3:$A$6,Sheet1!$A$8:$A$13,Sheet1!$A$15:$A$16,Sheet1!$A$18,Sheet1!$A$20:$A$27)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 formatCode="0">
                  <c:v>13</c:v>
                </c:pt>
                <c:pt idx="11" formatCode="0">
                  <c:v>14</c:v>
                </c:pt>
                <c:pt idx="12" formatCode="0">
                  <c:v>16</c:v>
                </c:pt>
                <c:pt idx="13" formatCode="0">
                  <c:v>18</c:v>
                </c:pt>
                <c:pt idx="14" formatCode="0">
                  <c:v>19</c:v>
                </c:pt>
                <c:pt idx="15" formatCode="0">
                  <c:v>20</c:v>
                </c:pt>
                <c:pt idx="16" formatCode="0">
                  <c:v>21</c:v>
                </c:pt>
                <c:pt idx="17" formatCode="0">
                  <c:v>22</c:v>
                </c:pt>
                <c:pt idx="18" formatCode="0">
                  <c:v>23</c:v>
                </c:pt>
                <c:pt idx="19" formatCode="0">
                  <c:v>24</c:v>
                </c:pt>
                <c:pt idx="20" formatCode="0">
                  <c:v>25</c:v>
                </c:pt>
              </c:numCache>
            </c:numRef>
          </c:cat>
          <c:val>
            <c:numRef>
              <c:f>(Sheet1!$P$3:$P$6,Sheet1!$P$8:$P$13,Sheet1!$P$15:$P$16,Sheet1!$P$18,Sheet1!$P$20:$P$27)</c:f>
              <c:numCache>
                <c:formatCode>General</c:formatCode>
                <c:ptCount val="21"/>
                <c:pt idx="0">
                  <c:v>497.86500000000001</c:v>
                </c:pt>
                <c:pt idx="1">
                  <c:v>497.86500000000001</c:v>
                </c:pt>
                <c:pt idx="2">
                  <c:v>497.86500000000001</c:v>
                </c:pt>
                <c:pt idx="3">
                  <c:v>497.86500000000001</c:v>
                </c:pt>
                <c:pt idx="4">
                  <c:v>497.86500000000001</c:v>
                </c:pt>
                <c:pt idx="5">
                  <c:v>497.86500000000001</c:v>
                </c:pt>
                <c:pt idx="6">
                  <c:v>497.86500000000001</c:v>
                </c:pt>
                <c:pt idx="7">
                  <c:v>497.86500000000001</c:v>
                </c:pt>
                <c:pt idx="8">
                  <c:v>497.86500000000001</c:v>
                </c:pt>
                <c:pt idx="9">
                  <c:v>497.86500000000001</c:v>
                </c:pt>
                <c:pt idx="10">
                  <c:v>497.86500000000001</c:v>
                </c:pt>
                <c:pt idx="11">
                  <c:v>497.86500000000001</c:v>
                </c:pt>
                <c:pt idx="12">
                  <c:v>497.86500000000001</c:v>
                </c:pt>
                <c:pt idx="13">
                  <c:v>497.86500000000001</c:v>
                </c:pt>
                <c:pt idx="14">
                  <c:v>497.86500000000001</c:v>
                </c:pt>
                <c:pt idx="15">
                  <c:v>497.86500000000001</c:v>
                </c:pt>
                <c:pt idx="16">
                  <c:v>497.86500000000001</c:v>
                </c:pt>
                <c:pt idx="17">
                  <c:v>497.86500000000001</c:v>
                </c:pt>
                <c:pt idx="18">
                  <c:v>497.86500000000001</c:v>
                </c:pt>
                <c:pt idx="19">
                  <c:v>497.86500000000001</c:v>
                </c:pt>
                <c:pt idx="20">
                  <c:v>497.86500000000001</c:v>
                </c:pt>
              </c:numCache>
            </c:numRef>
          </c:val>
        </c:ser>
        <c:marker val="1"/>
        <c:axId val="47468544"/>
        <c:axId val="47470080"/>
      </c:lineChart>
      <c:catAx>
        <c:axId val="47468544"/>
        <c:scaling>
          <c:orientation val="minMax"/>
        </c:scaling>
        <c:axPos val="b"/>
        <c:numFmt formatCode="General" sourceLinked="1"/>
        <c:tickLblPos val="nextTo"/>
        <c:crossAx val="47470080"/>
        <c:crosses val="autoZero"/>
        <c:auto val="1"/>
        <c:lblAlgn val="ctr"/>
        <c:lblOffset val="100"/>
      </c:catAx>
      <c:valAx>
        <c:axId val="47470080"/>
        <c:scaling>
          <c:orientation val="minMax"/>
        </c:scaling>
        <c:axPos val="l"/>
        <c:majorGridlines/>
        <c:numFmt formatCode="General" sourceLinked="1"/>
        <c:tickLblPos val="nextTo"/>
        <c:crossAx val="4746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2</xdr:row>
      <xdr:rowOff>28575</xdr:rowOff>
    </xdr:from>
    <xdr:to>
      <xdr:col>12</xdr:col>
      <xdr:colOff>704850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topLeftCell="C1" workbookViewId="0">
      <selection activeCell="Q6" sqref="Q6"/>
    </sheetView>
  </sheetViews>
  <sheetFormatPr defaultRowHeight="15"/>
  <cols>
    <col min="1" max="1" width="14.42578125" style="1" customWidth="1"/>
    <col min="2" max="2" width="15.7109375" style="1" customWidth="1"/>
    <col min="3" max="3" width="17.140625" style="1" customWidth="1"/>
    <col min="4" max="4" width="16.42578125" style="1" customWidth="1"/>
    <col min="5" max="5" width="19.42578125" style="1" customWidth="1"/>
    <col min="6" max="6" width="15.85546875" style="1" customWidth="1"/>
    <col min="7" max="7" width="9.140625" style="1"/>
    <col min="8" max="8" width="12.42578125" style="1" customWidth="1"/>
    <col min="9" max="9" width="10.42578125" style="1" customWidth="1"/>
    <col min="10" max="10" width="10.140625" style="1" customWidth="1"/>
    <col min="11" max="11" width="12" style="1" customWidth="1"/>
    <col min="12" max="12" width="10.140625" style="1" customWidth="1"/>
    <col min="13" max="13" width="11.140625" style="1" customWidth="1"/>
    <col min="14" max="14" width="13" style="1" customWidth="1"/>
    <col min="15" max="16384" width="9.140625" style="1"/>
  </cols>
  <sheetData>
    <row r="1" spans="1:16">
      <c r="A1" s="14" t="s">
        <v>0</v>
      </c>
      <c r="B1" s="13" t="s">
        <v>1</v>
      </c>
      <c r="C1" s="13"/>
      <c r="D1" s="13"/>
      <c r="E1" s="13"/>
      <c r="F1" s="8"/>
      <c r="L1" s="5" t="s">
        <v>16</v>
      </c>
      <c r="N1" s="16" t="s">
        <v>18</v>
      </c>
      <c r="O1" s="16"/>
      <c r="P1" s="16"/>
    </row>
    <row r="2" spans="1:16">
      <c r="A2" s="15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9</v>
      </c>
      <c r="H2" s="2" t="s">
        <v>12</v>
      </c>
      <c r="I2" s="2" t="s">
        <v>7</v>
      </c>
      <c r="J2" s="2" t="s">
        <v>8</v>
      </c>
      <c r="K2" s="7" t="s">
        <v>12</v>
      </c>
      <c r="L2" s="7" t="s">
        <v>7</v>
      </c>
      <c r="M2" s="7" t="s">
        <v>8</v>
      </c>
      <c r="N2" s="9" t="s">
        <v>12</v>
      </c>
      <c r="O2" s="9" t="s">
        <v>7</v>
      </c>
      <c r="P2" s="9" t="s">
        <v>8</v>
      </c>
    </row>
    <row r="3" spans="1:16">
      <c r="A3" s="2">
        <v>1</v>
      </c>
      <c r="B3" s="2">
        <v>497.32</v>
      </c>
      <c r="C3" s="2">
        <v>500.62</v>
      </c>
      <c r="D3" s="2">
        <v>498.68</v>
      </c>
      <c r="E3" s="2">
        <v>497.82</v>
      </c>
      <c r="F3" s="2">
        <f>AVERAGE(B3:E3)</f>
        <v>498.61</v>
      </c>
      <c r="G3" s="2">
        <f>STDEV(B3:E3)</f>
        <v>1.4529510200500757</v>
      </c>
      <c r="H3" s="2">
        <f>$F$28</f>
        <v>499.91800000000001</v>
      </c>
      <c r="I3" s="2">
        <f>$F$28+$F$29*$G$28</f>
        <v>501.84482837528714</v>
      </c>
      <c r="J3" s="2">
        <f>$F$28-$F$29*$G$28</f>
        <v>497.99117162471288</v>
      </c>
      <c r="K3" s="7">
        <f>$F$32</f>
        <v>499.88478260869567</v>
      </c>
      <c r="L3" s="7">
        <f>$F$32+$F$29*$G$32</f>
        <v>501.71658125315986</v>
      </c>
      <c r="M3" s="7">
        <f>$F$32-$F$29*$G$32</f>
        <v>498.05298396423149</v>
      </c>
      <c r="N3" s="9">
        <v>499.70800000000003</v>
      </c>
      <c r="O3" s="9">
        <v>501.55099999999999</v>
      </c>
      <c r="P3" s="9">
        <v>497.86500000000001</v>
      </c>
    </row>
    <row r="4" spans="1:16">
      <c r="A4" s="2">
        <v>2</v>
      </c>
      <c r="B4" s="2">
        <v>504.76</v>
      </c>
      <c r="C4" s="2">
        <v>500</v>
      </c>
      <c r="D4" s="2">
        <v>498.32</v>
      </c>
      <c r="E4" s="2">
        <v>500.32</v>
      </c>
      <c r="F4" s="2">
        <f t="shared" ref="F4:F27" si="0">AVERAGE(B4:E4)</f>
        <v>500.84999999999997</v>
      </c>
      <c r="G4" s="2">
        <f t="shared" ref="G4:G27" si="1">STDEV(B4:E4)</f>
        <v>2.7502969536674953</v>
      </c>
      <c r="H4" s="2">
        <f t="shared" ref="H4:H28" si="2">$F$28</f>
        <v>499.91800000000001</v>
      </c>
      <c r="I4" s="2">
        <f t="shared" ref="I4:I28" si="3">$F$28+$F$29*$G$28</f>
        <v>501.84482837528714</v>
      </c>
      <c r="J4" s="2">
        <f t="shared" ref="J4:J28" si="4">$F$28-$F$29*$G$28</f>
        <v>497.99117162471288</v>
      </c>
      <c r="K4" s="7">
        <f t="shared" ref="K4:K28" si="5">$F$32</f>
        <v>499.88478260869567</v>
      </c>
      <c r="L4" s="7">
        <f t="shared" ref="L4:L28" si="6">$F$32+$F$29*$G$32</f>
        <v>501.71658125315986</v>
      </c>
      <c r="M4" s="7">
        <f t="shared" ref="M4:M28" si="7">$F$32-$F$29*$G$32</f>
        <v>498.05298396423149</v>
      </c>
      <c r="N4" s="9">
        <v>499.70800000000003</v>
      </c>
      <c r="O4" s="9">
        <v>501.55099999999999</v>
      </c>
      <c r="P4" s="9">
        <v>497.86500000000001</v>
      </c>
    </row>
    <row r="5" spans="1:16">
      <c r="A5" s="2">
        <v>3</v>
      </c>
      <c r="B5" s="2">
        <v>499.24</v>
      </c>
      <c r="C5" s="2">
        <v>497.18</v>
      </c>
      <c r="D5" s="2">
        <v>498.12</v>
      </c>
      <c r="E5" s="2">
        <v>498.68</v>
      </c>
      <c r="F5" s="2">
        <f t="shared" si="0"/>
        <v>498.30500000000001</v>
      </c>
      <c r="G5" s="2">
        <f t="shared" si="1"/>
        <v>0.87838867630604911</v>
      </c>
      <c r="H5" s="2">
        <f t="shared" si="2"/>
        <v>499.91800000000001</v>
      </c>
      <c r="I5" s="2">
        <f t="shared" si="3"/>
        <v>501.84482837528714</v>
      </c>
      <c r="J5" s="2">
        <f t="shared" si="4"/>
        <v>497.99117162471288</v>
      </c>
      <c r="K5" s="7">
        <f t="shared" si="5"/>
        <v>499.88478260869567</v>
      </c>
      <c r="L5" s="7">
        <f t="shared" si="6"/>
        <v>501.71658125315986</v>
      </c>
      <c r="M5" s="7">
        <f t="shared" si="7"/>
        <v>498.05298396423149</v>
      </c>
      <c r="N5" s="9">
        <v>499.70800000000003</v>
      </c>
      <c r="O5" s="9">
        <v>501.55099999999999</v>
      </c>
      <c r="P5" s="9">
        <v>497.86500000000001</v>
      </c>
    </row>
    <row r="6" spans="1:16">
      <c r="A6" s="2">
        <v>4</v>
      </c>
      <c r="B6" s="2">
        <v>499.26</v>
      </c>
      <c r="C6" s="2">
        <v>496.32</v>
      </c>
      <c r="D6" s="2">
        <v>498.88</v>
      </c>
      <c r="E6" s="2">
        <v>497.82</v>
      </c>
      <c r="F6" s="2">
        <f t="shared" si="0"/>
        <v>498.07</v>
      </c>
      <c r="G6" s="2">
        <f t="shared" si="1"/>
        <v>1.316206670693836</v>
      </c>
      <c r="H6" s="2">
        <f t="shared" si="2"/>
        <v>499.91800000000001</v>
      </c>
      <c r="I6" s="2">
        <f t="shared" si="3"/>
        <v>501.84482837528714</v>
      </c>
      <c r="J6" s="2">
        <f t="shared" si="4"/>
        <v>497.99117162471288</v>
      </c>
      <c r="K6" s="7">
        <f t="shared" si="5"/>
        <v>499.88478260869567</v>
      </c>
      <c r="L6" s="7">
        <f t="shared" si="6"/>
        <v>501.71658125315986</v>
      </c>
      <c r="M6" s="7">
        <f t="shared" si="7"/>
        <v>498.05298396423149</v>
      </c>
      <c r="N6" s="9">
        <v>499.70800000000003</v>
      </c>
      <c r="O6" s="9">
        <v>501.55099999999999</v>
      </c>
      <c r="P6" s="9">
        <v>497.86500000000001</v>
      </c>
    </row>
    <row r="7" spans="1:16">
      <c r="A7" s="10">
        <v>5</v>
      </c>
      <c r="B7" s="10">
        <v>502.32</v>
      </c>
      <c r="C7" s="10">
        <v>503.62</v>
      </c>
      <c r="D7" s="10">
        <v>504.56</v>
      </c>
      <c r="E7" s="10">
        <v>503.12</v>
      </c>
      <c r="F7" s="10">
        <f t="shared" si="0"/>
        <v>503.40499999999997</v>
      </c>
      <c r="G7" s="10">
        <f t="shared" si="1"/>
        <v>0.9378521561040144</v>
      </c>
      <c r="H7" s="10">
        <f t="shared" si="2"/>
        <v>499.91800000000001</v>
      </c>
      <c r="I7" s="10">
        <f t="shared" si="3"/>
        <v>501.84482837528714</v>
      </c>
      <c r="J7" s="10">
        <f t="shared" si="4"/>
        <v>497.99117162471288</v>
      </c>
      <c r="K7" s="10">
        <f t="shared" si="5"/>
        <v>499.88478260869567</v>
      </c>
      <c r="L7" s="10">
        <f t="shared" si="6"/>
        <v>501.71658125315986</v>
      </c>
      <c r="M7" s="10">
        <f t="shared" si="7"/>
        <v>498.05298396423149</v>
      </c>
      <c r="N7" s="10">
        <v>499.70800000000003</v>
      </c>
      <c r="O7" s="10">
        <v>501.55099999999999</v>
      </c>
      <c r="P7" s="10">
        <v>497.86500000000001</v>
      </c>
    </row>
    <row r="8" spans="1:16">
      <c r="A8" s="2">
        <v>6</v>
      </c>
      <c r="B8" s="2">
        <v>502.12</v>
      </c>
      <c r="C8" s="2">
        <v>500.32</v>
      </c>
      <c r="D8" s="2">
        <v>501.38</v>
      </c>
      <c r="E8" s="2">
        <v>500.94</v>
      </c>
      <c r="F8" s="2">
        <f t="shared" si="0"/>
        <v>501.19000000000005</v>
      </c>
      <c r="G8" s="2">
        <f t="shared" si="1"/>
        <v>0.75727581938477428</v>
      </c>
      <c r="H8" s="2">
        <f t="shared" si="2"/>
        <v>499.91800000000001</v>
      </c>
      <c r="I8" s="2">
        <f t="shared" si="3"/>
        <v>501.84482837528714</v>
      </c>
      <c r="J8" s="2">
        <f t="shared" si="4"/>
        <v>497.99117162471288</v>
      </c>
      <c r="K8" s="7">
        <f t="shared" si="5"/>
        <v>499.88478260869567</v>
      </c>
      <c r="L8" s="7">
        <f t="shared" si="6"/>
        <v>501.71658125315986</v>
      </c>
      <c r="M8" s="7">
        <f t="shared" si="7"/>
        <v>498.05298396423149</v>
      </c>
      <c r="N8" s="9">
        <v>499.70800000000003</v>
      </c>
      <c r="O8" s="9">
        <v>501.55099999999999</v>
      </c>
      <c r="P8" s="9">
        <v>497.86500000000001</v>
      </c>
    </row>
    <row r="9" spans="1:16">
      <c r="A9" s="2">
        <v>7</v>
      </c>
      <c r="B9" s="2">
        <v>499.34</v>
      </c>
      <c r="C9" s="2">
        <v>498.32</v>
      </c>
      <c r="D9" s="2">
        <v>497.32</v>
      </c>
      <c r="E9" s="2">
        <v>497.62</v>
      </c>
      <c r="F9" s="2">
        <f t="shared" si="0"/>
        <v>498.15</v>
      </c>
      <c r="G9" s="2">
        <f t="shared" si="1"/>
        <v>0.89718076960141335</v>
      </c>
      <c r="H9" s="2">
        <f t="shared" si="2"/>
        <v>499.91800000000001</v>
      </c>
      <c r="I9" s="2">
        <f t="shared" si="3"/>
        <v>501.84482837528714</v>
      </c>
      <c r="J9" s="2">
        <f t="shared" si="4"/>
        <v>497.99117162471288</v>
      </c>
      <c r="K9" s="7">
        <f t="shared" si="5"/>
        <v>499.88478260869567</v>
      </c>
      <c r="L9" s="7">
        <f t="shared" si="6"/>
        <v>501.71658125315986</v>
      </c>
      <c r="M9" s="7">
        <f t="shared" si="7"/>
        <v>498.05298396423149</v>
      </c>
      <c r="N9" s="9">
        <v>499.70800000000003</v>
      </c>
      <c r="O9" s="9">
        <v>501.55099999999999</v>
      </c>
      <c r="P9" s="9">
        <v>497.86500000000001</v>
      </c>
    </row>
    <row r="10" spans="1:16">
      <c r="A10" s="2">
        <v>8</v>
      </c>
      <c r="B10" s="2">
        <v>499.38</v>
      </c>
      <c r="C10" s="2">
        <v>498.12</v>
      </c>
      <c r="D10" s="2">
        <v>500.62</v>
      </c>
      <c r="E10" s="2">
        <v>498.12</v>
      </c>
      <c r="F10" s="2">
        <f t="shared" si="0"/>
        <v>499.05999999999995</v>
      </c>
      <c r="G10" s="2">
        <f t="shared" si="1"/>
        <v>1.1976643937540208</v>
      </c>
      <c r="H10" s="2">
        <f t="shared" si="2"/>
        <v>499.91800000000001</v>
      </c>
      <c r="I10" s="2">
        <f t="shared" si="3"/>
        <v>501.84482837528714</v>
      </c>
      <c r="J10" s="2">
        <f t="shared" si="4"/>
        <v>497.99117162471288</v>
      </c>
      <c r="K10" s="7">
        <f t="shared" si="5"/>
        <v>499.88478260869567</v>
      </c>
      <c r="L10" s="7">
        <f t="shared" si="6"/>
        <v>501.71658125315986</v>
      </c>
      <c r="M10" s="7">
        <f t="shared" si="7"/>
        <v>498.05298396423149</v>
      </c>
      <c r="N10" s="9">
        <v>499.70800000000003</v>
      </c>
      <c r="O10" s="9">
        <v>501.55099999999999</v>
      </c>
      <c r="P10" s="9">
        <v>497.86500000000001</v>
      </c>
    </row>
    <row r="11" spans="1:16">
      <c r="A11" s="2">
        <v>9</v>
      </c>
      <c r="B11" s="2">
        <v>501.26</v>
      </c>
      <c r="C11" s="2">
        <v>502.38</v>
      </c>
      <c r="D11" s="2">
        <v>500.68</v>
      </c>
      <c r="E11" s="2">
        <v>501.38</v>
      </c>
      <c r="F11" s="2">
        <f t="shared" si="0"/>
        <v>501.42499999999995</v>
      </c>
      <c r="G11" s="2">
        <f t="shared" si="1"/>
        <v>0.70623414436478604</v>
      </c>
      <c r="H11" s="2">
        <f t="shared" si="2"/>
        <v>499.91800000000001</v>
      </c>
      <c r="I11" s="2">
        <f t="shared" si="3"/>
        <v>501.84482837528714</v>
      </c>
      <c r="J11" s="2">
        <f t="shared" si="4"/>
        <v>497.99117162471288</v>
      </c>
      <c r="K11" s="7">
        <f t="shared" si="5"/>
        <v>499.88478260869567</v>
      </c>
      <c r="L11" s="7">
        <f t="shared" si="6"/>
        <v>501.71658125315986</v>
      </c>
      <c r="M11" s="7">
        <f t="shared" si="7"/>
        <v>498.05298396423149</v>
      </c>
      <c r="N11" s="9">
        <v>499.70800000000003</v>
      </c>
      <c r="O11" s="9">
        <v>501.55099999999999</v>
      </c>
      <c r="P11" s="9">
        <v>497.86500000000001</v>
      </c>
    </row>
    <row r="12" spans="1:16">
      <c r="A12" s="2">
        <v>10</v>
      </c>
      <c r="B12" s="2">
        <v>498.6</v>
      </c>
      <c r="C12" s="2">
        <v>497.62</v>
      </c>
      <c r="D12" s="2">
        <v>499.25</v>
      </c>
      <c r="E12" s="2">
        <v>498.56</v>
      </c>
      <c r="F12" s="2">
        <f t="shared" si="0"/>
        <v>498.50749999999999</v>
      </c>
      <c r="G12" s="2">
        <f t="shared" si="1"/>
        <v>0.67088871407012463</v>
      </c>
      <c r="H12" s="2">
        <f t="shared" si="2"/>
        <v>499.91800000000001</v>
      </c>
      <c r="I12" s="2">
        <f t="shared" si="3"/>
        <v>501.84482837528714</v>
      </c>
      <c r="J12" s="2">
        <f t="shared" si="4"/>
        <v>497.99117162471288</v>
      </c>
      <c r="K12" s="7">
        <f t="shared" si="5"/>
        <v>499.88478260869567</v>
      </c>
      <c r="L12" s="7">
        <f t="shared" si="6"/>
        <v>501.71658125315986</v>
      </c>
      <c r="M12" s="7">
        <f t="shared" si="7"/>
        <v>498.05298396423149</v>
      </c>
      <c r="N12" s="9">
        <v>499.70800000000003</v>
      </c>
      <c r="O12" s="9">
        <v>501.55099999999999</v>
      </c>
      <c r="P12" s="9">
        <v>497.86500000000001</v>
      </c>
    </row>
    <row r="13" spans="1:16">
      <c r="A13" s="2">
        <v>11</v>
      </c>
      <c r="B13" s="2">
        <v>502.44</v>
      </c>
      <c r="C13" s="2">
        <v>500</v>
      </c>
      <c r="D13" s="2">
        <v>501.32</v>
      </c>
      <c r="E13" s="2">
        <v>499.38</v>
      </c>
      <c r="F13" s="2">
        <f t="shared" si="0"/>
        <v>500.78499999999997</v>
      </c>
      <c r="G13" s="2">
        <f t="shared" si="1"/>
        <v>1.3681496019652046</v>
      </c>
      <c r="H13" s="2">
        <f t="shared" si="2"/>
        <v>499.91800000000001</v>
      </c>
      <c r="I13" s="2">
        <f t="shared" si="3"/>
        <v>501.84482837528714</v>
      </c>
      <c r="J13" s="2">
        <f t="shared" si="4"/>
        <v>497.99117162471288</v>
      </c>
      <c r="K13" s="7">
        <f t="shared" si="5"/>
        <v>499.88478260869567</v>
      </c>
      <c r="L13" s="7">
        <f t="shared" si="6"/>
        <v>501.71658125315986</v>
      </c>
      <c r="M13" s="7">
        <f t="shared" si="7"/>
        <v>498.05298396423149</v>
      </c>
      <c r="N13" s="9">
        <v>499.70800000000003</v>
      </c>
      <c r="O13" s="9">
        <v>501.55099999999999</v>
      </c>
      <c r="P13" s="9">
        <v>497.86500000000001</v>
      </c>
    </row>
    <row r="14" spans="1:16">
      <c r="A14" s="10">
        <v>12</v>
      </c>
      <c r="B14" s="10">
        <v>501.26</v>
      </c>
      <c r="C14" s="10">
        <v>502.32</v>
      </c>
      <c r="D14" s="10">
        <v>500.76</v>
      </c>
      <c r="E14" s="10">
        <v>502.68</v>
      </c>
      <c r="F14" s="10">
        <f t="shared" si="0"/>
        <v>501.755</v>
      </c>
      <c r="G14" s="10">
        <f t="shared" si="1"/>
        <v>0.89627004858462145</v>
      </c>
      <c r="H14" s="10">
        <f t="shared" si="2"/>
        <v>499.91800000000001</v>
      </c>
      <c r="I14" s="10">
        <f t="shared" si="3"/>
        <v>501.84482837528714</v>
      </c>
      <c r="J14" s="10">
        <f t="shared" si="4"/>
        <v>497.99117162471288</v>
      </c>
      <c r="K14" s="10">
        <f t="shared" si="5"/>
        <v>499.88478260869567</v>
      </c>
      <c r="L14" s="10">
        <f t="shared" si="6"/>
        <v>501.71658125315986</v>
      </c>
      <c r="M14" s="10">
        <f t="shared" si="7"/>
        <v>498.05298396423149</v>
      </c>
      <c r="N14" s="10">
        <v>499.70800000000003</v>
      </c>
      <c r="O14" s="10">
        <v>501.55099999999999</v>
      </c>
      <c r="P14" s="10">
        <v>497.86500000000001</v>
      </c>
    </row>
    <row r="15" spans="1:16">
      <c r="A15" s="3">
        <v>13</v>
      </c>
      <c r="B15" s="4">
        <v>497.32</v>
      </c>
      <c r="C15" s="4">
        <v>498.5</v>
      </c>
      <c r="D15" s="4">
        <v>497.18</v>
      </c>
      <c r="E15" s="4">
        <v>499.38</v>
      </c>
      <c r="F15" s="2">
        <f t="shared" si="0"/>
        <v>498.09500000000003</v>
      </c>
      <c r="G15" s="2">
        <f t="shared" si="1"/>
        <v>1.0413292786716095</v>
      </c>
      <c r="H15" s="2">
        <f t="shared" si="2"/>
        <v>499.91800000000001</v>
      </c>
      <c r="I15" s="2">
        <f t="shared" si="3"/>
        <v>501.84482837528714</v>
      </c>
      <c r="J15" s="2">
        <f t="shared" si="4"/>
        <v>497.99117162471288</v>
      </c>
      <c r="K15" s="7">
        <f t="shared" si="5"/>
        <v>499.88478260869567</v>
      </c>
      <c r="L15" s="7">
        <f t="shared" si="6"/>
        <v>501.71658125315986</v>
      </c>
      <c r="M15" s="7">
        <f t="shared" si="7"/>
        <v>498.05298396423149</v>
      </c>
      <c r="N15" s="9">
        <v>499.70800000000003</v>
      </c>
      <c r="O15" s="9">
        <v>501.55099999999999</v>
      </c>
      <c r="P15" s="9">
        <v>497.86500000000001</v>
      </c>
    </row>
    <row r="16" spans="1:16">
      <c r="A16" s="3">
        <v>14</v>
      </c>
      <c r="B16" s="4">
        <v>499.56</v>
      </c>
      <c r="C16" s="4">
        <v>498</v>
      </c>
      <c r="D16" s="4">
        <v>498.76</v>
      </c>
      <c r="E16" s="4">
        <v>501.12</v>
      </c>
      <c r="F16" s="2">
        <f t="shared" si="0"/>
        <v>499.36</v>
      </c>
      <c r="G16" s="2">
        <f t="shared" si="1"/>
        <v>1.3350655414573147</v>
      </c>
      <c r="H16" s="2">
        <f t="shared" si="2"/>
        <v>499.91800000000001</v>
      </c>
      <c r="I16" s="2">
        <f t="shared" si="3"/>
        <v>501.84482837528714</v>
      </c>
      <c r="J16" s="2">
        <f t="shared" si="4"/>
        <v>497.99117162471288</v>
      </c>
      <c r="K16" s="7">
        <f t="shared" si="5"/>
        <v>499.88478260869567</v>
      </c>
      <c r="L16" s="7">
        <f t="shared" si="6"/>
        <v>501.71658125315986</v>
      </c>
      <c r="M16" s="7">
        <f t="shared" si="7"/>
        <v>498.05298396423149</v>
      </c>
      <c r="N16" s="9">
        <v>499.70800000000003</v>
      </c>
      <c r="O16" s="9">
        <v>501.55099999999999</v>
      </c>
      <c r="P16" s="9">
        <v>497.86500000000001</v>
      </c>
    </row>
    <row r="17" spans="1:16">
      <c r="A17" s="11">
        <v>15</v>
      </c>
      <c r="B17" s="12">
        <v>502.24</v>
      </c>
      <c r="C17" s="12">
        <v>500.32</v>
      </c>
      <c r="D17" s="12">
        <v>503.12</v>
      </c>
      <c r="E17" s="12">
        <v>501.25</v>
      </c>
      <c r="F17" s="10">
        <f t="shared" si="0"/>
        <v>501.73249999999996</v>
      </c>
      <c r="G17" s="10">
        <f t="shared" si="1"/>
        <v>1.2125283502229183</v>
      </c>
      <c r="H17" s="10">
        <f t="shared" si="2"/>
        <v>499.91800000000001</v>
      </c>
      <c r="I17" s="10">
        <f t="shared" si="3"/>
        <v>501.84482837528714</v>
      </c>
      <c r="J17" s="10">
        <f t="shared" si="4"/>
        <v>497.99117162471288</v>
      </c>
      <c r="K17" s="10">
        <f t="shared" si="5"/>
        <v>499.88478260869567</v>
      </c>
      <c r="L17" s="10">
        <f t="shared" si="6"/>
        <v>501.71658125315986</v>
      </c>
      <c r="M17" s="10">
        <f t="shared" si="7"/>
        <v>498.05298396423149</v>
      </c>
      <c r="N17" s="10">
        <v>499.70800000000003</v>
      </c>
      <c r="O17" s="10">
        <v>501.55099999999999</v>
      </c>
      <c r="P17" s="10">
        <v>497.86500000000001</v>
      </c>
    </row>
    <row r="18" spans="1:16">
      <c r="A18" s="3">
        <v>16</v>
      </c>
      <c r="B18" s="4">
        <v>501.76</v>
      </c>
      <c r="C18" s="4">
        <v>500.5</v>
      </c>
      <c r="D18" s="4">
        <v>502.68</v>
      </c>
      <c r="E18" s="4">
        <v>501.12</v>
      </c>
      <c r="F18" s="2">
        <f t="shared" si="0"/>
        <v>501.51499999999999</v>
      </c>
      <c r="G18" s="2">
        <f t="shared" si="1"/>
        <v>0.93157572604785244</v>
      </c>
      <c r="H18" s="2">
        <f t="shared" si="2"/>
        <v>499.91800000000001</v>
      </c>
      <c r="I18" s="2">
        <f t="shared" si="3"/>
        <v>501.84482837528714</v>
      </c>
      <c r="J18" s="2">
        <f t="shared" si="4"/>
        <v>497.99117162471288</v>
      </c>
      <c r="K18" s="7">
        <f t="shared" si="5"/>
        <v>499.88478260869567</v>
      </c>
      <c r="L18" s="7">
        <f t="shared" si="6"/>
        <v>501.71658125315986</v>
      </c>
      <c r="M18" s="7">
        <f t="shared" si="7"/>
        <v>498.05298396423149</v>
      </c>
      <c r="N18" s="9">
        <v>499.70800000000003</v>
      </c>
      <c r="O18" s="9">
        <v>501.55099999999999</v>
      </c>
      <c r="P18" s="9">
        <v>497.86500000000001</v>
      </c>
    </row>
    <row r="19" spans="1:16">
      <c r="A19" s="11">
        <v>17</v>
      </c>
      <c r="B19" s="12">
        <v>500.65</v>
      </c>
      <c r="C19" s="12">
        <v>497.82</v>
      </c>
      <c r="D19" s="12">
        <v>494.06</v>
      </c>
      <c r="E19" s="12">
        <v>496.25</v>
      </c>
      <c r="F19" s="10">
        <f t="shared" si="0"/>
        <v>497.19499999999999</v>
      </c>
      <c r="G19" s="10">
        <f t="shared" si="1"/>
        <v>2.7718164922385049</v>
      </c>
      <c r="H19" s="10">
        <f t="shared" si="2"/>
        <v>499.91800000000001</v>
      </c>
      <c r="I19" s="10">
        <f t="shared" si="3"/>
        <v>501.84482837528714</v>
      </c>
      <c r="J19" s="10">
        <f t="shared" si="4"/>
        <v>497.99117162471288</v>
      </c>
      <c r="K19" s="10">
        <f t="shared" si="5"/>
        <v>499.88478260869567</v>
      </c>
      <c r="L19" s="10">
        <f t="shared" si="6"/>
        <v>501.71658125315986</v>
      </c>
      <c r="M19" s="10">
        <f t="shared" si="7"/>
        <v>498.05298396423149</v>
      </c>
      <c r="N19" s="10">
        <v>499.70800000000003</v>
      </c>
      <c r="O19" s="10">
        <v>501.55099999999999</v>
      </c>
      <c r="P19" s="10">
        <v>497.86500000000001</v>
      </c>
    </row>
    <row r="20" spans="1:16">
      <c r="A20" s="3">
        <v>18</v>
      </c>
      <c r="B20" s="4">
        <v>501.12</v>
      </c>
      <c r="C20" s="4">
        <v>501.26</v>
      </c>
      <c r="D20" s="4">
        <v>500.44</v>
      </c>
      <c r="E20" s="4">
        <v>502.76</v>
      </c>
      <c r="F20" s="2">
        <f t="shared" si="0"/>
        <v>501.39499999999998</v>
      </c>
      <c r="G20" s="2">
        <f t="shared" si="1"/>
        <v>0.9779400118151792</v>
      </c>
      <c r="H20" s="2">
        <f t="shared" si="2"/>
        <v>499.91800000000001</v>
      </c>
      <c r="I20" s="2">
        <f t="shared" si="3"/>
        <v>501.84482837528714</v>
      </c>
      <c r="J20" s="2">
        <f t="shared" si="4"/>
        <v>497.99117162471288</v>
      </c>
      <c r="K20" s="7">
        <f t="shared" si="5"/>
        <v>499.88478260869567</v>
      </c>
      <c r="L20" s="7">
        <f t="shared" si="6"/>
        <v>501.71658125315986</v>
      </c>
      <c r="M20" s="7">
        <f t="shared" si="7"/>
        <v>498.05298396423149</v>
      </c>
      <c r="N20" s="9">
        <v>499.70800000000003</v>
      </c>
      <c r="O20" s="9">
        <v>501.55099999999999</v>
      </c>
      <c r="P20" s="9">
        <v>497.86500000000001</v>
      </c>
    </row>
    <row r="21" spans="1:16">
      <c r="A21" s="3">
        <v>19</v>
      </c>
      <c r="B21" s="4">
        <v>501</v>
      </c>
      <c r="C21" s="4">
        <v>500.5</v>
      </c>
      <c r="D21" s="4">
        <v>501.56</v>
      </c>
      <c r="E21" s="4">
        <v>501.76</v>
      </c>
      <c r="F21" s="2">
        <f t="shared" si="0"/>
        <v>501.20499999999998</v>
      </c>
      <c r="G21" s="2">
        <f t="shared" si="1"/>
        <v>0.56953197159304747</v>
      </c>
      <c r="H21" s="2">
        <f t="shared" si="2"/>
        <v>499.91800000000001</v>
      </c>
      <c r="I21" s="2">
        <f t="shared" si="3"/>
        <v>501.84482837528714</v>
      </c>
      <c r="J21" s="2">
        <f t="shared" si="4"/>
        <v>497.99117162471288</v>
      </c>
      <c r="K21" s="7">
        <f t="shared" si="5"/>
        <v>499.88478260869567</v>
      </c>
      <c r="L21" s="7">
        <f t="shared" si="6"/>
        <v>501.71658125315986</v>
      </c>
      <c r="M21" s="7">
        <f t="shared" si="7"/>
        <v>498.05298396423149</v>
      </c>
      <c r="N21" s="9">
        <v>499.70800000000003</v>
      </c>
      <c r="O21" s="9">
        <v>501.55099999999999</v>
      </c>
      <c r="P21" s="9">
        <v>497.86500000000001</v>
      </c>
    </row>
    <row r="22" spans="1:16">
      <c r="A22" s="3">
        <v>20</v>
      </c>
      <c r="B22" s="4">
        <v>497.5</v>
      </c>
      <c r="C22" s="4">
        <v>498.82</v>
      </c>
      <c r="D22" s="4">
        <v>499.76</v>
      </c>
      <c r="E22" s="4">
        <v>497.82</v>
      </c>
      <c r="F22" s="2">
        <f t="shared" si="0"/>
        <v>498.47499999999997</v>
      </c>
      <c r="G22" s="2">
        <f t="shared" si="1"/>
        <v>1.0246788114781367</v>
      </c>
      <c r="H22" s="2">
        <f t="shared" si="2"/>
        <v>499.91800000000001</v>
      </c>
      <c r="I22" s="2">
        <f t="shared" si="3"/>
        <v>501.84482837528714</v>
      </c>
      <c r="J22" s="2">
        <f t="shared" si="4"/>
        <v>497.99117162471288</v>
      </c>
      <c r="K22" s="7">
        <f t="shared" si="5"/>
        <v>499.88478260869567</v>
      </c>
      <c r="L22" s="7">
        <f t="shared" si="6"/>
        <v>501.71658125315986</v>
      </c>
      <c r="M22" s="7">
        <f t="shared" si="7"/>
        <v>498.05298396423149</v>
      </c>
      <c r="N22" s="9">
        <v>499.70800000000003</v>
      </c>
      <c r="O22" s="9">
        <v>501.55099999999999</v>
      </c>
      <c r="P22" s="9">
        <v>497.86500000000001</v>
      </c>
    </row>
    <row r="23" spans="1:16">
      <c r="A23" s="3">
        <v>21</v>
      </c>
      <c r="B23" s="4">
        <v>503.44</v>
      </c>
      <c r="C23" s="4">
        <v>500.62</v>
      </c>
      <c r="D23" s="4">
        <v>500</v>
      </c>
      <c r="E23" s="4">
        <v>501.26</v>
      </c>
      <c r="F23" s="2">
        <f t="shared" si="0"/>
        <v>501.33</v>
      </c>
      <c r="G23" s="2">
        <f t="shared" si="1"/>
        <v>1.497776129241992</v>
      </c>
      <c r="H23" s="2">
        <f t="shared" si="2"/>
        <v>499.91800000000001</v>
      </c>
      <c r="I23" s="2">
        <f t="shared" si="3"/>
        <v>501.84482837528714</v>
      </c>
      <c r="J23" s="2">
        <f t="shared" si="4"/>
        <v>497.99117162471288</v>
      </c>
      <c r="K23" s="7">
        <f t="shared" si="5"/>
        <v>499.88478260869567</v>
      </c>
      <c r="L23" s="7">
        <f t="shared" si="6"/>
        <v>501.71658125315986</v>
      </c>
      <c r="M23" s="7">
        <f t="shared" si="7"/>
        <v>498.05298396423149</v>
      </c>
      <c r="N23" s="9">
        <v>499.70800000000003</v>
      </c>
      <c r="O23" s="9">
        <v>501.55099999999999</v>
      </c>
      <c r="P23" s="9">
        <v>497.86500000000001</v>
      </c>
    </row>
    <row r="24" spans="1:16">
      <c r="A24" s="3">
        <v>22</v>
      </c>
      <c r="B24" s="4">
        <v>499.38</v>
      </c>
      <c r="C24" s="4">
        <v>498.38</v>
      </c>
      <c r="D24" s="4">
        <v>497.56</v>
      </c>
      <c r="E24" s="4">
        <v>498.56</v>
      </c>
      <c r="F24" s="2">
        <f t="shared" si="0"/>
        <v>498.46999999999997</v>
      </c>
      <c r="G24" s="2">
        <f t="shared" si="1"/>
        <v>0.74663690420353213</v>
      </c>
      <c r="H24" s="2">
        <f t="shared" si="2"/>
        <v>499.91800000000001</v>
      </c>
      <c r="I24" s="2">
        <f t="shared" si="3"/>
        <v>501.84482837528714</v>
      </c>
      <c r="J24" s="2">
        <f t="shared" si="4"/>
        <v>497.99117162471288</v>
      </c>
      <c r="K24" s="7">
        <f t="shared" si="5"/>
        <v>499.88478260869567</v>
      </c>
      <c r="L24" s="7">
        <f t="shared" si="6"/>
        <v>501.71658125315986</v>
      </c>
      <c r="M24" s="7">
        <f t="shared" si="7"/>
        <v>498.05298396423149</v>
      </c>
      <c r="N24" s="9">
        <v>499.70800000000003</v>
      </c>
      <c r="O24" s="9">
        <v>501.55099999999999</v>
      </c>
      <c r="P24" s="9">
        <v>497.86500000000001</v>
      </c>
    </row>
    <row r="25" spans="1:16">
      <c r="A25" s="3">
        <v>23</v>
      </c>
      <c r="B25" s="4">
        <v>501.56</v>
      </c>
      <c r="C25" s="4">
        <v>499.56</v>
      </c>
      <c r="D25" s="4">
        <v>498</v>
      </c>
      <c r="E25" s="4">
        <v>499.82</v>
      </c>
      <c r="F25" s="2">
        <f t="shared" si="0"/>
        <v>499.73499999999996</v>
      </c>
      <c r="G25" s="2">
        <f t="shared" si="1"/>
        <v>1.4581609422184219</v>
      </c>
      <c r="H25" s="2">
        <f t="shared" si="2"/>
        <v>499.91800000000001</v>
      </c>
      <c r="I25" s="2">
        <f t="shared" si="3"/>
        <v>501.84482837528714</v>
      </c>
      <c r="J25" s="2">
        <f t="shared" si="4"/>
        <v>497.99117162471288</v>
      </c>
      <c r="K25" s="7">
        <f t="shared" si="5"/>
        <v>499.88478260869567</v>
      </c>
      <c r="L25" s="7">
        <f t="shared" si="6"/>
        <v>501.71658125315986</v>
      </c>
      <c r="M25" s="7">
        <f t="shared" si="7"/>
        <v>498.05298396423149</v>
      </c>
      <c r="N25" s="9">
        <v>499.70800000000003</v>
      </c>
      <c r="O25" s="9">
        <v>501.55099999999999</v>
      </c>
      <c r="P25" s="9">
        <v>497.86500000000001</v>
      </c>
    </row>
    <row r="26" spans="1:16">
      <c r="A26" s="3">
        <v>24</v>
      </c>
      <c r="B26" s="4">
        <v>498.32</v>
      </c>
      <c r="C26" s="4">
        <v>497.32</v>
      </c>
      <c r="D26" s="4">
        <v>499.56</v>
      </c>
      <c r="E26" s="4">
        <v>498.62</v>
      </c>
      <c r="F26" s="2">
        <f t="shared" si="0"/>
        <v>498.45500000000004</v>
      </c>
      <c r="G26" s="2">
        <f t="shared" si="1"/>
        <v>0.92280369885517011</v>
      </c>
      <c r="H26" s="2">
        <f t="shared" si="2"/>
        <v>499.91800000000001</v>
      </c>
      <c r="I26" s="2">
        <f t="shared" si="3"/>
        <v>501.84482837528714</v>
      </c>
      <c r="J26" s="2">
        <f t="shared" si="4"/>
        <v>497.99117162471288</v>
      </c>
      <c r="K26" s="7">
        <f t="shared" si="5"/>
        <v>499.88478260869567</v>
      </c>
      <c r="L26" s="7">
        <f t="shared" si="6"/>
        <v>501.71658125315986</v>
      </c>
      <c r="M26" s="7">
        <f t="shared" si="7"/>
        <v>498.05298396423149</v>
      </c>
      <c r="N26" s="9">
        <v>499.70800000000003</v>
      </c>
      <c r="O26" s="9">
        <v>501.55099999999999</v>
      </c>
      <c r="P26" s="9">
        <v>497.86500000000001</v>
      </c>
    </row>
    <row r="27" spans="1:16">
      <c r="A27" s="3">
        <v>25</v>
      </c>
      <c r="B27" s="4">
        <v>499.5</v>
      </c>
      <c r="C27" s="4">
        <v>501.12</v>
      </c>
      <c r="D27" s="4">
        <v>502.5</v>
      </c>
      <c r="E27" s="4">
        <v>500.38</v>
      </c>
      <c r="F27" s="2">
        <f t="shared" si="0"/>
        <v>500.875</v>
      </c>
      <c r="G27" s="2">
        <f t="shared" si="1"/>
        <v>1.2696850003007683</v>
      </c>
      <c r="H27" s="2">
        <f t="shared" si="2"/>
        <v>499.91800000000001</v>
      </c>
      <c r="I27" s="2">
        <f t="shared" si="3"/>
        <v>501.84482837528714</v>
      </c>
      <c r="J27" s="2">
        <f t="shared" si="4"/>
        <v>497.99117162471288</v>
      </c>
      <c r="K27" s="7">
        <f t="shared" si="5"/>
        <v>499.88478260869567</v>
      </c>
      <c r="L27" s="7">
        <f t="shared" si="6"/>
        <v>501.71658125315986</v>
      </c>
      <c r="M27" s="7">
        <f t="shared" si="7"/>
        <v>498.05298396423149</v>
      </c>
      <c r="N27" s="9">
        <v>499.70800000000003</v>
      </c>
      <c r="O27" s="9">
        <v>501.55099999999999</v>
      </c>
      <c r="P27" s="9">
        <v>497.86500000000001</v>
      </c>
    </row>
    <row r="28" spans="1:16">
      <c r="E28" s="6" t="s">
        <v>10</v>
      </c>
      <c r="F28" s="6">
        <f>AVERAGE(F3:F27)</f>
        <v>499.91800000000001</v>
      </c>
      <c r="G28" s="2">
        <f>AVERAGE(G3:G27)</f>
        <v>1.1835555130756346</v>
      </c>
      <c r="H28" s="2">
        <f t="shared" si="2"/>
        <v>499.91800000000001</v>
      </c>
      <c r="I28" s="2">
        <f t="shared" si="3"/>
        <v>501.84482837528714</v>
      </c>
      <c r="J28" s="2">
        <f t="shared" si="4"/>
        <v>497.99117162471288</v>
      </c>
      <c r="K28" s="7">
        <f t="shared" si="5"/>
        <v>499.88478260869567</v>
      </c>
      <c r="L28" s="7">
        <f t="shared" si="6"/>
        <v>501.71658125315986</v>
      </c>
      <c r="M28" s="7">
        <f t="shared" si="7"/>
        <v>498.05298396423149</v>
      </c>
      <c r="N28" s="9">
        <v>499.70800000000003</v>
      </c>
      <c r="O28" s="9">
        <v>501.55099999999999</v>
      </c>
      <c r="P28" s="9">
        <v>497.86500000000001</v>
      </c>
    </row>
    <row r="29" spans="1:16">
      <c r="E29" s="5" t="s">
        <v>11</v>
      </c>
      <c r="F29" s="1">
        <v>1.6279999999999999</v>
      </c>
    </row>
    <row r="30" spans="1:16">
      <c r="E30" s="5" t="s">
        <v>14</v>
      </c>
      <c r="F30" s="1">
        <v>25</v>
      </c>
    </row>
    <row r="31" spans="1:16">
      <c r="E31" s="5" t="s">
        <v>15</v>
      </c>
      <c r="F31" s="1">
        <v>2</v>
      </c>
    </row>
    <row r="32" spans="1:16">
      <c r="E32" s="5" t="s">
        <v>13</v>
      </c>
      <c r="F32" s="1">
        <f>(SUM(F3:F27)-F7-F19)/(F30-F31)</f>
        <v>499.88478260869567</v>
      </c>
      <c r="G32" s="5">
        <f>(SUM(G3:G27)-G7-G19)/(F30-F31)</f>
        <v>1.1251834425455802</v>
      </c>
    </row>
    <row r="33" spans="5:7">
      <c r="E33" s="5" t="s">
        <v>17</v>
      </c>
      <c r="F33" s="1">
        <v>499.70800000000003</v>
      </c>
      <c r="G33" s="1">
        <v>1.1319999999999999</v>
      </c>
    </row>
  </sheetData>
  <mergeCells count="3">
    <mergeCell ref="B1:E1"/>
    <mergeCell ref="A1:A2"/>
    <mergeCell ref="N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2019-08-10T07:26:54Z</dcterms:created>
  <dcterms:modified xsi:type="dcterms:W3CDTF">2019-09-08T08:49:48Z</dcterms:modified>
</cp:coreProperties>
</file>