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4" i="1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N3"/>
  <c r="M3"/>
  <c r="L3"/>
  <c r="H19"/>
  <c r="G19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K3"/>
  <c r="J3"/>
  <c r="I3"/>
  <c r="H15"/>
  <c r="H4"/>
  <c r="H5"/>
  <c r="H6"/>
  <c r="H7"/>
  <c r="H8"/>
  <c r="H9"/>
  <c r="H10"/>
  <c r="H11"/>
  <c r="H12"/>
  <c r="H13"/>
  <c r="H14"/>
  <c r="H3"/>
  <c r="G15"/>
  <c r="G4"/>
  <c r="G5"/>
  <c r="G6"/>
  <c r="G7"/>
  <c r="G8"/>
  <c r="G9"/>
  <c r="G10"/>
  <c r="G11"/>
  <c r="G12"/>
  <c r="G13"/>
  <c r="G14"/>
  <c r="G3"/>
</calcChain>
</file>

<file path=xl/sharedStrings.xml><?xml version="1.0" encoding="utf-8"?>
<sst xmlns="http://schemas.openxmlformats.org/spreadsheetml/2006/main" count="17" uniqueCount="13">
  <si>
    <t>Sample No.</t>
  </si>
  <si>
    <t>Sample Observations</t>
  </si>
  <si>
    <t>Sample Mean</t>
  </si>
  <si>
    <t>k</t>
  </si>
  <si>
    <t>n</t>
  </si>
  <si>
    <t>Central Line</t>
  </si>
  <si>
    <t>UCL</t>
  </si>
  <si>
    <t>LCL</t>
  </si>
  <si>
    <t>Average</t>
  </si>
  <si>
    <t>SD</t>
  </si>
  <si>
    <t>A3</t>
  </si>
  <si>
    <t>Revised Average</t>
  </si>
  <si>
    <t>d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</si>
</sst>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Sample Mean</c:v>
                </c:pt>
              </c:strCache>
            </c:strRef>
          </c:tx>
          <c:marker>
            <c:symbol val="triangle"/>
            <c:size val="5"/>
            <c:spPr>
              <a:ln>
                <a:solidFill>
                  <a:srgbClr val="FF0000"/>
                </a:solidFill>
              </a:ln>
            </c:spPr>
          </c:marker>
          <c:cat>
            <c:numRef>
              <c:f>(Sheet1!$A$3:$A$9,Sheet1!$A$11,Sheet1!$A$13:$A$14)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(Sheet1!$G$3:$G$9,Sheet1!$G$11,Sheet1!$G$13:$G$14)</c:f>
              <c:numCache>
                <c:formatCode>0.00</c:formatCode>
                <c:ptCount val="10"/>
                <c:pt idx="0">
                  <c:v>69.400000000000006</c:v>
                </c:pt>
                <c:pt idx="1">
                  <c:v>63.4</c:v>
                </c:pt>
                <c:pt idx="2">
                  <c:v>57</c:v>
                </c:pt>
                <c:pt idx="3">
                  <c:v>68</c:v>
                </c:pt>
                <c:pt idx="4">
                  <c:v>57.4</c:v>
                </c:pt>
                <c:pt idx="5">
                  <c:v>82</c:v>
                </c:pt>
                <c:pt idx="6">
                  <c:v>85</c:v>
                </c:pt>
                <c:pt idx="7">
                  <c:v>46</c:v>
                </c:pt>
                <c:pt idx="8">
                  <c:v>93.6</c:v>
                </c:pt>
                <c:pt idx="9">
                  <c:v>95.6</c:v>
                </c:pt>
              </c:numCache>
            </c:numRef>
          </c:val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Central Line</c:v>
                </c:pt>
              </c:strCache>
            </c:strRef>
          </c:tx>
          <c:marker>
            <c:symbol val="none"/>
          </c:marker>
          <c:cat>
            <c:numRef>
              <c:f>(Sheet1!$A$3:$A$9,Sheet1!$A$11,Sheet1!$A$13:$A$14)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(Sheet1!$L$3:$L$9,Sheet1!$L$11,Sheet1!$L$13:$L$14)</c:f>
              <c:numCache>
                <c:formatCode>General</c:formatCode>
                <c:ptCount val="10"/>
                <c:pt idx="0">
                  <c:v>71.740000000000009</c:v>
                </c:pt>
                <c:pt idx="1">
                  <c:v>71.740000000000009</c:v>
                </c:pt>
                <c:pt idx="2">
                  <c:v>71.740000000000009</c:v>
                </c:pt>
                <c:pt idx="3">
                  <c:v>71.740000000000009</c:v>
                </c:pt>
                <c:pt idx="4">
                  <c:v>71.740000000000009</c:v>
                </c:pt>
                <c:pt idx="5">
                  <c:v>71.740000000000009</c:v>
                </c:pt>
                <c:pt idx="6">
                  <c:v>71.740000000000009</c:v>
                </c:pt>
                <c:pt idx="7">
                  <c:v>71.740000000000009</c:v>
                </c:pt>
                <c:pt idx="8">
                  <c:v>71.740000000000009</c:v>
                </c:pt>
                <c:pt idx="9">
                  <c:v>71.740000000000009</c:v>
                </c:pt>
              </c:numCache>
            </c:numRef>
          </c:val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(Sheet1!$A$3:$A$9,Sheet1!$A$11,Sheet1!$A$13:$A$14)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(Sheet1!$M$3:$M$9,Sheet1!$M$11,Sheet1!$M$13:$M$14)</c:f>
              <c:numCache>
                <c:formatCode>General</c:formatCode>
                <c:ptCount val="10"/>
                <c:pt idx="0">
                  <c:v>106.4631612069834</c:v>
                </c:pt>
                <c:pt idx="1">
                  <c:v>106.4631612069834</c:v>
                </c:pt>
                <c:pt idx="2">
                  <c:v>106.4631612069834</c:v>
                </c:pt>
                <c:pt idx="3">
                  <c:v>106.4631612069834</c:v>
                </c:pt>
                <c:pt idx="4">
                  <c:v>106.4631612069834</c:v>
                </c:pt>
                <c:pt idx="5">
                  <c:v>106.4631612069834</c:v>
                </c:pt>
                <c:pt idx="6">
                  <c:v>106.4631612069834</c:v>
                </c:pt>
                <c:pt idx="7">
                  <c:v>106.4631612069834</c:v>
                </c:pt>
                <c:pt idx="8">
                  <c:v>106.4631612069834</c:v>
                </c:pt>
                <c:pt idx="9">
                  <c:v>106.4631612069834</c:v>
                </c:pt>
              </c:numCache>
            </c:numRef>
          </c:val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(Sheet1!$A$3:$A$9,Sheet1!$A$11,Sheet1!$A$13:$A$14)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(Sheet1!$N$3:$N$9,Sheet1!$N$11,Sheet1!$N$13:$N$14)</c:f>
              <c:numCache>
                <c:formatCode>General</c:formatCode>
                <c:ptCount val="10"/>
                <c:pt idx="0">
                  <c:v>37.016838793016618</c:v>
                </c:pt>
                <c:pt idx="1">
                  <c:v>37.016838793016618</c:v>
                </c:pt>
                <c:pt idx="2">
                  <c:v>37.016838793016618</c:v>
                </c:pt>
                <c:pt idx="3">
                  <c:v>37.016838793016618</c:v>
                </c:pt>
                <c:pt idx="4">
                  <c:v>37.016838793016618</c:v>
                </c:pt>
                <c:pt idx="5">
                  <c:v>37.016838793016618</c:v>
                </c:pt>
                <c:pt idx="6">
                  <c:v>37.016838793016618</c:v>
                </c:pt>
                <c:pt idx="7">
                  <c:v>37.016838793016618</c:v>
                </c:pt>
                <c:pt idx="8">
                  <c:v>37.016838793016618</c:v>
                </c:pt>
                <c:pt idx="9">
                  <c:v>37.016838793016618</c:v>
                </c:pt>
              </c:numCache>
            </c:numRef>
          </c:val>
        </c:ser>
        <c:marker val="1"/>
        <c:axId val="80443648"/>
        <c:axId val="80454016"/>
      </c:lineChart>
      <c:catAx>
        <c:axId val="8044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No</a:t>
                </a:r>
              </a:p>
            </c:rich>
          </c:tx>
          <c:layout/>
        </c:title>
        <c:numFmt formatCode="0" sourceLinked="1"/>
        <c:tickLblPos val="nextTo"/>
        <c:crossAx val="80454016"/>
        <c:crosses val="autoZero"/>
        <c:auto val="1"/>
        <c:lblAlgn val="ctr"/>
        <c:lblOffset val="100"/>
      </c:catAx>
      <c:valAx>
        <c:axId val="80454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Life of Bulbs</a:t>
                </a:r>
              </a:p>
            </c:rich>
          </c:tx>
          <c:layout/>
        </c:title>
        <c:numFmt formatCode="0.00" sourceLinked="1"/>
        <c:tickLblPos val="nextTo"/>
        <c:crossAx val="8044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28575</xdr:rowOff>
    </xdr:from>
    <xdr:to>
      <xdr:col>10</xdr:col>
      <xdr:colOff>581025</xdr:colOff>
      <xdr:row>20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N22" sqref="N22"/>
    </sheetView>
  </sheetViews>
  <sheetFormatPr defaultRowHeight="15"/>
  <cols>
    <col min="1" max="1" width="13.7109375" style="2" customWidth="1"/>
    <col min="2" max="2" width="9.85546875" style="2" customWidth="1"/>
    <col min="3" max="4" width="8.85546875" style="2" customWidth="1"/>
    <col min="5" max="5" width="8" style="2" customWidth="1"/>
    <col min="6" max="6" width="9.140625" style="2" customWidth="1"/>
    <col min="7" max="7" width="13.7109375" style="2" customWidth="1"/>
    <col min="8" max="9" width="13.28515625" style="2" customWidth="1"/>
    <col min="10" max="10" width="13.85546875" style="2" customWidth="1"/>
    <col min="11" max="11" width="9.140625" style="2"/>
    <col min="12" max="12" width="11.5703125" style="2" customWidth="1"/>
    <col min="13" max="13" width="11.7109375" style="2" customWidth="1"/>
    <col min="14" max="14" width="11.140625" style="2" customWidth="1"/>
    <col min="15" max="16384" width="9.140625" style="2"/>
  </cols>
  <sheetData>
    <row r="1" spans="1:14">
      <c r="L1" s="19" t="s">
        <v>11</v>
      </c>
      <c r="M1" s="19"/>
      <c r="N1" s="19"/>
    </row>
    <row r="2" spans="1:14" ht="15" customHeight="1">
      <c r="A2" s="1" t="s">
        <v>0</v>
      </c>
      <c r="B2" s="10" t="s">
        <v>1</v>
      </c>
      <c r="C2" s="11"/>
      <c r="D2" s="11"/>
      <c r="E2" s="11"/>
      <c r="F2" s="12"/>
      <c r="G2" s="4" t="s">
        <v>2</v>
      </c>
      <c r="H2" s="4" t="s">
        <v>9</v>
      </c>
      <c r="I2" s="13" t="s">
        <v>5</v>
      </c>
      <c r="J2" s="4" t="s">
        <v>6</v>
      </c>
      <c r="K2" s="4" t="s">
        <v>7</v>
      </c>
      <c r="L2" s="4" t="s">
        <v>5</v>
      </c>
      <c r="M2" s="4" t="s">
        <v>6</v>
      </c>
      <c r="N2" s="4" t="s">
        <v>7</v>
      </c>
    </row>
    <row r="3" spans="1:14">
      <c r="A3" s="3">
        <v>1</v>
      </c>
      <c r="B3" s="3">
        <v>42</v>
      </c>
      <c r="C3" s="3">
        <v>65</v>
      </c>
      <c r="D3" s="3">
        <v>75</v>
      </c>
      <c r="E3" s="3">
        <v>78</v>
      </c>
      <c r="F3" s="3">
        <v>87</v>
      </c>
      <c r="G3" s="9">
        <f>AVERAGE(B3:F3)</f>
        <v>69.400000000000006</v>
      </c>
      <c r="H3" s="5">
        <f>STDEV(B3:F3)</f>
        <v>17.213366899011948</v>
      </c>
      <c r="I3" s="14">
        <f>$G$15</f>
        <v>71.933333333333337</v>
      </c>
      <c r="J3" s="5">
        <f>$G$15+$G$18*$H$15</f>
        <v>106.51756017583915</v>
      </c>
      <c r="K3" s="5">
        <f>$G$15-$G$18*$H$15</f>
        <v>37.349106490827531</v>
      </c>
      <c r="L3" s="4">
        <f>$G$19</f>
        <v>71.740000000000009</v>
      </c>
      <c r="M3" s="4">
        <f>$G$19+$G$18*$H$19</f>
        <v>106.4631612069834</v>
      </c>
      <c r="N3" s="4">
        <f>$G$19-$G$18*$H$19</f>
        <v>37.016838793016618</v>
      </c>
    </row>
    <row r="4" spans="1:14">
      <c r="A4" s="3">
        <v>2</v>
      </c>
      <c r="B4" s="3">
        <v>42</v>
      </c>
      <c r="C4" s="3">
        <v>45</v>
      </c>
      <c r="D4" s="3">
        <v>68</v>
      </c>
      <c r="E4" s="3">
        <v>72</v>
      </c>
      <c r="F4" s="3">
        <v>90</v>
      </c>
      <c r="G4" s="9">
        <f t="shared" ref="G4:G14" si="0">AVERAGE(B4:F4)</f>
        <v>63.4</v>
      </c>
      <c r="H4" s="5">
        <f t="shared" ref="H4:H14" si="1">STDEV(B4:F4)</f>
        <v>19.994999374843704</v>
      </c>
      <c r="I4" s="14">
        <f t="shared" ref="I4:I14" si="2">$G$15</f>
        <v>71.933333333333337</v>
      </c>
      <c r="J4" s="5">
        <f t="shared" ref="J4:J14" si="3">$G$15+$G$18*$H$15</f>
        <v>106.51756017583915</v>
      </c>
      <c r="K4" s="5">
        <f t="shared" ref="K4:K14" si="4">$G$15-$G$18*$H$15</f>
        <v>37.349106490827531</v>
      </c>
      <c r="L4" s="4">
        <f t="shared" ref="L4:L14" si="5">$G$19</f>
        <v>71.740000000000009</v>
      </c>
      <c r="M4" s="4">
        <f t="shared" ref="M4:M14" si="6">$G$19+$G$18*$H$19</f>
        <v>106.4631612069834</v>
      </c>
      <c r="N4" s="4">
        <f t="shared" ref="N4:N14" si="7">$G$19-$G$18*$H$19</f>
        <v>37.016838793016618</v>
      </c>
    </row>
    <row r="5" spans="1:14">
      <c r="A5" s="3">
        <v>3</v>
      </c>
      <c r="B5" s="3">
        <v>19</v>
      </c>
      <c r="C5" s="3">
        <v>24</v>
      </c>
      <c r="D5" s="3">
        <v>80</v>
      </c>
      <c r="E5" s="3">
        <v>81</v>
      </c>
      <c r="F5" s="3">
        <v>81</v>
      </c>
      <c r="G5" s="9">
        <f t="shared" si="0"/>
        <v>57</v>
      </c>
      <c r="H5" s="5">
        <f t="shared" si="1"/>
        <v>32.45766473423496</v>
      </c>
      <c r="I5" s="14">
        <f t="shared" si="2"/>
        <v>71.933333333333337</v>
      </c>
      <c r="J5" s="5">
        <f t="shared" si="3"/>
        <v>106.51756017583915</v>
      </c>
      <c r="K5" s="5">
        <f t="shared" si="4"/>
        <v>37.349106490827531</v>
      </c>
      <c r="L5" s="4">
        <f t="shared" si="5"/>
        <v>71.740000000000009</v>
      </c>
      <c r="M5" s="4">
        <f t="shared" si="6"/>
        <v>106.4631612069834</v>
      </c>
      <c r="N5" s="4">
        <f t="shared" si="7"/>
        <v>37.016838793016618</v>
      </c>
    </row>
    <row r="6" spans="1:14">
      <c r="A6" s="3">
        <v>4</v>
      </c>
      <c r="B6" s="3">
        <v>36</v>
      </c>
      <c r="C6" s="3">
        <v>54</v>
      </c>
      <c r="D6" s="3">
        <v>89</v>
      </c>
      <c r="E6" s="3">
        <v>77</v>
      </c>
      <c r="F6" s="3">
        <v>84</v>
      </c>
      <c r="G6" s="9">
        <f t="shared" si="0"/>
        <v>68</v>
      </c>
      <c r="H6" s="5">
        <f t="shared" si="1"/>
        <v>22.349496638627009</v>
      </c>
      <c r="I6" s="14">
        <f t="shared" si="2"/>
        <v>71.933333333333337</v>
      </c>
      <c r="J6" s="5">
        <f t="shared" si="3"/>
        <v>106.51756017583915</v>
      </c>
      <c r="K6" s="5">
        <f t="shared" si="4"/>
        <v>37.349106490827531</v>
      </c>
      <c r="L6" s="4">
        <f t="shared" si="5"/>
        <v>71.740000000000009</v>
      </c>
      <c r="M6" s="4">
        <f t="shared" si="6"/>
        <v>106.4631612069834</v>
      </c>
      <c r="N6" s="4">
        <f t="shared" si="7"/>
        <v>37.016838793016618</v>
      </c>
    </row>
    <row r="7" spans="1:14">
      <c r="A7" s="3">
        <v>5</v>
      </c>
      <c r="B7" s="3">
        <v>42</v>
      </c>
      <c r="C7" s="3">
        <v>51</v>
      </c>
      <c r="D7" s="3">
        <v>57</v>
      </c>
      <c r="E7" s="3">
        <v>59</v>
      </c>
      <c r="F7" s="3">
        <v>78</v>
      </c>
      <c r="G7" s="9">
        <f t="shared" si="0"/>
        <v>57.4</v>
      </c>
      <c r="H7" s="5">
        <f t="shared" si="1"/>
        <v>13.277801022759762</v>
      </c>
      <c r="I7" s="14">
        <f t="shared" si="2"/>
        <v>71.933333333333337</v>
      </c>
      <c r="J7" s="5">
        <f t="shared" si="3"/>
        <v>106.51756017583915</v>
      </c>
      <c r="K7" s="5">
        <f t="shared" si="4"/>
        <v>37.349106490827531</v>
      </c>
      <c r="L7" s="4">
        <f t="shared" si="5"/>
        <v>71.740000000000009</v>
      </c>
      <c r="M7" s="4">
        <f t="shared" si="6"/>
        <v>106.4631612069834</v>
      </c>
      <c r="N7" s="4">
        <f t="shared" si="7"/>
        <v>37.016838793016618</v>
      </c>
    </row>
    <row r="8" spans="1:14">
      <c r="A8" s="3">
        <v>6</v>
      </c>
      <c r="B8" s="3">
        <v>51</v>
      </c>
      <c r="C8" s="3">
        <v>74</v>
      </c>
      <c r="D8" s="3">
        <v>75</v>
      </c>
      <c r="E8" s="3">
        <v>78</v>
      </c>
      <c r="F8" s="3">
        <v>132</v>
      </c>
      <c r="G8" s="9">
        <f t="shared" si="0"/>
        <v>82</v>
      </c>
      <c r="H8" s="5">
        <f t="shared" si="1"/>
        <v>29.958304357890484</v>
      </c>
      <c r="I8" s="14">
        <f t="shared" si="2"/>
        <v>71.933333333333337</v>
      </c>
      <c r="J8" s="5">
        <f t="shared" si="3"/>
        <v>106.51756017583915</v>
      </c>
      <c r="K8" s="5">
        <f t="shared" si="4"/>
        <v>37.349106490827531</v>
      </c>
      <c r="L8" s="4">
        <f t="shared" si="5"/>
        <v>71.740000000000009</v>
      </c>
      <c r="M8" s="4">
        <f t="shared" si="6"/>
        <v>106.4631612069834</v>
      </c>
      <c r="N8" s="4">
        <f t="shared" si="7"/>
        <v>37.016838793016618</v>
      </c>
    </row>
    <row r="9" spans="1:14">
      <c r="A9" s="3">
        <v>7</v>
      </c>
      <c r="B9" s="3">
        <v>60</v>
      </c>
      <c r="C9" s="3">
        <v>60</v>
      </c>
      <c r="D9" s="3">
        <v>72</v>
      </c>
      <c r="E9" s="3">
        <v>95</v>
      </c>
      <c r="F9" s="3">
        <v>138</v>
      </c>
      <c r="G9" s="9">
        <f t="shared" si="0"/>
        <v>85</v>
      </c>
      <c r="H9" s="5">
        <f t="shared" si="1"/>
        <v>32.893768406797051</v>
      </c>
      <c r="I9" s="14">
        <f t="shared" si="2"/>
        <v>71.933333333333337</v>
      </c>
      <c r="J9" s="5">
        <f t="shared" si="3"/>
        <v>106.51756017583915</v>
      </c>
      <c r="K9" s="5">
        <f t="shared" si="4"/>
        <v>37.349106490827531</v>
      </c>
      <c r="L9" s="4">
        <f t="shared" si="5"/>
        <v>71.740000000000009</v>
      </c>
      <c r="M9" s="4">
        <f t="shared" si="6"/>
        <v>106.4631612069834</v>
      </c>
      <c r="N9" s="4">
        <f t="shared" si="7"/>
        <v>37.016838793016618</v>
      </c>
    </row>
    <row r="10" spans="1:14">
      <c r="A10" s="15">
        <v>8</v>
      </c>
      <c r="B10" s="15">
        <v>18</v>
      </c>
      <c r="C10" s="15">
        <v>20</v>
      </c>
      <c r="D10" s="15">
        <v>27</v>
      </c>
      <c r="E10" s="15">
        <v>42</v>
      </c>
      <c r="F10" s="15">
        <v>60</v>
      </c>
      <c r="G10" s="16">
        <f t="shared" si="0"/>
        <v>33.4</v>
      </c>
      <c r="H10" s="17">
        <f t="shared" si="1"/>
        <v>17.601136326953437</v>
      </c>
      <c r="I10" s="18">
        <f t="shared" si="2"/>
        <v>71.933333333333337</v>
      </c>
      <c r="J10" s="17">
        <f t="shared" si="3"/>
        <v>106.51756017583915</v>
      </c>
      <c r="K10" s="17">
        <f t="shared" si="4"/>
        <v>37.349106490827531</v>
      </c>
      <c r="L10" s="23">
        <f t="shared" si="5"/>
        <v>71.740000000000009</v>
      </c>
      <c r="M10" s="23">
        <f t="shared" si="6"/>
        <v>106.4631612069834</v>
      </c>
      <c r="N10" s="23">
        <f t="shared" si="7"/>
        <v>37.016838793016618</v>
      </c>
    </row>
    <row r="11" spans="1:14">
      <c r="A11" s="3">
        <v>9</v>
      </c>
      <c r="B11" s="3">
        <v>15</v>
      </c>
      <c r="C11" s="3">
        <v>30</v>
      </c>
      <c r="D11" s="3">
        <v>39</v>
      </c>
      <c r="E11" s="3">
        <v>62</v>
      </c>
      <c r="F11" s="3">
        <v>84</v>
      </c>
      <c r="G11" s="9">
        <f t="shared" si="0"/>
        <v>46</v>
      </c>
      <c r="H11" s="5">
        <f t="shared" si="1"/>
        <v>27.230497608380205</v>
      </c>
      <c r="I11" s="14">
        <f t="shared" si="2"/>
        <v>71.933333333333337</v>
      </c>
      <c r="J11" s="5">
        <f t="shared" si="3"/>
        <v>106.51756017583915</v>
      </c>
      <c r="K11" s="5">
        <f t="shared" si="4"/>
        <v>37.349106490827531</v>
      </c>
      <c r="L11" s="4">
        <f t="shared" si="5"/>
        <v>71.740000000000009</v>
      </c>
      <c r="M11" s="4">
        <f t="shared" si="6"/>
        <v>106.4631612069834</v>
      </c>
      <c r="N11" s="4">
        <f t="shared" si="7"/>
        <v>37.016838793016618</v>
      </c>
    </row>
    <row r="12" spans="1:14">
      <c r="A12" s="15">
        <v>10</v>
      </c>
      <c r="B12" s="15">
        <v>69</v>
      </c>
      <c r="C12" s="15">
        <v>109</v>
      </c>
      <c r="D12" s="15">
        <v>113</v>
      </c>
      <c r="E12" s="15">
        <v>118</v>
      </c>
      <c r="F12" s="15">
        <v>153</v>
      </c>
      <c r="G12" s="16">
        <f t="shared" si="0"/>
        <v>112.4</v>
      </c>
      <c r="H12" s="17">
        <f t="shared" si="1"/>
        <v>29.896488088068125</v>
      </c>
      <c r="I12" s="18">
        <f t="shared" si="2"/>
        <v>71.933333333333337</v>
      </c>
      <c r="J12" s="17">
        <f t="shared" si="3"/>
        <v>106.51756017583915</v>
      </c>
      <c r="K12" s="17">
        <f t="shared" si="4"/>
        <v>37.349106490827531</v>
      </c>
      <c r="L12" s="23">
        <f t="shared" si="5"/>
        <v>71.740000000000009</v>
      </c>
      <c r="M12" s="23">
        <f t="shared" si="6"/>
        <v>106.4631612069834</v>
      </c>
      <c r="N12" s="23">
        <f t="shared" si="7"/>
        <v>37.016838793016618</v>
      </c>
    </row>
    <row r="13" spans="1:14">
      <c r="A13" s="3">
        <v>11</v>
      </c>
      <c r="B13" s="3">
        <v>64</v>
      </c>
      <c r="C13" s="3">
        <v>90</v>
      </c>
      <c r="D13" s="3">
        <v>93</v>
      </c>
      <c r="E13" s="3">
        <v>109</v>
      </c>
      <c r="F13" s="3">
        <v>112</v>
      </c>
      <c r="G13" s="9">
        <f t="shared" si="0"/>
        <v>93.6</v>
      </c>
      <c r="H13" s="5">
        <f t="shared" si="1"/>
        <v>19.138965489283876</v>
      </c>
      <c r="I13" s="14">
        <f t="shared" si="2"/>
        <v>71.933333333333337</v>
      </c>
      <c r="J13" s="5">
        <f t="shared" si="3"/>
        <v>106.51756017583915</v>
      </c>
      <c r="K13" s="5">
        <f t="shared" si="4"/>
        <v>37.349106490827531</v>
      </c>
      <c r="L13" s="4">
        <f t="shared" si="5"/>
        <v>71.740000000000009</v>
      </c>
      <c r="M13" s="4">
        <f t="shared" si="6"/>
        <v>106.4631612069834</v>
      </c>
      <c r="N13" s="4">
        <f t="shared" si="7"/>
        <v>37.016838793016618</v>
      </c>
    </row>
    <row r="14" spans="1:14">
      <c r="A14" s="3">
        <v>12</v>
      </c>
      <c r="B14" s="3">
        <v>61</v>
      </c>
      <c r="C14" s="3">
        <v>78</v>
      </c>
      <c r="D14" s="3">
        <v>94</v>
      </c>
      <c r="E14" s="3">
        <v>109</v>
      </c>
      <c r="F14" s="3">
        <v>136</v>
      </c>
      <c r="G14" s="9">
        <f t="shared" si="0"/>
        <v>95.6</v>
      </c>
      <c r="H14" s="5">
        <f t="shared" si="1"/>
        <v>28.814926687395879</v>
      </c>
      <c r="I14" s="14">
        <f t="shared" si="2"/>
        <v>71.933333333333337</v>
      </c>
      <c r="J14" s="5">
        <f t="shared" si="3"/>
        <v>106.51756017583915</v>
      </c>
      <c r="K14" s="5">
        <f t="shared" si="4"/>
        <v>37.349106490827531</v>
      </c>
      <c r="L14" s="4">
        <f t="shared" si="5"/>
        <v>71.740000000000009</v>
      </c>
      <c r="M14" s="4">
        <f t="shared" si="6"/>
        <v>106.4631612069834</v>
      </c>
      <c r="N14" s="4">
        <f t="shared" si="7"/>
        <v>37.016838793016618</v>
      </c>
    </row>
    <row r="15" spans="1:14">
      <c r="F15" s="6" t="s">
        <v>8</v>
      </c>
      <c r="G15" s="7">
        <f>AVERAGE(G3:G14)</f>
        <v>71.933333333333337</v>
      </c>
      <c r="H15" s="5">
        <f>AVERAGE(H3:H14)</f>
        <v>24.235617969520536</v>
      </c>
    </row>
    <row r="16" spans="1:14">
      <c r="F16" s="6" t="s">
        <v>3</v>
      </c>
      <c r="G16" s="6">
        <v>12</v>
      </c>
    </row>
    <row r="17" spans="5:8">
      <c r="F17" s="6" t="s">
        <v>4</v>
      </c>
      <c r="G17" s="6">
        <v>5</v>
      </c>
    </row>
    <row r="18" spans="5:8">
      <c r="F18" s="8" t="s">
        <v>10</v>
      </c>
      <c r="G18" s="22">
        <v>1.427</v>
      </c>
    </row>
    <row r="19" spans="5:8">
      <c r="E19" s="20" t="s">
        <v>11</v>
      </c>
      <c r="F19" s="20"/>
      <c r="G19" s="6">
        <f>(SUM(G3:G14)-G10-G12)/(G16-G20)</f>
        <v>71.740000000000009</v>
      </c>
      <c r="H19" s="6">
        <f>(SUM(H3:H14)-H10-H12)/(G16-G20)</f>
        <v>24.332979121922488</v>
      </c>
    </row>
    <row r="20" spans="5:8">
      <c r="E20" s="21"/>
      <c r="F20" s="21" t="s">
        <v>12</v>
      </c>
      <c r="G20" s="21">
        <v>2</v>
      </c>
      <c r="H20" s="21"/>
    </row>
  </sheetData>
  <mergeCells count="3">
    <mergeCell ref="B2:F2"/>
    <mergeCell ref="E19:F19"/>
    <mergeCell ref="L1:N1"/>
  </mergeCells>
  <pageMargins left="1.25" right="1.25" top="1" bottom="0.79166666666666696" header="0.25" footer="0.25"/>
  <pageSetup orientation="portrait" r:id="rId1"/>
  <ignoredErrors>
    <ignoredError sqref="G3:G1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2019-09-08T10:18:24Z</dcterms:modified>
</cp:coreProperties>
</file>