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T4" i="1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V3"/>
  <c r="U3"/>
  <c r="T3"/>
  <c r="S2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R3"/>
  <c r="Q3"/>
  <c r="P3"/>
  <c r="L32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O3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3"/>
  <c r="L2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3"/>
</calcChain>
</file>

<file path=xl/sharedStrings.xml><?xml version="1.0" encoding="utf-8"?>
<sst xmlns="http://schemas.openxmlformats.org/spreadsheetml/2006/main" count="31" uniqueCount="25">
  <si>
    <t>Sample number</t>
  </si>
  <si>
    <t>Volume of Juice per bottle (in ml)</t>
  </si>
  <si>
    <t>Obs. 1</t>
  </si>
  <si>
    <t>Obs. 2</t>
  </si>
  <si>
    <t>Obs. 3</t>
  </si>
  <si>
    <t>Obs. 4</t>
  </si>
  <si>
    <t>Obs. 5</t>
  </si>
  <si>
    <t>Obs. 6</t>
  </si>
  <si>
    <t>Obs. 7</t>
  </si>
  <si>
    <t>Ok 8</t>
  </si>
  <si>
    <t>Obs.9</t>
  </si>
  <si>
    <t>Obs.10</t>
  </si>
  <si>
    <t>SD</t>
  </si>
  <si>
    <t>Average</t>
  </si>
  <si>
    <t>k</t>
  </si>
  <si>
    <t>B3</t>
  </si>
  <si>
    <t>B4</t>
  </si>
  <si>
    <t>Centre Line</t>
  </si>
  <si>
    <t>UCL</t>
  </si>
  <si>
    <t>LCL</t>
  </si>
  <si>
    <t>Revised Average</t>
  </si>
  <si>
    <t>d</t>
  </si>
  <si>
    <t>Sample Mean</t>
  </si>
  <si>
    <t>Central Line</t>
  </si>
  <si>
    <t>A3</t>
  </si>
</sst>
</file>

<file path=xl/styles.xml><?xml version="1.0" encoding="utf-8"?>
<styleSheet xmlns="http://schemas.openxmlformats.org/spreadsheetml/2006/main">
  <numFmts count="2">
    <numFmt numFmtId="164" formatCode="0."/>
    <numFmt numFmtId="165" formatCode="0.00."/>
  </numFmts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Sheet1!$S$2</c:f>
              <c:strCache>
                <c:ptCount val="1"/>
                <c:pt idx="0">
                  <c:v>Sample Mean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cat>
            <c:numRef>
              <c:f>(Sheet1!$A$3,Sheet1!$A$5:$A$18,Sheet1!$A$20:$A$27)</c:f>
              <c:numCache>
                <c:formatCode>0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 formatCode="0.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(Sheet1!$S$3,Sheet1!$S$5:$S$18,Sheet1!$S$20:$S$27)</c:f>
              <c:numCache>
                <c:formatCode>0.00.</c:formatCode>
                <c:ptCount val="23"/>
                <c:pt idx="0">
                  <c:v>498.488</c:v>
                </c:pt>
                <c:pt idx="1">
                  <c:v>498.48</c:v>
                </c:pt>
                <c:pt idx="2">
                  <c:v>498.66999999999996</c:v>
                </c:pt>
                <c:pt idx="3">
                  <c:v>499.512</c:v>
                </c:pt>
                <c:pt idx="4">
                  <c:v>499.80199999999996</c:v>
                </c:pt>
                <c:pt idx="5">
                  <c:v>498.48600000000005</c:v>
                </c:pt>
                <c:pt idx="6">
                  <c:v>499.24799999999993</c:v>
                </c:pt>
                <c:pt idx="7">
                  <c:v>499.73400000000004</c:v>
                </c:pt>
                <c:pt idx="8">
                  <c:v>498.59100000000007</c:v>
                </c:pt>
                <c:pt idx="9">
                  <c:v>499.904</c:v>
                </c:pt>
                <c:pt idx="10">
                  <c:v>499.70600000000002</c:v>
                </c:pt>
                <c:pt idx="11">
                  <c:v>498.52600000000001</c:v>
                </c:pt>
                <c:pt idx="12">
                  <c:v>499.32</c:v>
                </c:pt>
                <c:pt idx="13">
                  <c:v>499.72200000000004</c:v>
                </c:pt>
                <c:pt idx="14">
                  <c:v>499.85599999999994</c:v>
                </c:pt>
                <c:pt idx="15">
                  <c:v>499.67199999999991</c:v>
                </c:pt>
                <c:pt idx="16">
                  <c:v>499.96999999999997</c:v>
                </c:pt>
                <c:pt idx="17">
                  <c:v>498.50599999999997</c:v>
                </c:pt>
                <c:pt idx="18">
                  <c:v>500.00799999999998</c:v>
                </c:pt>
                <c:pt idx="19">
                  <c:v>498.47000000000008</c:v>
                </c:pt>
                <c:pt idx="20">
                  <c:v>499.74399999999997</c:v>
                </c:pt>
                <c:pt idx="21">
                  <c:v>498.55200000000002</c:v>
                </c:pt>
                <c:pt idx="22">
                  <c:v>499.5</c:v>
                </c:pt>
              </c:numCache>
            </c:numRef>
          </c:val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cat>
            <c:numRef>
              <c:f>(Sheet1!$A$3,Sheet1!$A$5:$A$18,Sheet1!$A$20:$A$27)</c:f>
              <c:numCache>
                <c:formatCode>0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 formatCode="0.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(Sheet1!$T$3,Sheet1!$T$5:$T$18,Sheet1!$T$20:$T$27)</c:f>
              <c:numCache>
                <c:formatCode>General</c:formatCode>
                <c:ptCount val="23"/>
                <c:pt idx="0">
                  <c:v>499.23769565217384</c:v>
                </c:pt>
                <c:pt idx="1">
                  <c:v>499.23769565217384</c:v>
                </c:pt>
                <c:pt idx="2">
                  <c:v>499.23769565217384</c:v>
                </c:pt>
                <c:pt idx="3">
                  <c:v>499.23769565217384</c:v>
                </c:pt>
                <c:pt idx="4">
                  <c:v>499.23769565217384</c:v>
                </c:pt>
                <c:pt idx="5">
                  <c:v>499.23769565217384</c:v>
                </c:pt>
                <c:pt idx="6">
                  <c:v>499.23769565217384</c:v>
                </c:pt>
                <c:pt idx="7">
                  <c:v>499.23769565217384</c:v>
                </c:pt>
                <c:pt idx="8">
                  <c:v>499.23769565217384</c:v>
                </c:pt>
                <c:pt idx="9">
                  <c:v>499.23769565217384</c:v>
                </c:pt>
                <c:pt idx="10">
                  <c:v>499.23769565217384</c:v>
                </c:pt>
                <c:pt idx="11">
                  <c:v>499.23769565217384</c:v>
                </c:pt>
                <c:pt idx="12">
                  <c:v>499.23769565217384</c:v>
                </c:pt>
                <c:pt idx="13">
                  <c:v>499.23769565217384</c:v>
                </c:pt>
                <c:pt idx="14">
                  <c:v>499.23769565217384</c:v>
                </c:pt>
                <c:pt idx="15">
                  <c:v>499.23769565217384</c:v>
                </c:pt>
                <c:pt idx="16">
                  <c:v>499.23769565217384</c:v>
                </c:pt>
                <c:pt idx="17">
                  <c:v>499.23769565217384</c:v>
                </c:pt>
                <c:pt idx="18">
                  <c:v>499.23769565217384</c:v>
                </c:pt>
                <c:pt idx="19">
                  <c:v>499.23769565217384</c:v>
                </c:pt>
                <c:pt idx="20">
                  <c:v>499.23769565217384</c:v>
                </c:pt>
                <c:pt idx="21">
                  <c:v>499.23769565217384</c:v>
                </c:pt>
                <c:pt idx="22">
                  <c:v>499.23769565217384</c:v>
                </c:pt>
              </c:numCache>
            </c:numRef>
          </c:val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(Sheet1!$A$3,Sheet1!$A$5:$A$18,Sheet1!$A$20:$A$27)</c:f>
              <c:numCache>
                <c:formatCode>0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 formatCode="0.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(Sheet1!$U$3,Sheet1!$U$5:$U$18,Sheet1!$U$20:$U$27)</c:f>
              <c:numCache>
                <c:formatCode>General</c:formatCode>
                <c:ptCount val="23"/>
                <c:pt idx="0">
                  <c:v>500.14846670495854</c:v>
                </c:pt>
                <c:pt idx="1">
                  <c:v>500.14846670495854</c:v>
                </c:pt>
                <c:pt idx="2">
                  <c:v>500.14846670495854</c:v>
                </c:pt>
                <c:pt idx="3">
                  <c:v>500.14846670495854</c:v>
                </c:pt>
                <c:pt idx="4">
                  <c:v>500.14846670495854</c:v>
                </c:pt>
                <c:pt idx="5">
                  <c:v>500.14846670495854</c:v>
                </c:pt>
                <c:pt idx="6">
                  <c:v>500.14846670495854</c:v>
                </c:pt>
                <c:pt idx="7">
                  <c:v>500.14846670495854</c:v>
                </c:pt>
                <c:pt idx="8">
                  <c:v>500.14846670495854</c:v>
                </c:pt>
                <c:pt idx="9">
                  <c:v>500.14846670495854</c:v>
                </c:pt>
                <c:pt idx="10">
                  <c:v>500.14846670495854</c:v>
                </c:pt>
                <c:pt idx="11">
                  <c:v>500.14846670495854</c:v>
                </c:pt>
                <c:pt idx="12">
                  <c:v>500.14846670495854</c:v>
                </c:pt>
                <c:pt idx="13">
                  <c:v>500.14846670495854</c:v>
                </c:pt>
                <c:pt idx="14">
                  <c:v>500.14846670495854</c:v>
                </c:pt>
                <c:pt idx="15">
                  <c:v>500.14846670495854</c:v>
                </c:pt>
                <c:pt idx="16">
                  <c:v>500.14846670495854</c:v>
                </c:pt>
                <c:pt idx="17">
                  <c:v>500.14846670495854</c:v>
                </c:pt>
                <c:pt idx="18">
                  <c:v>500.14846670495854</c:v>
                </c:pt>
                <c:pt idx="19">
                  <c:v>500.14846670495854</c:v>
                </c:pt>
                <c:pt idx="20">
                  <c:v>500.14846670495854</c:v>
                </c:pt>
                <c:pt idx="21">
                  <c:v>500.14846670495854</c:v>
                </c:pt>
                <c:pt idx="22">
                  <c:v>500.14846670495854</c:v>
                </c:pt>
              </c:numCache>
            </c:numRef>
          </c:val>
        </c:ser>
        <c:ser>
          <c:idx val="3"/>
          <c:order val="3"/>
          <c:tx>
            <c:strRef>
              <c:f>Sheet1!$V$2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(Sheet1!$A$3,Sheet1!$A$5:$A$18,Sheet1!$A$20:$A$27)</c:f>
              <c:numCache>
                <c:formatCode>0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 formatCode="0.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(Sheet1!$V$3,Sheet1!$V$5:$V$18,Sheet1!$V$20:$V$27)</c:f>
              <c:numCache>
                <c:formatCode>General</c:formatCode>
                <c:ptCount val="23"/>
                <c:pt idx="0">
                  <c:v>498.32692459938914</c:v>
                </c:pt>
                <c:pt idx="1">
                  <c:v>498.32692459938914</c:v>
                </c:pt>
                <c:pt idx="2">
                  <c:v>498.32692459938914</c:v>
                </c:pt>
                <c:pt idx="3">
                  <c:v>498.32692459938914</c:v>
                </c:pt>
                <c:pt idx="4">
                  <c:v>498.32692459938914</c:v>
                </c:pt>
                <c:pt idx="5">
                  <c:v>498.32692459938914</c:v>
                </c:pt>
                <c:pt idx="6">
                  <c:v>498.32692459938914</c:v>
                </c:pt>
                <c:pt idx="7">
                  <c:v>498.32692459938914</c:v>
                </c:pt>
                <c:pt idx="8">
                  <c:v>498.32692459938914</c:v>
                </c:pt>
                <c:pt idx="9">
                  <c:v>498.32692459938914</c:v>
                </c:pt>
                <c:pt idx="10">
                  <c:v>498.32692459938914</c:v>
                </c:pt>
                <c:pt idx="11">
                  <c:v>498.32692459938914</c:v>
                </c:pt>
                <c:pt idx="12">
                  <c:v>498.32692459938914</c:v>
                </c:pt>
                <c:pt idx="13">
                  <c:v>498.32692459938914</c:v>
                </c:pt>
                <c:pt idx="14">
                  <c:v>498.32692459938914</c:v>
                </c:pt>
                <c:pt idx="15">
                  <c:v>498.32692459938914</c:v>
                </c:pt>
                <c:pt idx="16">
                  <c:v>498.32692459938914</c:v>
                </c:pt>
                <c:pt idx="17">
                  <c:v>498.32692459938914</c:v>
                </c:pt>
                <c:pt idx="18">
                  <c:v>498.32692459938914</c:v>
                </c:pt>
                <c:pt idx="19">
                  <c:v>498.32692459938914</c:v>
                </c:pt>
                <c:pt idx="20">
                  <c:v>498.32692459938914</c:v>
                </c:pt>
                <c:pt idx="21">
                  <c:v>498.32692459938914</c:v>
                </c:pt>
                <c:pt idx="22">
                  <c:v>498.32692459938914</c:v>
                </c:pt>
              </c:numCache>
            </c:numRef>
          </c:val>
        </c:ser>
        <c:marker val="1"/>
        <c:axId val="73058176"/>
        <c:axId val="73059712"/>
      </c:lineChart>
      <c:catAx>
        <c:axId val="73058176"/>
        <c:scaling>
          <c:orientation val="minMax"/>
        </c:scaling>
        <c:axPos val="b"/>
        <c:numFmt formatCode="0" sourceLinked="1"/>
        <c:tickLblPos val="nextTo"/>
        <c:crossAx val="73059712"/>
        <c:crosses val="autoZero"/>
        <c:auto val="1"/>
        <c:lblAlgn val="ctr"/>
        <c:lblOffset val="100"/>
      </c:catAx>
      <c:valAx>
        <c:axId val="73059712"/>
        <c:scaling>
          <c:orientation val="minMax"/>
          <c:max val="500.25"/>
          <c:min val="498"/>
        </c:scaling>
        <c:axPos val="l"/>
        <c:majorGridlines/>
        <c:numFmt formatCode="0.00." sourceLinked="1"/>
        <c:tickLblPos val="nextTo"/>
        <c:crossAx val="7305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0</xdr:rowOff>
    </xdr:from>
    <xdr:to>
      <xdr:col>17</xdr:col>
      <xdr:colOff>514350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abSelected="1" topLeftCell="F1" workbookViewId="0">
      <selection activeCell="S20" activeCellId="2" sqref="S2:V3 S5:V18 S20:V27"/>
    </sheetView>
  </sheetViews>
  <sheetFormatPr defaultRowHeight="15"/>
  <cols>
    <col min="1" max="1" width="10" style="1" customWidth="1"/>
    <col min="2" max="2" width="8.7109375" style="1" customWidth="1"/>
    <col min="3" max="3" width="9.140625" style="1" customWidth="1"/>
    <col min="4" max="4" width="9.42578125" style="1" customWidth="1"/>
    <col min="5" max="5" width="8.85546875" style="1" customWidth="1"/>
    <col min="6" max="6" width="9.42578125" style="1" customWidth="1"/>
    <col min="7" max="7" width="10" style="1" customWidth="1"/>
    <col min="8" max="8" width="9.28515625" style="1" customWidth="1"/>
    <col min="9" max="10" width="8.85546875" style="1" customWidth="1"/>
    <col min="11" max="11" width="18.7109375" style="1" customWidth="1"/>
    <col min="12" max="12" width="9.42578125" style="1" bestFit="1" customWidth="1"/>
    <col min="13" max="13" width="12.7109375" style="1" customWidth="1"/>
    <col min="14" max="15" width="9.140625" style="1" customWidth="1"/>
    <col min="16" max="16" width="11.85546875" style="1" customWidth="1"/>
    <col min="17" max="17" width="9.140625" style="1"/>
    <col min="18" max="18" width="17.140625" style="1" customWidth="1"/>
    <col min="19" max="19" width="14.140625" style="1" customWidth="1"/>
    <col min="20" max="20" width="12.5703125" style="1" customWidth="1"/>
    <col min="21" max="16384" width="9.140625" style="1"/>
  </cols>
  <sheetData>
    <row r="1" spans="1:22">
      <c r="A1" s="7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22">
      <c r="A2" s="8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9" t="s">
        <v>12</v>
      </c>
      <c r="M2" s="9" t="s">
        <v>17</v>
      </c>
      <c r="N2" s="9" t="s">
        <v>18</v>
      </c>
      <c r="O2" s="9" t="s">
        <v>19</v>
      </c>
      <c r="P2" s="9" t="s">
        <v>17</v>
      </c>
      <c r="Q2" s="9" t="s">
        <v>18</v>
      </c>
      <c r="R2" s="9" t="s">
        <v>19</v>
      </c>
      <c r="S2" s="9" t="s">
        <v>22</v>
      </c>
      <c r="T2" s="9" t="s">
        <v>23</v>
      </c>
      <c r="U2" s="9" t="s">
        <v>18</v>
      </c>
      <c r="V2" s="9" t="s">
        <v>19</v>
      </c>
    </row>
    <row r="3" spans="1:22">
      <c r="A3" s="3">
        <v>1</v>
      </c>
      <c r="B3" s="4">
        <v>497.32</v>
      </c>
      <c r="C3" s="4">
        <v>500.62</v>
      </c>
      <c r="D3" s="4">
        <v>498.68</v>
      </c>
      <c r="E3" s="4">
        <v>497.82</v>
      </c>
      <c r="F3" s="4">
        <v>497.32</v>
      </c>
      <c r="G3" s="4">
        <v>498.68</v>
      </c>
      <c r="H3" s="4">
        <v>497.32</v>
      </c>
      <c r="I3" s="4">
        <v>500.62</v>
      </c>
      <c r="J3" s="4">
        <v>498.68</v>
      </c>
      <c r="K3" s="4">
        <v>497.82</v>
      </c>
      <c r="L3" s="9">
        <f>STDEV(B3:K3)</f>
        <v>1.255501670439747</v>
      </c>
      <c r="M3" s="9">
        <f>$L$28</f>
        <v>1.0308011021570165</v>
      </c>
      <c r="N3" s="9">
        <f>$L$31*$L$28</f>
        <v>1.7688546913014402</v>
      </c>
      <c r="O3" s="9">
        <f>$L$30*$L$28</f>
        <v>0.29274751301259266</v>
      </c>
      <c r="P3" s="9">
        <f>$L$32</f>
        <v>0.8825300899076638</v>
      </c>
      <c r="Q3" s="9">
        <f>$L$31*$L$32</f>
        <v>1.5144216342815511</v>
      </c>
      <c r="R3" s="9">
        <f>$L$30*$L$32</f>
        <v>0.25063854553377651</v>
      </c>
      <c r="S3" s="13">
        <f>AVERAGE(B3:K3)</f>
        <v>498.488</v>
      </c>
      <c r="T3" s="9">
        <f>$S$28</f>
        <v>499.23769565217384</v>
      </c>
      <c r="U3" s="9">
        <f>$S$28+$S$29*$L$32</f>
        <v>500.14846670495854</v>
      </c>
      <c r="V3" s="9">
        <f>$S$28-$S$29*$L$32</f>
        <v>498.32692459938914</v>
      </c>
    </row>
    <row r="4" spans="1:22">
      <c r="A4" s="10">
        <v>2</v>
      </c>
      <c r="B4" s="11">
        <v>504.76</v>
      </c>
      <c r="C4" s="11">
        <v>500</v>
      </c>
      <c r="D4" s="11">
        <v>498.32</v>
      </c>
      <c r="E4" s="11">
        <v>500.32</v>
      </c>
      <c r="F4" s="11">
        <v>504.76</v>
      </c>
      <c r="G4" s="11">
        <v>498.32</v>
      </c>
      <c r="H4" s="11">
        <v>504.76</v>
      </c>
      <c r="I4" s="11">
        <v>500</v>
      </c>
      <c r="J4" s="11">
        <v>498.32</v>
      </c>
      <c r="K4" s="11">
        <v>500.32</v>
      </c>
      <c r="L4" s="12">
        <f t="shared" ref="L4:L27" si="0">STDEV(B4:K4)</f>
        <v>2.7260749154387307</v>
      </c>
      <c r="M4" s="12">
        <f t="shared" ref="M4:M27" si="1">$L$28</f>
        <v>1.0308011021570165</v>
      </c>
      <c r="N4" s="12">
        <f t="shared" ref="N4:N27" si="2">$L$31*$L$28</f>
        <v>1.7688546913014402</v>
      </c>
      <c r="O4" s="12">
        <f t="shared" ref="O4:O27" si="3">$L$30*$L$28</f>
        <v>0.29274751301259266</v>
      </c>
      <c r="P4" s="12">
        <f t="shared" ref="P4:P27" si="4">$L$32</f>
        <v>0.8825300899076638</v>
      </c>
      <c r="Q4" s="12">
        <f t="shared" ref="Q4:Q27" si="5">$L$31*$L$32</f>
        <v>1.5144216342815511</v>
      </c>
      <c r="R4" s="12">
        <f t="shared" ref="R4:R27" si="6">$L$30*$L$32</f>
        <v>0.25063854553377651</v>
      </c>
      <c r="S4" s="14">
        <f t="shared" ref="S4:S27" si="7">AVERAGE(B4:K4)</f>
        <v>500.98799999999994</v>
      </c>
      <c r="T4" s="12">
        <f t="shared" ref="T4:T27" si="8">$S$28</f>
        <v>499.23769565217384</v>
      </c>
      <c r="U4" s="12">
        <f t="shared" ref="U4:U27" si="9">$S$28+$S$29*$L$32</f>
        <v>500.14846670495854</v>
      </c>
      <c r="V4" s="12">
        <f t="shared" ref="V4:V27" si="10">$S$28-$S$29*$L$32</f>
        <v>498.32692459938914</v>
      </c>
    </row>
    <row r="5" spans="1:22">
      <c r="A5" s="3">
        <v>3</v>
      </c>
      <c r="B5" s="4">
        <v>499.24</v>
      </c>
      <c r="C5" s="4">
        <v>497.18</v>
      </c>
      <c r="D5" s="4">
        <v>498.12</v>
      </c>
      <c r="E5" s="4">
        <v>498.68</v>
      </c>
      <c r="F5" s="4">
        <v>499.24</v>
      </c>
      <c r="G5" s="4">
        <v>498.12</v>
      </c>
      <c r="H5" s="4">
        <v>499.24</v>
      </c>
      <c r="I5" s="4">
        <v>497.18</v>
      </c>
      <c r="J5" s="4">
        <v>498.12</v>
      </c>
      <c r="K5" s="4">
        <v>499.68</v>
      </c>
      <c r="L5" s="9">
        <f t="shared" si="0"/>
        <v>0.88075724995012539</v>
      </c>
      <c r="M5" s="9">
        <f t="shared" si="1"/>
        <v>1.0308011021570165</v>
      </c>
      <c r="N5" s="9">
        <f t="shared" si="2"/>
        <v>1.7688546913014402</v>
      </c>
      <c r="O5" s="9">
        <f t="shared" si="3"/>
        <v>0.29274751301259266</v>
      </c>
      <c r="P5" s="9">
        <f t="shared" si="4"/>
        <v>0.8825300899076638</v>
      </c>
      <c r="Q5" s="9">
        <f t="shared" si="5"/>
        <v>1.5144216342815511</v>
      </c>
      <c r="R5" s="9">
        <f t="shared" si="6"/>
        <v>0.25063854553377651</v>
      </c>
      <c r="S5" s="13">
        <f t="shared" si="7"/>
        <v>498.48</v>
      </c>
      <c r="T5" s="9">
        <f t="shared" si="8"/>
        <v>499.23769565217384</v>
      </c>
      <c r="U5" s="9">
        <f t="shared" si="9"/>
        <v>500.14846670495854</v>
      </c>
      <c r="V5" s="9">
        <f t="shared" si="10"/>
        <v>498.32692459938914</v>
      </c>
    </row>
    <row r="6" spans="1:22">
      <c r="A6" s="3">
        <v>4</v>
      </c>
      <c r="B6" s="4">
        <v>499.26</v>
      </c>
      <c r="C6" s="4">
        <v>496.32</v>
      </c>
      <c r="D6" s="4">
        <v>498.88</v>
      </c>
      <c r="E6" s="4">
        <v>497.82</v>
      </c>
      <c r="F6" s="4">
        <v>499.26</v>
      </c>
      <c r="G6" s="4">
        <v>498.88</v>
      </c>
      <c r="H6" s="4">
        <v>499.26</v>
      </c>
      <c r="I6" s="4">
        <v>499.32</v>
      </c>
      <c r="J6" s="4">
        <v>498.88</v>
      </c>
      <c r="K6" s="4">
        <v>498.82</v>
      </c>
      <c r="L6" s="9">
        <f t="shared" si="0"/>
        <v>0.93491532592433513</v>
      </c>
      <c r="M6" s="9">
        <f t="shared" si="1"/>
        <v>1.0308011021570165</v>
      </c>
      <c r="N6" s="9">
        <f t="shared" si="2"/>
        <v>1.7688546913014402</v>
      </c>
      <c r="O6" s="9">
        <f t="shared" si="3"/>
        <v>0.29274751301259266</v>
      </c>
      <c r="P6" s="9">
        <f t="shared" si="4"/>
        <v>0.8825300899076638</v>
      </c>
      <c r="Q6" s="9">
        <f t="shared" si="5"/>
        <v>1.5144216342815511</v>
      </c>
      <c r="R6" s="9">
        <f t="shared" si="6"/>
        <v>0.25063854553377651</v>
      </c>
      <c r="S6" s="13">
        <f t="shared" si="7"/>
        <v>498.66999999999996</v>
      </c>
      <c r="T6" s="9">
        <f t="shared" si="8"/>
        <v>499.23769565217384</v>
      </c>
      <c r="U6" s="9">
        <f t="shared" si="9"/>
        <v>500.14846670495854</v>
      </c>
      <c r="V6" s="9">
        <f t="shared" si="10"/>
        <v>498.32692459938914</v>
      </c>
    </row>
    <row r="7" spans="1:22">
      <c r="A7" s="3">
        <v>5</v>
      </c>
      <c r="B7" s="4">
        <v>498.32</v>
      </c>
      <c r="C7" s="4">
        <v>500.62</v>
      </c>
      <c r="D7" s="4">
        <v>499.56</v>
      </c>
      <c r="E7" s="4">
        <v>500.12</v>
      </c>
      <c r="F7" s="4">
        <v>498.32</v>
      </c>
      <c r="G7" s="4">
        <v>499.56</v>
      </c>
      <c r="H7" s="4">
        <v>498.32</v>
      </c>
      <c r="I7" s="4">
        <v>500.62</v>
      </c>
      <c r="J7" s="4">
        <v>499.56</v>
      </c>
      <c r="K7" s="4">
        <v>500.12</v>
      </c>
      <c r="L7" s="9">
        <f t="shared" si="0"/>
        <v>0.91068716429502317</v>
      </c>
      <c r="M7" s="9">
        <f t="shared" si="1"/>
        <v>1.0308011021570165</v>
      </c>
      <c r="N7" s="9">
        <f t="shared" si="2"/>
        <v>1.7688546913014402</v>
      </c>
      <c r="O7" s="9">
        <f t="shared" si="3"/>
        <v>0.29274751301259266</v>
      </c>
      <c r="P7" s="9">
        <f t="shared" si="4"/>
        <v>0.8825300899076638</v>
      </c>
      <c r="Q7" s="9">
        <f t="shared" si="5"/>
        <v>1.5144216342815511</v>
      </c>
      <c r="R7" s="9">
        <f t="shared" si="6"/>
        <v>0.25063854553377651</v>
      </c>
      <c r="S7" s="13">
        <f t="shared" si="7"/>
        <v>499.512</v>
      </c>
      <c r="T7" s="9">
        <f t="shared" si="8"/>
        <v>499.23769565217384</v>
      </c>
      <c r="U7" s="9">
        <f t="shared" si="9"/>
        <v>500.14846670495854</v>
      </c>
      <c r="V7" s="9">
        <f t="shared" si="10"/>
        <v>498.32692459938914</v>
      </c>
    </row>
    <row r="8" spans="1:22">
      <c r="A8" s="3">
        <v>6</v>
      </c>
      <c r="B8" s="4">
        <v>499.12</v>
      </c>
      <c r="C8" s="4">
        <v>500.32</v>
      </c>
      <c r="D8" s="4">
        <v>499.38</v>
      </c>
      <c r="E8" s="4">
        <v>500.94</v>
      </c>
      <c r="F8" s="4">
        <v>499.12</v>
      </c>
      <c r="G8" s="4">
        <v>499.38</v>
      </c>
      <c r="H8" s="4">
        <v>499.12</v>
      </c>
      <c r="I8" s="4">
        <v>500.32</v>
      </c>
      <c r="J8" s="4">
        <v>499.38</v>
      </c>
      <c r="K8" s="4">
        <v>500.94</v>
      </c>
      <c r="L8" s="9">
        <f t="shared" si="0"/>
        <v>0.74954504721781445</v>
      </c>
      <c r="M8" s="9">
        <f t="shared" si="1"/>
        <v>1.0308011021570165</v>
      </c>
      <c r="N8" s="9">
        <f t="shared" si="2"/>
        <v>1.7688546913014402</v>
      </c>
      <c r="O8" s="9">
        <f t="shared" si="3"/>
        <v>0.29274751301259266</v>
      </c>
      <c r="P8" s="9">
        <f t="shared" si="4"/>
        <v>0.8825300899076638</v>
      </c>
      <c r="Q8" s="9">
        <f t="shared" si="5"/>
        <v>1.5144216342815511</v>
      </c>
      <c r="R8" s="9">
        <f t="shared" si="6"/>
        <v>0.25063854553377651</v>
      </c>
      <c r="S8" s="13">
        <f t="shared" si="7"/>
        <v>499.80199999999996</v>
      </c>
      <c r="T8" s="9">
        <f t="shared" si="8"/>
        <v>499.23769565217384</v>
      </c>
      <c r="U8" s="9">
        <f t="shared" si="9"/>
        <v>500.14846670495854</v>
      </c>
      <c r="V8" s="9">
        <f t="shared" si="10"/>
        <v>498.32692459938914</v>
      </c>
    </row>
    <row r="9" spans="1:22">
      <c r="A9" s="3">
        <v>7</v>
      </c>
      <c r="B9" s="4">
        <v>499.34</v>
      </c>
      <c r="C9" s="4">
        <v>498.32</v>
      </c>
      <c r="D9" s="4">
        <v>497.32</v>
      </c>
      <c r="E9" s="4">
        <v>497.62</v>
      </c>
      <c r="F9" s="4">
        <v>499.34</v>
      </c>
      <c r="G9" s="4">
        <v>497.32</v>
      </c>
      <c r="H9" s="4">
        <v>499.34</v>
      </c>
      <c r="I9" s="4">
        <v>498.32</v>
      </c>
      <c r="J9" s="4">
        <v>499.32</v>
      </c>
      <c r="K9" s="4">
        <v>498.62</v>
      </c>
      <c r="L9" s="9">
        <f t="shared" si="0"/>
        <v>0.84496153749632719</v>
      </c>
      <c r="M9" s="9">
        <f t="shared" si="1"/>
        <v>1.0308011021570165</v>
      </c>
      <c r="N9" s="9">
        <f t="shared" si="2"/>
        <v>1.7688546913014402</v>
      </c>
      <c r="O9" s="9">
        <f t="shared" si="3"/>
        <v>0.29274751301259266</v>
      </c>
      <c r="P9" s="9">
        <f t="shared" si="4"/>
        <v>0.8825300899076638</v>
      </c>
      <c r="Q9" s="9">
        <f t="shared" si="5"/>
        <v>1.5144216342815511</v>
      </c>
      <c r="R9" s="9">
        <f t="shared" si="6"/>
        <v>0.25063854553377651</v>
      </c>
      <c r="S9" s="13">
        <f t="shared" si="7"/>
        <v>498.48600000000005</v>
      </c>
      <c r="T9" s="9">
        <f t="shared" si="8"/>
        <v>499.23769565217384</v>
      </c>
      <c r="U9" s="9">
        <f t="shared" si="9"/>
        <v>500.14846670495854</v>
      </c>
      <c r="V9" s="9">
        <f t="shared" si="10"/>
        <v>498.32692459938914</v>
      </c>
    </row>
    <row r="10" spans="1:22">
      <c r="A10" s="3">
        <v>8</v>
      </c>
      <c r="B10" s="4">
        <v>499.38</v>
      </c>
      <c r="C10" s="4">
        <v>498.12</v>
      </c>
      <c r="D10" s="4">
        <v>500.62</v>
      </c>
      <c r="E10" s="4">
        <v>498.12</v>
      </c>
      <c r="F10" s="4">
        <v>499.38</v>
      </c>
      <c r="G10" s="4">
        <v>500.62</v>
      </c>
      <c r="H10" s="4">
        <v>499.38</v>
      </c>
      <c r="I10" s="4">
        <v>498.12</v>
      </c>
      <c r="J10" s="4">
        <v>500.62</v>
      </c>
      <c r="K10" s="4">
        <v>498.12</v>
      </c>
      <c r="L10" s="9">
        <f t="shared" si="0"/>
        <v>1.0948850777085686</v>
      </c>
      <c r="M10" s="9">
        <f t="shared" si="1"/>
        <v>1.0308011021570165</v>
      </c>
      <c r="N10" s="9">
        <f t="shared" si="2"/>
        <v>1.7688546913014402</v>
      </c>
      <c r="O10" s="9">
        <f t="shared" si="3"/>
        <v>0.29274751301259266</v>
      </c>
      <c r="P10" s="9">
        <f t="shared" si="4"/>
        <v>0.8825300899076638</v>
      </c>
      <c r="Q10" s="9">
        <f t="shared" si="5"/>
        <v>1.5144216342815511</v>
      </c>
      <c r="R10" s="9">
        <f t="shared" si="6"/>
        <v>0.25063854553377651</v>
      </c>
      <c r="S10" s="13">
        <f t="shared" si="7"/>
        <v>499.24799999999993</v>
      </c>
      <c r="T10" s="9">
        <f t="shared" si="8"/>
        <v>499.23769565217384</v>
      </c>
      <c r="U10" s="9">
        <f t="shared" si="9"/>
        <v>500.14846670495854</v>
      </c>
      <c r="V10" s="9">
        <f t="shared" si="10"/>
        <v>498.32692459938914</v>
      </c>
    </row>
    <row r="11" spans="1:22">
      <c r="A11" s="3">
        <v>9</v>
      </c>
      <c r="B11" s="4">
        <v>499.26</v>
      </c>
      <c r="C11" s="4">
        <v>498.38</v>
      </c>
      <c r="D11" s="4">
        <v>500.68</v>
      </c>
      <c r="E11" s="4">
        <v>500.38</v>
      </c>
      <c r="F11" s="4">
        <v>499.26</v>
      </c>
      <c r="G11" s="4">
        <v>500.68</v>
      </c>
      <c r="H11" s="4">
        <v>499.26</v>
      </c>
      <c r="I11" s="4">
        <v>498.38</v>
      </c>
      <c r="J11" s="4">
        <v>500.68</v>
      </c>
      <c r="K11" s="4">
        <v>500.38</v>
      </c>
      <c r="L11" s="9">
        <f t="shared" si="0"/>
        <v>0.93452542918699255</v>
      </c>
      <c r="M11" s="9">
        <f t="shared" si="1"/>
        <v>1.0308011021570165</v>
      </c>
      <c r="N11" s="9">
        <f t="shared" si="2"/>
        <v>1.7688546913014402</v>
      </c>
      <c r="O11" s="9">
        <f t="shared" si="3"/>
        <v>0.29274751301259266</v>
      </c>
      <c r="P11" s="9">
        <f t="shared" si="4"/>
        <v>0.8825300899076638</v>
      </c>
      <c r="Q11" s="9">
        <f t="shared" si="5"/>
        <v>1.5144216342815511</v>
      </c>
      <c r="R11" s="9">
        <f t="shared" si="6"/>
        <v>0.25063854553377651</v>
      </c>
      <c r="S11" s="13">
        <f t="shared" si="7"/>
        <v>499.73400000000004</v>
      </c>
      <c r="T11" s="9">
        <f t="shared" si="8"/>
        <v>499.23769565217384</v>
      </c>
      <c r="U11" s="9">
        <f t="shared" si="9"/>
        <v>500.14846670495854</v>
      </c>
      <c r="V11" s="9">
        <f t="shared" si="10"/>
        <v>498.32692459938914</v>
      </c>
    </row>
    <row r="12" spans="1:22">
      <c r="A12" s="3">
        <v>10</v>
      </c>
      <c r="B12" s="4">
        <v>498.6</v>
      </c>
      <c r="C12" s="4">
        <v>497.62</v>
      </c>
      <c r="D12" s="4">
        <v>499.25</v>
      </c>
      <c r="E12" s="4">
        <v>498.56</v>
      </c>
      <c r="F12" s="4">
        <v>498.6</v>
      </c>
      <c r="G12" s="4">
        <v>499.25</v>
      </c>
      <c r="H12" s="4">
        <v>498.6</v>
      </c>
      <c r="I12" s="4">
        <v>497.62</v>
      </c>
      <c r="J12" s="4">
        <v>499.25</v>
      </c>
      <c r="K12" s="4">
        <v>498.56</v>
      </c>
      <c r="L12" s="9">
        <f t="shared" si="0"/>
        <v>0.5954167541404165</v>
      </c>
      <c r="M12" s="9">
        <f t="shared" si="1"/>
        <v>1.0308011021570165</v>
      </c>
      <c r="N12" s="9">
        <f t="shared" si="2"/>
        <v>1.7688546913014402</v>
      </c>
      <c r="O12" s="9">
        <f t="shared" si="3"/>
        <v>0.29274751301259266</v>
      </c>
      <c r="P12" s="9">
        <f t="shared" si="4"/>
        <v>0.8825300899076638</v>
      </c>
      <c r="Q12" s="9">
        <f t="shared" si="5"/>
        <v>1.5144216342815511</v>
      </c>
      <c r="R12" s="9">
        <f t="shared" si="6"/>
        <v>0.25063854553377651</v>
      </c>
      <c r="S12" s="13">
        <f t="shared" si="7"/>
        <v>498.59100000000007</v>
      </c>
      <c r="T12" s="9">
        <f t="shared" si="8"/>
        <v>499.23769565217384</v>
      </c>
      <c r="U12" s="9">
        <f t="shared" si="9"/>
        <v>500.14846670495854</v>
      </c>
      <c r="V12" s="9">
        <f t="shared" si="10"/>
        <v>498.32692459938914</v>
      </c>
    </row>
    <row r="13" spans="1:22">
      <c r="A13" s="3">
        <v>11</v>
      </c>
      <c r="B13" s="4">
        <v>499.44</v>
      </c>
      <c r="C13" s="4">
        <v>500</v>
      </c>
      <c r="D13" s="4">
        <v>501.32</v>
      </c>
      <c r="E13" s="4">
        <v>499.38</v>
      </c>
      <c r="F13" s="4">
        <v>499.44</v>
      </c>
      <c r="G13" s="4">
        <v>501.32</v>
      </c>
      <c r="H13" s="4">
        <v>499.44</v>
      </c>
      <c r="I13" s="4">
        <v>500</v>
      </c>
      <c r="J13" s="4">
        <v>499.32</v>
      </c>
      <c r="K13" s="4">
        <v>499.38</v>
      </c>
      <c r="L13" s="9">
        <f t="shared" si="0"/>
        <v>0.78631630615992287</v>
      </c>
      <c r="M13" s="9">
        <f t="shared" si="1"/>
        <v>1.0308011021570165</v>
      </c>
      <c r="N13" s="9">
        <f t="shared" si="2"/>
        <v>1.7688546913014402</v>
      </c>
      <c r="O13" s="9">
        <f t="shared" si="3"/>
        <v>0.29274751301259266</v>
      </c>
      <c r="P13" s="9">
        <f t="shared" si="4"/>
        <v>0.8825300899076638</v>
      </c>
      <c r="Q13" s="9">
        <f t="shared" si="5"/>
        <v>1.5144216342815511</v>
      </c>
      <c r="R13" s="9">
        <f t="shared" si="6"/>
        <v>0.25063854553377651</v>
      </c>
      <c r="S13" s="13">
        <f t="shared" si="7"/>
        <v>499.904</v>
      </c>
      <c r="T13" s="9">
        <f t="shared" si="8"/>
        <v>499.23769565217384</v>
      </c>
      <c r="U13" s="9">
        <f t="shared" si="9"/>
        <v>500.14846670495854</v>
      </c>
      <c r="V13" s="9">
        <f t="shared" si="10"/>
        <v>498.32692459938914</v>
      </c>
    </row>
    <row r="14" spans="1:22">
      <c r="A14" s="3">
        <v>12</v>
      </c>
      <c r="B14" s="4">
        <v>498.26</v>
      </c>
      <c r="C14" s="4">
        <v>500.32</v>
      </c>
      <c r="D14" s="4">
        <v>500.76</v>
      </c>
      <c r="E14" s="4">
        <v>499.68</v>
      </c>
      <c r="F14" s="4">
        <v>498.26</v>
      </c>
      <c r="G14" s="4">
        <v>500.76</v>
      </c>
      <c r="H14" s="4">
        <v>498.26</v>
      </c>
      <c r="I14" s="4">
        <v>500.32</v>
      </c>
      <c r="J14" s="4">
        <v>500.76</v>
      </c>
      <c r="K14" s="4">
        <v>499.68</v>
      </c>
      <c r="L14" s="9">
        <f t="shared" si="0"/>
        <v>1.0729419576175969</v>
      </c>
      <c r="M14" s="9">
        <f t="shared" si="1"/>
        <v>1.0308011021570165</v>
      </c>
      <c r="N14" s="9">
        <f t="shared" si="2"/>
        <v>1.7688546913014402</v>
      </c>
      <c r="O14" s="9">
        <f t="shared" si="3"/>
        <v>0.29274751301259266</v>
      </c>
      <c r="P14" s="9">
        <f t="shared" si="4"/>
        <v>0.8825300899076638</v>
      </c>
      <c r="Q14" s="9">
        <f t="shared" si="5"/>
        <v>1.5144216342815511</v>
      </c>
      <c r="R14" s="9">
        <f t="shared" si="6"/>
        <v>0.25063854553377651</v>
      </c>
      <c r="S14" s="13">
        <f t="shared" si="7"/>
        <v>499.70600000000002</v>
      </c>
      <c r="T14" s="9">
        <f t="shared" si="8"/>
        <v>499.23769565217384</v>
      </c>
      <c r="U14" s="9">
        <f t="shared" si="9"/>
        <v>500.14846670495854</v>
      </c>
      <c r="V14" s="9">
        <f t="shared" si="10"/>
        <v>498.32692459938914</v>
      </c>
    </row>
    <row r="15" spans="1:22">
      <c r="A15" s="3">
        <v>13</v>
      </c>
      <c r="B15" s="4">
        <v>497.32</v>
      </c>
      <c r="C15" s="4">
        <v>498.5</v>
      </c>
      <c r="D15" s="4">
        <v>497.18</v>
      </c>
      <c r="E15" s="4">
        <v>499.38</v>
      </c>
      <c r="F15" s="4">
        <v>499.32</v>
      </c>
      <c r="G15" s="4">
        <v>498.18</v>
      </c>
      <c r="H15" s="4">
        <v>498.32</v>
      </c>
      <c r="I15" s="4">
        <v>498.5</v>
      </c>
      <c r="J15" s="4">
        <v>499.18</v>
      </c>
      <c r="K15" s="4">
        <v>499.38</v>
      </c>
      <c r="L15" s="9">
        <f t="shared" si="0"/>
        <v>0.8128441151055622</v>
      </c>
      <c r="M15" s="9">
        <f t="shared" si="1"/>
        <v>1.0308011021570165</v>
      </c>
      <c r="N15" s="9">
        <f t="shared" si="2"/>
        <v>1.7688546913014402</v>
      </c>
      <c r="O15" s="9">
        <f t="shared" si="3"/>
        <v>0.29274751301259266</v>
      </c>
      <c r="P15" s="9">
        <f t="shared" si="4"/>
        <v>0.8825300899076638</v>
      </c>
      <c r="Q15" s="9">
        <f t="shared" si="5"/>
        <v>1.5144216342815511</v>
      </c>
      <c r="R15" s="9">
        <f t="shared" si="6"/>
        <v>0.25063854553377651</v>
      </c>
      <c r="S15" s="13">
        <f t="shared" si="7"/>
        <v>498.52600000000001</v>
      </c>
      <c r="T15" s="9">
        <f t="shared" si="8"/>
        <v>499.23769565217384</v>
      </c>
      <c r="U15" s="9">
        <f t="shared" si="9"/>
        <v>500.14846670495854</v>
      </c>
      <c r="V15" s="9">
        <f t="shared" si="10"/>
        <v>498.32692459938914</v>
      </c>
    </row>
    <row r="16" spans="1:22">
      <c r="A16" s="5">
        <v>14</v>
      </c>
      <c r="B16" s="4">
        <v>499.56</v>
      </c>
      <c r="C16" s="4">
        <v>498</v>
      </c>
      <c r="D16" s="4">
        <v>498.76</v>
      </c>
      <c r="E16" s="4">
        <v>501.12</v>
      </c>
      <c r="F16" s="4">
        <v>499.56</v>
      </c>
      <c r="G16" s="4">
        <v>498.76</v>
      </c>
      <c r="H16" s="4">
        <v>499.56</v>
      </c>
      <c r="I16" s="4">
        <v>498</v>
      </c>
      <c r="J16" s="4">
        <v>498.76</v>
      </c>
      <c r="K16" s="4">
        <v>501.12</v>
      </c>
      <c r="L16" s="9">
        <f t="shared" si="0"/>
        <v>1.1094743500113771</v>
      </c>
      <c r="M16" s="9">
        <f t="shared" si="1"/>
        <v>1.0308011021570165</v>
      </c>
      <c r="N16" s="9">
        <f t="shared" si="2"/>
        <v>1.7688546913014402</v>
      </c>
      <c r="O16" s="9">
        <f t="shared" si="3"/>
        <v>0.29274751301259266</v>
      </c>
      <c r="P16" s="9">
        <f t="shared" si="4"/>
        <v>0.8825300899076638</v>
      </c>
      <c r="Q16" s="9">
        <f t="shared" si="5"/>
        <v>1.5144216342815511</v>
      </c>
      <c r="R16" s="9">
        <f t="shared" si="6"/>
        <v>0.25063854553377651</v>
      </c>
      <c r="S16" s="13">
        <f t="shared" si="7"/>
        <v>499.32</v>
      </c>
      <c r="T16" s="9">
        <f t="shared" si="8"/>
        <v>499.23769565217384</v>
      </c>
      <c r="U16" s="9">
        <f t="shared" si="9"/>
        <v>500.14846670495854</v>
      </c>
      <c r="V16" s="9">
        <f t="shared" si="10"/>
        <v>498.32692459938914</v>
      </c>
    </row>
    <row r="17" spans="1:22">
      <c r="A17" s="3">
        <v>15</v>
      </c>
      <c r="B17" s="4">
        <v>500.24</v>
      </c>
      <c r="C17" s="4">
        <v>500.32</v>
      </c>
      <c r="D17" s="4">
        <v>499.12</v>
      </c>
      <c r="E17" s="4">
        <v>499.25</v>
      </c>
      <c r="F17" s="4">
        <v>500.24</v>
      </c>
      <c r="G17" s="4">
        <v>499.12</v>
      </c>
      <c r="H17" s="4">
        <v>500.24</v>
      </c>
      <c r="I17" s="4">
        <v>500.32</v>
      </c>
      <c r="J17" s="4">
        <v>499.12</v>
      </c>
      <c r="K17" s="4">
        <v>499.25</v>
      </c>
      <c r="L17" s="9">
        <f t="shared" si="0"/>
        <v>0.58242405322735191</v>
      </c>
      <c r="M17" s="9">
        <f t="shared" si="1"/>
        <v>1.0308011021570165</v>
      </c>
      <c r="N17" s="9">
        <f t="shared" si="2"/>
        <v>1.7688546913014402</v>
      </c>
      <c r="O17" s="9">
        <f t="shared" si="3"/>
        <v>0.29274751301259266</v>
      </c>
      <c r="P17" s="9">
        <f t="shared" si="4"/>
        <v>0.8825300899076638</v>
      </c>
      <c r="Q17" s="9">
        <f t="shared" si="5"/>
        <v>1.5144216342815511</v>
      </c>
      <c r="R17" s="9">
        <f t="shared" si="6"/>
        <v>0.25063854553377651</v>
      </c>
      <c r="S17" s="13">
        <f t="shared" si="7"/>
        <v>499.72200000000004</v>
      </c>
      <c r="T17" s="9">
        <f t="shared" si="8"/>
        <v>499.23769565217384</v>
      </c>
      <c r="U17" s="9">
        <f t="shared" si="9"/>
        <v>500.14846670495854</v>
      </c>
      <c r="V17" s="9">
        <f t="shared" si="10"/>
        <v>498.32692459938914</v>
      </c>
    </row>
    <row r="18" spans="1:22">
      <c r="A18" s="3">
        <v>16</v>
      </c>
      <c r="B18" s="4">
        <v>500.76</v>
      </c>
      <c r="C18" s="4">
        <v>500.5</v>
      </c>
      <c r="D18" s="4">
        <v>499.68</v>
      </c>
      <c r="E18" s="4">
        <v>498.12</v>
      </c>
      <c r="F18" s="4">
        <v>500.76</v>
      </c>
      <c r="G18" s="4">
        <v>499.68</v>
      </c>
      <c r="H18" s="4">
        <v>500.76</v>
      </c>
      <c r="I18" s="4">
        <v>500.5</v>
      </c>
      <c r="J18" s="4">
        <v>499.68</v>
      </c>
      <c r="K18" s="4">
        <v>498.12</v>
      </c>
      <c r="L18" s="9">
        <f t="shared" si="0"/>
        <v>1.0220589241635689</v>
      </c>
      <c r="M18" s="9">
        <f t="shared" si="1"/>
        <v>1.0308011021570165</v>
      </c>
      <c r="N18" s="9">
        <f t="shared" si="2"/>
        <v>1.7688546913014402</v>
      </c>
      <c r="O18" s="9">
        <f t="shared" si="3"/>
        <v>0.29274751301259266</v>
      </c>
      <c r="P18" s="9">
        <f t="shared" si="4"/>
        <v>0.8825300899076638</v>
      </c>
      <c r="Q18" s="9">
        <f t="shared" si="5"/>
        <v>1.5144216342815511</v>
      </c>
      <c r="R18" s="9">
        <f t="shared" si="6"/>
        <v>0.25063854553377651</v>
      </c>
      <c r="S18" s="13">
        <f t="shared" si="7"/>
        <v>499.85599999999994</v>
      </c>
      <c r="T18" s="9">
        <f t="shared" si="8"/>
        <v>499.23769565217384</v>
      </c>
      <c r="U18" s="9">
        <f t="shared" si="9"/>
        <v>500.14846670495854</v>
      </c>
      <c r="V18" s="9">
        <f t="shared" si="10"/>
        <v>498.32692459938914</v>
      </c>
    </row>
    <row r="19" spans="1:22">
      <c r="A19" s="10">
        <v>17</v>
      </c>
      <c r="B19" s="11">
        <v>500.65</v>
      </c>
      <c r="C19" s="11">
        <v>497.82</v>
      </c>
      <c r="D19" s="11">
        <v>494.06</v>
      </c>
      <c r="E19" s="11">
        <v>496.25</v>
      </c>
      <c r="F19" s="11">
        <v>500.65</v>
      </c>
      <c r="G19" s="11">
        <v>494.06</v>
      </c>
      <c r="H19" s="11">
        <v>500.65</v>
      </c>
      <c r="I19" s="11">
        <v>497.82</v>
      </c>
      <c r="J19" s="11">
        <v>494.06</v>
      </c>
      <c r="K19" s="11">
        <v>496.25</v>
      </c>
      <c r="L19" s="12">
        <f t="shared" si="0"/>
        <v>2.7457605706104142</v>
      </c>
      <c r="M19" s="12">
        <f t="shared" si="1"/>
        <v>1.0308011021570165</v>
      </c>
      <c r="N19" s="12">
        <f t="shared" si="2"/>
        <v>1.7688546913014402</v>
      </c>
      <c r="O19" s="12">
        <f t="shared" si="3"/>
        <v>0.29274751301259266</v>
      </c>
      <c r="P19" s="12">
        <f t="shared" si="4"/>
        <v>0.8825300899076638</v>
      </c>
      <c r="Q19" s="12">
        <f t="shared" si="5"/>
        <v>1.5144216342815511</v>
      </c>
      <c r="R19" s="12">
        <f t="shared" si="6"/>
        <v>0.25063854553377651</v>
      </c>
      <c r="S19" s="14">
        <f t="shared" si="7"/>
        <v>497.22700000000003</v>
      </c>
      <c r="T19" s="12">
        <f t="shared" si="8"/>
        <v>499.23769565217384</v>
      </c>
      <c r="U19" s="12">
        <f t="shared" si="9"/>
        <v>500.14846670495854</v>
      </c>
      <c r="V19" s="12">
        <f t="shared" si="10"/>
        <v>498.32692459938914</v>
      </c>
    </row>
    <row r="20" spans="1:22">
      <c r="A20" s="3">
        <v>18</v>
      </c>
      <c r="B20" s="4">
        <v>499.12</v>
      </c>
      <c r="C20" s="4">
        <v>500.26</v>
      </c>
      <c r="D20" s="4">
        <v>500.44</v>
      </c>
      <c r="E20" s="4">
        <v>498.76</v>
      </c>
      <c r="F20" s="4">
        <v>499.12</v>
      </c>
      <c r="G20" s="4">
        <v>500.44</v>
      </c>
      <c r="H20" s="4">
        <v>499.12</v>
      </c>
      <c r="I20" s="4">
        <v>500.26</v>
      </c>
      <c r="J20" s="4">
        <v>500.44</v>
      </c>
      <c r="K20" s="4">
        <v>498.76</v>
      </c>
      <c r="L20" s="9">
        <f t="shared" si="0"/>
        <v>0.7482245652739048</v>
      </c>
      <c r="M20" s="9">
        <f t="shared" si="1"/>
        <v>1.0308011021570165</v>
      </c>
      <c r="N20" s="9">
        <f t="shared" si="2"/>
        <v>1.7688546913014402</v>
      </c>
      <c r="O20" s="9">
        <f t="shared" si="3"/>
        <v>0.29274751301259266</v>
      </c>
      <c r="P20" s="9">
        <f t="shared" si="4"/>
        <v>0.8825300899076638</v>
      </c>
      <c r="Q20" s="9">
        <f t="shared" si="5"/>
        <v>1.5144216342815511</v>
      </c>
      <c r="R20" s="9">
        <f t="shared" si="6"/>
        <v>0.25063854553377651</v>
      </c>
      <c r="S20" s="13">
        <f t="shared" si="7"/>
        <v>499.67199999999991</v>
      </c>
      <c r="T20" s="9">
        <f t="shared" si="8"/>
        <v>499.23769565217384</v>
      </c>
      <c r="U20" s="9">
        <f t="shared" si="9"/>
        <v>500.14846670495854</v>
      </c>
      <c r="V20" s="9">
        <f t="shared" si="10"/>
        <v>498.32692459938914</v>
      </c>
    </row>
    <row r="21" spans="1:22">
      <c r="A21" s="3">
        <v>19</v>
      </c>
      <c r="B21" s="4">
        <v>499.5</v>
      </c>
      <c r="C21" s="4">
        <v>500.5</v>
      </c>
      <c r="D21" s="4">
        <v>499.56</v>
      </c>
      <c r="E21" s="4">
        <v>500.76</v>
      </c>
      <c r="F21" s="4">
        <v>499.5</v>
      </c>
      <c r="G21" s="4">
        <v>499.56</v>
      </c>
      <c r="H21" s="4">
        <v>499.5</v>
      </c>
      <c r="I21" s="4">
        <v>500.5</v>
      </c>
      <c r="J21" s="4">
        <v>499.56</v>
      </c>
      <c r="K21" s="4">
        <v>500.76</v>
      </c>
      <c r="L21" s="9">
        <f t="shared" si="0"/>
        <v>0.57513283489796851</v>
      </c>
      <c r="M21" s="9">
        <f t="shared" si="1"/>
        <v>1.0308011021570165</v>
      </c>
      <c r="N21" s="9">
        <f t="shared" si="2"/>
        <v>1.7688546913014402</v>
      </c>
      <c r="O21" s="9">
        <f t="shared" si="3"/>
        <v>0.29274751301259266</v>
      </c>
      <c r="P21" s="9">
        <f t="shared" si="4"/>
        <v>0.8825300899076638</v>
      </c>
      <c r="Q21" s="9">
        <f t="shared" si="5"/>
        <v>1.5144216342815511</v>
      </c>
      <c r="R21" s="9">
        <f t="shared" si="6"/>
        <v>0.25063854553377651</v>
      </c>
      <c r="S21" s="13">
        <f t="shared" si="7"/>
        <v>499.96999999999997</v>
      </c>
      <c r="T21" s="9">
        <f t="shared" si="8"/>
        <v>499.23769565217384</v>
      </c>
      <c r="U21" s="9">
        <f t="shared" si="9"/>
        <v>500.14846670495854</v>
      </c>
      <c r="V21" s="9">
        <f t="shared" si="10"/>
        <v>498.32692459938914</v>
      </c>
    </row>
    <row r="22" spans="1:22">
      <c r="A22" s="3">
        <v>20</v>
      </c>
      <c r="B22" s="4">
        <v>497.5</v>
      </c>
      <c r="C22" s="4">
        <v>498.82</v>
      </c>
      <c r="D22" s="4">
        <v>499.76</v>
      </c>
      <c r="E22" s="4">
        <v>497.82</v>
      </c>
      <c r="F22" s="4">
        <v>497.5</v>
      </c>
      <c r="G22" s="4">
        <v>499.76</v>
      </c>
      <c r="H22" s="4">
        <v>497.5</v>
      </c>
      <c r="I22" s="4">
        <v>498.82</v>
      </c>
      <c r="J22" s="4">
        <v>499.76</v>
      </c>
      <c r="K22" s="4">
        <v>497.82</v>
      </c>
      <c r="L22" s="9">
        <f t="shared" si="0"/>
        <v>0.99398412690002191</v>
      </c>
      <c r="M22" s="9">
        <f t="shared" si="1"/>
        <v>1.0308011021570165</v>
      </c>
      <c r="N22" s="9">
        <f t="shared" si="2"/>
        <v>1.7688546913014402</v>
      </c>
      <c r="O22" s="9">
        <f t="shared" si="3"/>
        <v>0.29274751301259266</v>
      </c>
      <c r="P22" s="9">
        <f t="shared" si="4"/>
        <v>0.8825300899076638</v>
      </c>
      <c r="Q22" s="9">
        <f t="shared" si="5"/>
        <v>1.5144216342815511</v>
      </c>
      <c r="R22" s="9">
        <f t="shared" si="6"/>
        <v>0.25063854553377651</v>
      </c>
      <c r="S22" s="13">
        <f t="shared" si="7"/>
        <v>498.50599999999997</v>
      </c>
      <c r="T22" s="9">
        <f t="shared" si="8"/>
        <v>499.23769565217384</v>
      </c>
      <c r="U22" s="9">
        <f t="shared" si="9"/>
        <v>500.14846670495854</v>
      </c>
      <c r="V22" s="9">
        <f t="shared" si="10"/>
        <v>498.32692459938914</v>
      </c>
    </row>
    <row r="23" spans="1:22">
      <c r="A23" s="3">
        <v>21</v>
      </c>
      <c r="B23" s="4">
        <v>499.44</v>
      </c>
      <c r="C23" s="4">
        <v>500.62</v>
      </c>
      <c r="D23" s="4">
        <v>500</v>
      </c>
      <c r="E23" s="4">
        <v>501.26</v>
      </c>
      <c r="F23" s="4">
        <v>499.44</v>
      </c>
      <c r="G23" s="4">
        <v>500</v>
      </c>
      <c r="H23" s="4">
        <v>499.44</v>
      </c>
      <c r="I23" s="4">
        <v>499.62</v>
      </c>
      <c r="J23" s="4">
        <v>500</v>
      </c>
      <c r="K23" s="4">
        <v>500.26</v>
      </c>
      <c r="L23" s="9">
        <f t="shared" si="0"/>
        <v>0.5891764497066112</v>
      </c>
      <c r="M23" s="9">
        <f t="shared" si="1"/>
        <v>1.0308011021570165</v>
      </c>
      <c r="N23" s="9">
        <f t="shared" si="2"/>
        <v>1.7688546913014402</v>
      </c>
      <c r="O23" s="9">
        <f t="shared" si="3"/>
        <v>0.29274751301259266</v>
      </c>
      <c r="P23" s="9">
        <f t="shared" si="4"/>
        <v>0.8825300899076638</v>
      </c>
      <c r="Q23" s="9">
        <f t="shared" si="5"/>
        <v>1.5144216342815511</v>
      </c>
      <c r="R23" s="9">
        <f t="shared" si="6"/>
        <v>0.25063854553377651</v>
      </c>
      <c r="S23" s="13">
        <f t="shared" si="7"/>
        <v>500.00799999999998</v>
      </c>
      <c r="T23" s="9">
        <f t="shared" si="8"/>
        <v>499.23769565217384</v>
      </c>
      <c r="U23" s="9">
        <f t="shared" si="9"/>
        <v>500.14846670495854</v>
      </c>
      <c r="V23" s="9">
        <f t="shared" si="10"/>
        <v>498.32692459938914</v>
      </c>
    </row>
    <row r="24" spans="1:22">
      <c r="A24" s="3">
        <v>22</v>
      </c>
      <c r="B24" s="4">
        <v>499.38</v>
      </c>
      <c r="C24" s="4">
        <v>498.38</v>
      </c>
      <c r="D24" s="4">
        <v>497.56</v>
      </c>
      <c r="E24" s="4">
        <v>498.56</v>
      </c>
      <c r="F24" s="4">
        <v>499.38</v>
      </c>
      <c r="G24" s="4">
        <v>497.56</v>
      </c>
      <c r="H24" s="4">
        <v>499.38</v>
      </c>
      <c r="I24" s="4">
        <v>498.38</v>
      </c>
      <c r="J24" s="4">
        <v>497.56</v>
      </c>
      <c r="K24" s="4">
        <v>498.56</v>
      </c>
      <c r="L24" s="9">
        <f t="shared" si="0"/>
        <v>0.74543052431557899</v>
      </c>
      <c r="M24" s="9">
        <f t="shared" si="1"/>
        <v>1.0308011021570165</v>
      </c>
      <c r="N24" s="9">
        <f t="shared" si="2"/>
        <v>1.7688546913014402</v>
      </c>
      <c r="O24" s="9">
        <f t="shared" si="3"/>
        <v>0.29274751301259266</v>
      </c>
      <c r="P24" s="9">
        <f t="shared" si="4"/>
        <v>0.8825300899076638</v>
      </c>
      <c r="Q24" s="9">
        <f t="shared" si="5"/>
        <v>1.5144216342815511</v>
      </c>
      <c r="R24" s="9">
        <f t="shared" si="6"/>
        <v>0.25063854553377651</v>
      </c>
      <c r="S24" s="13">
        <f t="shared" si="7"/>
        <v>498.47000000000008</v>
      </c>
      <c r="T24" s="9">
        <f t="shared" si="8"/>
        <v>499.23769565217384</v>
      </c>
      <c r="U24" s="9">
        <f t="shared" si="9"/>
        <v>500.14846670495854</v>
      </c>
      <c r="V24" s="9">
        <f t="shared" si="10"/>
        <v>498.32692459938914</v>
      </c>
    </row>
    <row r="25" spans="1:22">
      <c r="A25" s="3">
        <v>23</v>
      </c>
      <c r="B25" s="4">
        <v>501.56</v>
      </c>
      <c r="C25" s="4">
        <v>499.56</v>
      </c>
      <c r="D25" s="4">
        <v>498</v>
      </c>
      <c r="E25" s="4">
        <v>499.82</v>
      </c>
      <c r="F25" s="4">
        <v>501.56</v>
      </c>
      <c r="G25" s="4">
        <v>498</v>
      </c>
      <c r="H25" s="4">
        <v>501.56</v>
      </c>
      <c r="I25" s="4">
        <v>499.56</v>
      </c>
      <c r="J25" s="4">
        <v>498</v>
      </c>
      <c r="K25" s="4">
        <v>499.82</v>
      </c>
      <c r="L25" s="9">
        <f t="shared" si="0"/>
        <v>1.4566872615105315</v>
      </c>
      <c r="M25" s="9">
        <f t="shared" si="1"/>
        <v>1.0308011021570165</v>
      </c>
      <c r="N25" s="9">
        <f t="shared" si="2"/>
        <v>1.7688546913014402</v>
      </c>
      <c r="O25" s="9">
        <f t="shared" si="3"/>
        <v>0.29274751301259266</v>
      </c>
      <c r="P25" s="9">
        <f t="shared" si="4"/>
        <v>0.8825300899076638</v>
      </c>
      <c r="Q25" s="9">
        <f t="shared" si="5"/>
        <v>1.5144216342815511</v>
      </c>
      <c r="R25" s="9">
        <f t="shared" si="6"/>
        <v>0.25063854553377651</v>
      </c>
      <c r="S25" s="13">
        <f t="shared" si="7"/>
        <v>499.74399999999997</v>
      </c>
      <c r="T25" s="9">
        <f t="shared" si="8"/>
        <v>499.23769565217384</v>
      </c>
      <c r="U25" s="9">
        <f t="shared" si="9"/>
        <v>500.14846670495854</v>
      </c>
      <c r="V25" s="9">
        <f t="shared" si="10"/>
        <v>498.32692459938914</v>
      </c>
    </row>
    <row r="26" spans="1:22">
      <c r="A26" s="3">
        <v>24</v>
      </c>
      <c r="B26" s="4">
        <v>498.32</v>
      </c>
      <c r="C26" s="4">
        <v>497.32</v>
      </c>
      <c r="D26" s="4">
        <v>499.56</v>
      </c>
      <c r="E26" s="4">
        <v>498.62</v>
      </c>
      <c r="F26" s="4">
        <v>498.32</v>
      </c>
      <c r="G26" s="4">
        <v>499.56</v>
      </c>
      <c r="H26" s="4">
        <v>498.32</v>
      </c>
      <c r="I26" s="4">
        <v>497.32</v>
      </c>
      <c r="J26" s="4">
        <v>499.56</v>
      </c>
      <c r="K26" s="4">
        <v>498.62</v>
      </c>
      <c r="L26" s="9">
        <f t="shared" si="0"/>
        <v>0.83363727785942388</v>
      </c>
      <c r="M26" s="9">
        <f t="shared" si="1"/>
        <v>1.0308011021570165</v>
      </c>
      <c r="N26" s="9">
        <f t="shared" si="2"/>
        <v>1.7688546913014402</v>
      </c>
      <c r="O26" s="9">
        <f t="shared" si="3"/>
        <v>0.29274751301259266</v>
      </c>
      <c r="P26" s="9">
        <f t="shared" si="4"/>
        <v>0.8825300899076638</v>
      </c>
      <c r="Q26" s="9">
        <f t="shared" si="5"/>
        <v>1.5144216342815511</v>
      </c>
      <c r="R26" s="9">
        <f t="shared" si="6"/>
        <v>0.25063854553377651</v>
      </c>
      <c r="S26" s="13">
        <f t="shared" si="7"/>
        <v>498.55200000000002</v>
      </c>
      <c r="T26" s="9">
        <f t="shared" si="8"/>
        <v>499.23769565217384</v>
      </c>
      <c r="U26" s="9">
        <f t="shared" si="9"/>
        <v>500.14846670495854</v>
      </c>
      <c r="V26" s="9">
        <f t="shared" si="10"/>
        <v>498.32692459938914</v>
      </c>
    </row>
    <row r="27" spans="1:22">
      <c r="A27" s="3">
        <v>25</v>
      </c>
      <c r="B27" s="4">
        <v>499.5</v>
      </c>
      <c r="C27" s="4">
        <v>500.12</v>
      </c>
      <c r="D27" s="4">
        <v>498.5</v>
      </c>
      <c r="E27" s="4">
        <v>500.38</v>
      </c>
      <c r="F27" s="4">
        <v>499.5</v>
      </c>
      <c r="G27" s="4">
        <v>498.5</v>
      </c>
      <c r="H27" s="4">
        <v>499.5</v>
      </c>
      <c r="I27" s="4">
        <v>500.12</v>
      </c>
      <c r="J27" s="4">
        <v>498.5</v>
      </c>
      <c r="K27" s="4">
        <v>500.38</v>
      </c>
      <c r="L27" s="9">
        <f t="shared" si="0"/>
        <v>0.76866406476749782</v>
      </c>
      <c r="M27" s="9">
        <f t="shared" si="1"/>
        <v>1.0308011021570165</v>
      </c>
      <c r="N27" s="9">
        <f t="shared" si="2"/>
        <v>1.7688546913014402</v>
      </c>
      <c r="O27" s="9">
        <f t="shared" si="3"/>
        <v>0.29274751301259266</v>
      </c>
      <c r="P27" s="9">
        <f t="shared" si="4"/>
        <v>0.8825300899076638</v>
      </c>
      <c r="Q27" s="9">
        <f t="shared" si="5"/>
        <v>1.5144216342815511</v>
      </c>
      <c r="R27" s="9">
        <f t="shared" si="6"/>
        <v>0.25063854553377651</v>
      </c>
      <c r="S27" s="13">
        <f t="shared" si="7"/>
        <v>499.5</v>
      </c>
      <c r="T27" s="9">
        <f t="shared" si="8"/>
        <v>499.23769565217384</v>
      </c>
      <c r="U27" s="9">
        <f t="shared" si="9"/>
        <v>500.14846670495854</v>
      </c>
      <c r="V27" s="9">
        <f t="shared" si="10"/>
        <v>498.32692459938914</v>
      </c>
    </row>
    <row r="28" spans="1:22">
      <c r="K28" s="1" t="s">
        <v>13</v>
      </c>
      <c r="L28" s="1">
        <f>AVERAGE(L3:L27)</f>
        <v>1.0308011021570165</v>
      </c>
      <c r="R28" s="1" t="s">
        <v>20</v>
      </c>
      <c r="S28" s="1">
        <f>(SUM(S3:S27)-S4-S19)/(L29-L33)</f>
        <v>499.23769565217384</v>
      </c>
    </row>
    <row r="29" spans="1:22">
      <c r="K29" s="1" t="s">
        <v>14</v>
      </c>
      <c r="L29" s="1">
        <v>25</v>
      </c>
      <c r="R29" s="1" t="s">
        <v>24</v>
      </c>
      <c r="S29" s="1">
        <v>1.032</v>
      </c>
    </row>
    <row r="30" spans="1:22">
      <c r="K30" s="1" t="s">
        <v>15</v>
      </c>
      <c r="L30" s="1">
        <v>0.28399999999999997</v>
      </c>
    </row>
    <row r="31" spans="1:22">
      <c r="K31" s="1" t="s">
        <v>16</v>
      </c>
      <c r="L31" s="1">
        <v>1.716</v>
      </c>
    </row>
    <row r="32" spans="1:22">
      <c r="K32" s="1" t="s">
        <v>20</v>
      </c>
      <c r="L32" s="1">
        <f>(SUM(L3:L27)-L4-L19)/(L29-L33)</f>
        <v>0.8825300899076638</v>
      </c>
    </row>
    <row r="33" spans="11:12">
      <c r="K33" s="1" t="s">
        <v>21</v>
      </c>
      <c r="L33" s="1">
        <v>2</v>
      </c>
    </row>
  </sheetData>
  <mergeCells count="2">
    <mergeCell ref="B1:K1"/>
    <mergeCell ref="A1:A2"/>
  </mergeCells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2019-09-08T16:05:12Z</dcterms:modified>
</cp:coreProperties>
</file>