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thsp3/Documents/Projects-R/2024/2024-CWW-practicals/data/"/>
    </mc:Choice>
  </mc:AlternateContent>
  <xr:revisionPtr revIDLastSave="0" documentId="13_ncr:1_{A30A6DE0-88FF-1847-872A-146698A30D66}" xr6:coauthVersionLast="47" xr6:coauthVersionMax="47" xr10:uidLastSave="{00000000-0000-0000-0000-000000000000}"/>
  <bookViews>
    <workbookView xWindow="4680" yWindow="-19800" windowWidth="23220" windowHeight="16960" activeTab="3" xr2:uid="{2E2DE58B-6C2F-A946-B9A7-4B80DDFD6355}"/>
  </bookViews>
  <sheets>
    <sheet name="metadata" sheetId="1" r:id="rId1"/>
    <sheet name="PSI_(midday)" sheetId="2" r:id="rId2"/>
    <sheet name="datasheet_gmin" sheetId="7" r:id="rId3"/>
    <sheet name="PV_curv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6" l="1"/>
  <c r="K5" i="6" s="1"/>
  <c r="J5" i="6"/>
  <c r="I6" i="6"/>
  <c r="K6" i="6" s="1"/>
  <c r="J6" i="6"/>
  <c r="I7" i="6"/>
  <c r="K7" i="6" s="1"/>
  <c r="J7" i="6"/>
  <c r="L7" i="6"/>
  <c r="I8" i="6"/>
  <c r="K8" i="6" s="1"/>
  <c r="J8" i="6"/>
  <c r="L8" i="6" s="1"/>
  <c r="I9" i="6"/>
  <c r="K9" i="6" s="1"/>
  <c r="J9" i="6"/>
  <c r="I10" i="6"/>
  <c r="J10" i="6"/>
  <c r="L10" i="6" s="1"/>
  <c r="K10" i="6"/>
  <c r="I11" i="6"/>
  <c r="K11" i="6" s="1"/>
  <c r="J11" i="6"/>
  <c r="L11" i="6" s="1"/>
  <c r="I12" i="6"/>
  <c r="J12" i="6"/>
  <c r="K12" i="6"/>
  <c r="L12" i="6"/>
  <c r="I13" i="6"/>
  <c r="K13" i="6" s="1"/>
  <c r="J13" i="6"/>
  <c r="I14" i="6"/>
  <c r="K14" i="6" s="1"/>
  <c r="J14" i="6"/>
  <c r="L14" i="6" s="1"/>
  <c r="I15" i="6"/>
  <c r="J15" i="6"/>
  <c r="K15" i="6"/>
  <c r="L15" i="6"/>
  <c r="I16" i="6"/>
  <c r="K16" i="6" s="1"/>
  <c r="J16" i="6"/>
  <c r="I17" i="6"/>
  <c r="K17" i="6" s="1"/>
  <c r="J17" i="6"/>
  <c r="L17" i="6" s="1"/>
  <c r="I18" i="6"/>
  <c r="J18" i="6"/>
  <c r="K18" i="6"/>
  <c r="L18" i="6"/>
  <c r="I19" i="6"/>
  <c r="K19" i="6" s="1"/>
  <c r="J19" i="6"/>
  <c r="L19" i="6" s="1"/>
  <c r="I20" i="6"/>
  <c r="K20" i="6" s="1"/>
  <c r="J20" i="6"/>
  <c r="L20" i="6"/>
  <c r="L9" i="6" l="1"/>
  <c r="L6" i="6"/>
  <c r="L16" i="6"/>
  <c r="L5" i="6"/>
  <c r="M5" i="6" s="1"/>
  <c r="M6" i="6" s="1"/>
  <c r="M7" i="6" s="1"/>
  <c r="M8" i="6" s="1"/>
  <c r="M9" i="6" s="1"/>
  <c r="M10" i="6" s="1"/>
  <c r="M11" i="6" s="1"/>
  <c r="M12" i="6" s="1"/>
  <c r="L13" i="6"/>
  <c r="M13" i="6" l="1"/>
  <c r="M14" i="6" s="1"/>
  <c r="M15" i="6" s="1"/>
  <c r="M16" i="6" s="1"/>
  <c r="M17" i="6" s="1"/>
  <c r="M18" i="6" s="1"/>
  <c r="M19" i="6" s="1"/>
  <c r="M20" i="6" s="1"/>
</calcChain>
</file>

<file path=xl/sharedStrings.xml><?xml version="1.0" encoding="utf-8"?>
<sst xmlns="http://schemas.openxmlformats.org/spreadsheetml/2006/main" count="137" uniqueCount="109">
  <si>
    <t>Authors (list in alphabetical order)</t>
  </si>
  <si>
    <t>Data collection date</t>
  </si>
  <si>
    <t>Setup</t>
  </si>
  <si>
    <t>Variable</t>
  </si>
  <si>
    <t>definition</t>
  </si>
  <si>
    <t>example</t>
  </si>
  <si>
    <t>units</t>
  </si>
  <si>
    <t>comments</t>
  </si>
  <si>
    <t>Not applicable</t>
  </si>
  <si>
    <t>plant_num</t>
  </si>
  <si>
    <t>each plant has a different ID.</t>
  </si>
  <si>
    <t>species</t>
  </si>
  <si>
    <t>Measurements performed by</t>
  </si>
  <si>
    <t>sample_id</t>
  </si>
  <si>
    <t>Traits</t>
  </si>
  <si>
    <t>General definitions</t>
  </si>
  <si>
    <t>psi_1</t>
  </si>
  <si>
    <t>psi_2</t>
  </si>
  <si>
    <t>time</t>
  </si>
  <si>
    <t>twig water potential (psi)</t>
  </si>
  <si>
    <t>psi</t>
  </si>
  <si>
    <t>mean of two twig water potentials each tree</t>
  </si>
  <si>
    <t>MPa</t>
  </si>
  <si>
    <t>time of measurement</t>
  </si>
  <si>
    <t>stomatal conductance (Gs)</t>
  </si>
  <si>
    <t>Gs</t>
  </si>
  <si>
    <t xml:space="preserve">Metadata (about the dataset): </t>
  </si>
  <si>
    <t>for use of data or more information please 
contact:</t>
  </si>
  <si>
    <t>16 samples</t>
  </si>
  <si>
    <t xml:space="preserve">Four species. </t>
  </si>
  <si>
    <t>date</t>
  </si>
  <si>
    <t>measured by</t>
  </si>
  <si>
    <t>conditions</t>
  </si>
  <si>
    <t>Li034</t>
  </si>
  <si>
    <t>Ref. Time</t>
  </si>
  <si>
    <t>Time(h/min)</t>
  </si>
  <si>
    <t>Y(bar)</t>
  </si>
  <si>
    <t>weight_before (g)</t>
  </si>
  <si>
    <t>weight_after</t>
  </si>
  <si>
    <t>weight_bag</t>
  </si>
  <si>
    <t>leaf_end</t>
  </si>
  <si>
    <r>
      <rPr>
        <b/>
        <sz val="11"/>
        <color indexed="8"/>
        <rFont val="Symbol"/>
        <family val="1"/>
      </rPr>
      <t>Y</t>
    </r>
    <r>
      <rPr>
        <b/>
        <sz val="11"/>
        <color indexed="8"/>
        <rFont val="Calibri"/>
        <family val="2"/>
      </rPr>
      <t xml:space="preserve"> (MPa)</t>
    </r>
  </si>
  <si>
    <t>leafwater</t>
  </si>
  <si>
    <r>
      <t>(-1/</t>
    </r>
    <r>
      <rPr>
        <b/>
        <sz val="11"/>
        <color indexed="8"/>
        <rFont val="Symbol"/>
        <family val="1"/>
      </rPr>
      <t>Y)</t>
    </r>
  </si>
  <si>
    <t>cum.waterloss</t>
  </si>
  <si>
    <t>curve</t>
  </si>
  <si>
    <t>1.8</t>
  </si>
  <si>
    <t>1.3573</t>
  </si>
  <si>
    <t>1.3565</t>
  </si>
  <si>
    <t>4.0</t>
  </si>
  <si>
    <t>1.3551</t>
  </si>
  <si>
    <t>1.3549</t>
  </si>
  <si>
    <t>7.0</t>
  </si>
  <si>
    <t>1.3522</t>
  </si>
  <si>
    <t>1.3526</t>
  </si>
  <si>
    <t>10.0</t>
  </si>
  <si>
    <t>1.3497</t>
  </si>
  <si>
    <t>1.3488</t>
  </si>
  <si>
    <t>12.0</t>
  </si>
  <si>
    <t>1.3465</t>
  </si>
  <si>
    <t>1.3464</t>
  </si>
  <si>
    <t>14.5</t>
  </si>
  <si>
    <t>1.3435</t>
  </si>
  <si>
    <t>1.3426</t>
  </si>
  <si>
    <t>18.0</t>
  </si>
  <si>
    <t>1.3409</t>
  </si>
  <si>
    <t>1.3397</t>
  </si>
  <si>
    <t>19.0</t>
  </si>
  <si>
    <t>1.3359</t>
  </si>
  <si>
    <t>1.3358</t>
  </si>
  <si>
    <t>21.5</t>
  </si>
  <si>
    <t>1.3287</t>
  </si>
  <si>
    <t>1.3282</t>
  </si>
  <si>
    <t>Blätter bräunlich</t>
  </si>
  <si>
    <t>22.5</t>
  </si>
  <si>
    <t>1.3243</t>
  </si>
  <si>
    <t>1.3223</t>
  </si>
  <si>
    <t>23.5</t>
  </si>
  <si>
    <t>1.3140</t>
  </si>
  <si>
    <t>1.3126</t>
  </si>
  <si>
    <t>23.0</t>
  </si>
  <si>
    <t>1.3072</t>
  </si>
  <si>
    <t>1.3046</t>
  </si>
  <si>
    <t>24.0</t>
  </si>
  <si>
    <t>1.2925</t>
  </si>
  <si>
    <t>1.2309</t>
  </si>
  <si>
    <t>26.5</t>
  </si>
  <si>
    <t>1.2802</t>
  </si>
  <si>
    <t>1.2791</t>
  </si>
  <si>
    <t>30.5</t>
  </si>
  <si>
    <t>1.2652</t>
  </si>
  <si>
    <t>1.2641</t>
  </si>
  <si>
    <t>35.2</t>
  </si>
  <si>
    <t>1.2544</t>
  </si>
  <si>
    <t>1.2523</t>
  </si>
  <si>
    <t>leaf weigh end</t>
  </si>
  <si>
    <t>dry_weight</t>
  </si>
  <si>
    <t>comment</t>
  </si>
  <si>
    <t>leaf_mass</t>
  </si>
  <si>
    <t>min</t>
  </si>
  <si>
    <t>hours</t>
  </si>
  <si>
    <t>Comments:</t>
  </si>
  <si>
    <t>Weight petri dish</t>
  </si>
  <si>
    <t>leaf area 2</t>
  </si>
  <si>
    <t>Weight sample + wax</t>
  </si>
  <si>
    <t>Start date</t>
  </si>
  <si>
    <t>leaf area 1</t>
  </si>
  <si>
    <t>Weight sample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</si>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</sst>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Symbol"/>
      <family val="1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3" fillId="2" borderId="0" xfId="0" applyFont="1" applyFill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20" fontId="0" fillId="0" borderId="0" xfId="0" applyNumberFormat="1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5" fillId="6" borderId="2" xfId="1" applyFont="1" applyFill="1" applyBorder="1" applyAlignment="1">
      <alignment horizontal="center"/>
    </xf>
    <xf numFmtId="0" fontId="5" fillId="6" borderId="0" xfId="1" applyFont="1" applyFill="1" applyAlignment="1">
      <alignment horizontal="center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2"/>
    <xf numFmtId="0" fontId="8" fillId="0" borderId="0" xfId="2" applyFont="1"/>
    <xf numFmtId="0" fontId="8" fillId="0" borderId="1" xfId="2" applyFont="1" applyBorder="1"/>
    <xf numFmtId="0" fontId="7" fillId="0" borderId="0" xfId="2" applyFont="1"/>
    <xf numFmtId="0" fontId="7" fillId="0" borderId="1" xfId="2" applyFont="1" applyBorder="1"/>
    <xf numFmtId="0" fontId="5" fillId="0" borderId="0" xfId="2" applyFont="1"/>
    <xf numFmtId="0" fontId="4" fillId="0" borderId="0" xfId="2" applyAlignment="1">
      <alignment horizontal="lef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4" fillId="0" borderId="1" xfId="2" applyBorder="1"/>
  </cellXfs>
  <cellStyles count="3">
    <cellStyle name="Normal" xfId="0" builtinId="0"/>
    <cellStyle name="Normal 2" xfId="2" xr:uid="{9C44C85D-3F87-5744-9786-8152FF87DC94}"/>
    <cellStyle name="Standard 2" xfId="1" xr:uid="{8CDBADC6-B928-0549-9676-6D604D774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6719769245187963"/>
          <c:y val="6.0441460707760103E-2"/>
          <c:w val="0.791823034064562"/>
          <c:h val="0.752770919723921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PV_curve!$K$4</c:f>
              <c:strCache>
                <c:ptCount val="1"/>
                <c:pt idx="0">
                  <c:v>(-1/Y)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ln>
                <a:solidFill>
                  <a:schemeClr val="accent2"/>
                </a:solidFill>
              </a:ln>
            </c:spPr>
          </c:marker>
          <c:xVal>
            <c:numRef>
              <c:f>PV_curve!$M$5:$M$20</c:f>
              <c:numCache>
                <c:formatCode>0.0000</c:formatCode>
                <c:ptCount val="16"/>
                <c:pt idx="0">
                  <c:v>1.6000000000000458E-3</c:v>
                </c:pt>
                <c:pt idx="1">
                  <c:v>3.9000000000000146E-3</c:v>
                </c:pt>
                <c:pt idx="2">
                  <c:v>7.7000000000000401E-3</c:v>
                </c:pt>
                <c:pt idx="3">
                  <c:v>1.0099999999999998E-2</c:v>
                </c:pt>
                <c:pt idx="4">
                  <c:v>1.3900000000000023E-2</c:v>
                </c:pt>
                <c:pt idx="5">
                  <c:v>1.6800000000000148E-2</c:v>
                </c:pt>
                <c:pt idx="6">
                  <c:v>2.0699999999999941E-2</c:v>
                </c:pt>
                <c:pt idx="7">
                  <c:v>2.8299999999999992E-2</c:v>
                </c:pt>
                <c:pt idx="8">
                  <c:v>3.4200000000000008E-2</c:v>
                </c:pt>
                <c:pt idx="9">
                  <c:v>4.390000000000005E-2</c:v>
                </c:pt>
                <c:pt idx="10">
                  <c:v>5.1900000000000057E-2</c:v>
                </c:pt>
                <c:pt idx="11">
                  <c:v>6.4000000000000057E-2</c:v>
                </c:pt>
                <c:pt idx="12">
                  <c:v>7.7400000000000135E-2</c:v>
                </c:pt>
                <c:pt idx="13">
                  <c:v>9.2400000000000038E-2</c:v>
                </c:pt>
                <c:pt idx="14">
                  <c:v>0.10420000000000007</c:v>
                </c:pt>
                <c:pt idx="15">
                  <c:v>0.17130000000000001</c:v>
                </c:pt>
              </c:numCache>
            </c:numRef>
          </c:xVal>
          <c:yVal>
            <c:numRef>
              <c:f>PV_curve!$K$5:$K$20</c:f>
              <c:numCache>
                <c:formatCode>0.00</c:formatCode>
                <c:ptCount val="16"/>
                <c:pt idx="0">
                  <c:v>5.5555555555555545</c:v>
                </c:pt>
                <c:pt idx="1">
                  <c:v>2.5</c:v>
                </c:pt>
                <c:pt idx="2">
                  <c:v>1.4285714285714284</c:v>
                </c:pt>
                <c:pt idx="3">
                  <c:v>1</c:v>
                </c:pt>
                <c:pt idx="4">
                  <c:v>0.83333333333333326</c:v>
                </c:pt>
                <c:pt idx="5">
                  <c:v>0.68965517241379304</c:v>
                </c:pt>
                <c:pt idx="6">
                  <c:v>0.55555555555555558</c:v>
                </c:pt>
                <c:pt idx="7">
                  <c:v>0.52631578947368418</c:v>
                </c:pt>
                <c:pt idx="8">
                  <c:v>0.46511627906976744</c:v>
                </c:pt>
                <c:pt idx="9">
                  <c:v>0.44444444444444442</c:v>
                </c:pt>
                <c:pt idx="10">
                  <c:v>0.42553191489361702</c:v>
                </c:pt>
                <c:pt idx="11">
                  <c:v>0.43478260869565211</c:v>
                </c:pt>
                <c:pt idx="12">
                  <c:v>0.41666666666666663</c:v>
                </c:pt>
                <c:pt idx="13">
                  <c:v>0.37735849056603771</c:v>
                </c:pt>
                <c:pt idx="14">
                  <c:v>0.32786885245901637</c:v>
                </c:pt>
                <c:pt idx="15">
                  <c:v>0.28409090909090906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1A-9B49-829E-050F9A90D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50080"/>
        <c:axId val="1"/>
      </c:scatterChart>
      <c:valAx>
        <c:axId val="77050080"/>
        <c:scaling>
          <c:orientation val="minMax"/>
          <c:max val="0.2"/>
          <c:min val="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1"/>
        <c:crosses val="autoZero"/>
        <c:crossBetween val="midCat"/>
        <c:majorUnit val="0.1"/>
        <c:minorUnit val="4.000000000000001E-3"/>
      </c:valAx>
      <c:valAx>
        <c:axId val="1"/>
        <c:scaling>
          <c:orientation val="minMax"/>
          <c:max val="6"/>
          <c:min val="-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DE"/>
          </a:p>
        </c:txPr>
        <c:crossAx val="77050080"/>
        <c:crosses val="autoZero"/>
        <c:crossBetween val="midCat"/>
        <c:majorUnit val="1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DE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20</xdr:row>
      <xdr:rowOff>134937</xdr:rowOff>
    </xdr:from>
    <xdr:to>
      <xdr:col>11</xdr:col>
      <xdr:colOff>534987</xdr:colOff>
      <xdr:row>35</xdr:row>
      <xdr:rowOff>190500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5A896005-A029-4943-AB9E-81AAACD48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B5C3-330A-E148-B962-434F9546578D}">
  <dimension ref="A1:E30"/>
  <sheetViews>
    <sheetView topLeftCell="A7" zoomScale="200" workbookViewId="0">
      <selection activeCell="A23" sqref="A23"/>
    </sheetView>
  </sheetViews>
  <sheetFormatPr baseColWidth="10" defaultRowHeight="16" x14ac:dyDescent="0.2"/>
  <cols>
    <col min="1" max="1" width="44" style="5" customWidth="1"/>
    <col min="2" max="2" width="69.1640625" style="5" bestFit="1" customWidth="1"/>
    <col min="3" max="3" width="22.1640625" style="5" bestFit="1" customWidth="1"/>
    <col min="4" max="4" width="13" style="5" bestFit="1" customWidth="1"/>
    <col min="5" max="16384" width="10.83203125" style="5"/>
  </cols>
  <sheetData>
    <row r="1" spans="1:5" x14ac:dyDescent="0.2">
      <c r="A1" s="4" t="s">
        <v>26</v>
      </c>
      <c r="B1" s="4"/>
    </row>
    <row r="2" spans="1:5" x14ac:dyDescent="0.2">
      <c r="A2" s="4"/>
      <c r="B2" s="4"/>
    </row>
    <row r="3" spans="1:5" x14ac:dyDescent="0.2">
      <c r="A3" s="4"/>
      <c r="B3" s="4"/>
    </row>
    <row r="4" spans="1:5" x14ac:dyDescent="0.2">
      <c r="A4" s="4"/>
      <c r="B4" s="4"/>
    </row>
    <row r="5" spans="1:5" x14ac:dyDescent="0.2">
      <c r="A5" s="4"/>
      <c r="B5" s="4"/>
    </row>
    <row r="6" spans="1:5" x14ac:dyDescent="0.2">
      <c r="A6" s="4"/>
      <c r="B6" s="4"/>
    </row>
    <row r="7" spans="1:5" x14ac:dyDescent="0.2">
      <c r="A7" s="6" t="s">
        <v>0</v>
      </c>
      <c r="B7" s="6"/>
    </row>
    <row r="8" spans="1:5" ht="47" customHeight="1" x14ac:dyDescent="0.2">
      <c r="A8" s="6" t="s">
        <v>12</v>
      </c>
      <c r="B8" s="7"/>
    </row>
    <row r="9" spans="1:5" x14ac:dyDescent="0.2">
      <c r="A9" s="8" t="s">
        <v>1</v>
      </c>
      <c r="B9" s="8"/>
    </row>
    <row r="10" spans="1:5" x14ac:dyDescent="0.2">
      <c r="A10" s="8" t="s">
        <v>2</v>
      </c>
      <c r="B10" s="8"/>
    </row>
    <row r="11" spans="1:5" ht="70" customHeight="1" x14ac:dyDescent="0.2">
      <c r="A11" s="9" t="s">
        <v>27</v>
      </c>
      <c r="B11" s="9"/>
    </row>
    <row r="13" spans="1:5" x14ac:dyDescent="0.2">
      <c r="A13" s="10" t="s">
        <v>3</v>
      </c>
      <c r="B13" s="10" t="s">
        <v>4</v>
      </c>
      <c r="C13" s="10" t="s">
        <v>5</v>
      </c>
      <c r="D13" s="10" t="s">
        <v>6</v>
      </c>
      <c r="E13" s="10" t="s">
        <v>7</v>
      </c>
    </row>
    <row r="14" spans="1:5" x14ac:dyDescent="0.2">
      <c r="A14" s="3" t="s">
        <v>15</v>
      </c>
      <c r="B14" s="11"/>
      <c r="C14" s="11"/>
      <c r="D14" s="11"/>
      <c r="E14" s="11"/>
    </row>
    <row r="15" spans="1:5" x14ac:dyDescent="0.2">
      <c r="A15" s="11" t="s">
        <v>9</v>
      </c>
      <c r="B15" s="11" t="s">
        <v>10</v>
      </c>
      <c r="C15" s="11"/>
      <c r="D15" s="11" t="s">
        <v>8</v>
      </c>
      <c r="E15" s="11"/>
    </row>
    <row r="16" spans="1:5" x14ac:dyDescent="0.2">
      <c r="A16" s="11" t="s">
        <v>11</v>
      </c>
      <c r="B16" s="11" t="s">
        <v>29</v>
      </c>
      <c r="C16" s="11"/>
      <c r="D16" s="11" t="s">
        <v>8</v>
      </c>
      <c r="E16" s="11"/>
    </row>
    <row r="17" spans="1:5" x14ac:dyDescent="0.2">
      <c r="A17" s="11" t="s">
        <v>13</v>
      </c>
      <c r="B17" s="11" t="s">
        <v>28</v>
      </c>
      <c r="C17" s="11"/>
      <c r="D17" s="11"/>
      <c r="E17" s="11"/>
    </row>
    <row r="18" spans="1:5" x14ac:dyDescent="0.2">
      <c r="A18" s="11"/>
      <c r="B18" s="11"/>
      <c r="C18" s="11"/>
      <c r="D18" s="11"/>
      <c r="E18" s="11"/>
    </row>
    <row r="19" spans="1:5" x14ac:dyDescent="0.2">
      <c r="A19" s="11"/>
      <c r="B19" s="11"/>
      <c r="C19" s="11"/>
      <c r="D19" s="11"/>
      <c r="E19" s="11"/>
    </row>
    <row r="20" spans="1:5" x14ac:dyDescent="0.2">
      <c r="A20" s="3" t="s">
        <v>14</v>
      </c>
      <c r="B20" s="1"/>
      <c r="C20" s="12"/>
      <c r="D20" s="11"/>
      <c r="E20" s="11"/>
    </row>
    <row r="22" spans="1:5" x14ac:dyDescent="0.2">
      <c r="A22" s="2" t="s">
        <v>19</v>
      </c>
    </row>
    <row r="23" spans="1:5" x14ac:dyDescent="0.2">
      <c r="A23" s="5" t="s">
        <v>16</v>
      </c>
    </row>
    <row r="24" spans="1:5" x14ac:dyDescent="0.2">
      <c r="A24" s="5" t="s">
        <v>17</v>
      </c>
    </row>
    <row r="25" spans="1:5" x14ac:dyDescent="0.2">
      <c r="A25" s="5" t="s">
        <v>18</v>
      </c>
      <c r="B25" s="5" t="s">
        <v>23</v>
      </c>
    </row>
    <row r="26" spans="1:5" x14ac:dyDescent="0.2">
      <c r="A26" s="5" t="s">
        <v>20</v>
      </c>
      <c r="B26" s="5" t="s">
        <v>21</v>
      </c>
      <c r="D26" s="5" t="s">
        <v>22</v>
      </c>
    </row>
    <row r="28" spans="1:5" x14ac:dyDescent="0.2">
      <c r="A28" s="5" t="s">
        <v>24</v>
      </c>
    </row>
    <row r="29" spans="1:5" x14ac:dyDescent="0.2">
      <c r="A29" s="5" t="s">
        <v>18</v>
      </c>
    </row>
    <row r="30" spans="1:5" x14ac:dyDescent="0.2">
      <c r="A30" s="5" t="s">
        <v>25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2505-B77F-BA4F-8CD7-233CDA6DE347}">
  <dimension ref="A1:G34"/>
  <sheetViews>
    <sheetView zoomScale="125" workbookViewId="0">
      <selection activeCell="D8" sqref="D8"/>
    </sheetView>
  </sheetViews>
  <sheetFormatPr baseColWidth="10" defaultRowHeight="16" x14ac:dyDescent="0.2"/>
  <cols>
    <col min="1" max="1" width="14.6640625" customWidth="1"/>
    <col min="2" max="2" width="12.33203125" customWidth="1"/>
    <col min="3" max="3" width="13" customWidth="1"/>
  </cols>
  <sheetData>
    <row r="1" spans="1:7" x14ac:dyDescent="0.2">
      <c r="A1" t="s">
        <v>30</v>
      </c>
    </row>
    <row r="2" spans="1:7" x14ac:dyDescent="0.2">
      <c r="A2" t="s">
        <v>31</v>
      </c>
    </row>
    <row r="3" spans="1:7" x14ac:dyDescent="0.2">
      <c r="A3" t="s">
        <v>32</v>
      </c>
    </row>
    <row r="5" spans="1:7" x14ac:dyDescent="0.2">
      <c r="A5" s="14" t="s">
        <v>13</v>
      </c>
      <c r="B5" s="14" t="s">
        <v>11</v>
      </c>
      <c r="C5" s="14" t="s">
        <v>9</v>
      </c>
      <c r="D5" s="14" t="s">
        <v>18</v>
      </c>
      <c r="E5" s="14" t="s">
        <v>16</v>
      </c>
      <c r="F5" s="14" t="s">
        <v>17</v>
      </c>
      <c r="G5" s="14" t="s">
        <v>7</v>
      </c>
    </row>
    <row r="6" spans="1:7" x14ac:dyDescent="0.2">
      <c r="A6" s="15"/>
      <c r="B6" s="15"/>
      <c r="C6" s="15"/>
      <c r="D6" s="16"/>
      <c r="E6" s="15"/>
      <c r="F6" s="15"/>
      <c r="G6" s="15"/>
    </row>
    <row r="7" spans="1:7" x14ac:dyDescent="0.2">
      <c r="A7" s="15"/>
      <c r="B7" s="15"/>
      <c r="C7" s="15"/>
      <c r="D7" s="15"/>
      <c r="E7" s="15"/>
      <c r="F7" s="15"/>
      <c r="G7" s="15"/>
    </row>
    <row r="8" spans="1:7" x14ac:dyDescent="0.2">
      <c r="A8" s="15"/>
      <c r="B8" s="15"/>
      <c r="C8" s="15"/>
      <c r="D8" s="15"/>
      <c r="E8" s="15"/>
      <c r="F8" s="15"/>
      <c r="G8" s="15"/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</sheetData>
  <pageMargins left="0.25" right="0.25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F780-3CFB-D34D-BDCD-C511048BC864}">
  <dimension ref="A1:Q60"/>
  <sheetViews>
    <sheetView view="pageBreakPreview" zoomScaleNormal="113" workbookViewId="0">
      <selection activeCell="B66" sqref="B66"/>
    </sheetView>
  </sheetViews>
  <sheetFormatPr baseColWidth="10" defaultRowHeight="15" x14ac:dyDescent="0.2"/>
  <cols>
    <col min="1" max="1" width="11.6640625" style="26" customWidth="1"/>
    <col min="2" max="2" width="8.5" style="26" customWidth="1"/>
    <col min="3" max="3" width="7.33203125" style="26" customWidth="1"/>
    <col min="4" max="4" width="10.6640625" style="26" customWidth="1"/>
    <col min="5" max="5" width="26" style="26" customWidth="1"/>
    <col min="6" max="6" width="7.33203125" style="26" customWidth="1"/>
    <col min="7" max="7" width="7.6640625" style="26" customWidth="1"/>
    <col min="8" max="8" width="21.33203125" style="26" hidden="1" customWidth="1"/>
    <col min="9" max="9" width="4.1640625" style="26" customWidth="1"/>
    <col min="10" max="16384" width="10.83203125" style="26"/>
  </cols>
  <sheetData>
    <row r="1" spans="1:17" x14ac:dyDescent="0.2">
      <c r="A1" s="29" t="s">
        <v>108</v>
      </c>
      <c r="B1" s="32"/>
      <c r="D1" s="31" t="s">
        <v>107</v>
      </c>
      <c r="E1" s="31"/>
      <c r="F1" s="31" t="s">
        <v>106</v>
      </c>
      <c r="G1" s="31"/>
      <c r="H1" s="34"/>
      <c r="I1" s="34"/>
    </row>
    <row r="2" spans="1:17" x14ac:dyDescent="0.2">
      <c r="A2" s="33" t="s">
        <v>105</v>
      </c>
      <c r="B2" s="32"/>
      <c r="D2" s="31" t="s">
        <v>104</v>
      </c>
      <c r="E2" s="31"/>
      <c r="F2" s="31" t="s">
        <v>103</v>
      </c>
      <c r="G2" s="31"/>
      <c r="H2" s="34"/>
      <c r="I2" s="34"/>
    </row>
    <row r="3" spans="1:17" x14ac:dyDescent="0.2">
      <c r="A3" s="31" t="s">
        <v>102</v>
      </c>
      <c r="B3" s="29"/>
      <c r="D3" s="31" t="s">
        <v>101</v>
      </c>
      <c r="E3" s="31"/>
      <c r="G3" s="31"/>
      <c r="H3" s="31"/>
      <c r="J3" s="29"/>
      <c r="K3" s="29"/>
      <c r="L3" s="29"/>
    </row>
    <row r="4" spans="1:17" ht="14" customHeight="1" x14ac:dyDescent="0.2">
      <c r="A4" s="30" t="s">
        <v>18</v>
      </c>
      <c r="B4" s="30" t="s">
        <v>100</v>
      </c>
      <c r="C4" s="30" t="s">
        <v>99</v>
      </c>
      <c r="D4" s="30" t="s">
        <v>98</v>
      </c>
      <c r="E4" s="30" t="s">
        <v>97</v>
      </c>
      <c r="F4" s="29"/>
      <c r="I4" s="29"/>
      <c r="J4" s="29"/>
      <c r="K4" s="29"/>
      <c r="L4" s="29"/>
      <c r="O4" s="29"/>
      <c r="P4" s="29"/>
      <c r="Q4" s="29"/>
    </row>
    <row r="5" spans="1:17" ht="14" customHeight="1" x14ac:dyDescent="0.2">
      <c r="A5" s="30">
        <v>0</v>
      </c>
      <c r="B5" s="30"/>
      <c r="C5" s="30"/>
      <c r="D5" s="30"/>
      <c r="E5" s="30"/>
      <c r="F5" s="29"/>
      <c r="I5" s="29"/>
      <c r="J5" s="29"/>
      <c r="K5" s="29"/>
      <c r="L5" s="29"/>
      <c r="O5" s="29"/>
      <c r="P5" s="29"/>
      <c r="Q5" s="29"/>
    </row>
    <row r="6" spans="1:17" ht="14" customHeight="1" x14ac:dyDescent="0.2">
      <c r="A6" s="28">
        <v>5</v>
      </c>
      <c r="B6" s="28"/>
      <c r="C6" s="28"/>
      <c r="D6" s="28"/>
      <c r="E6" s="28"/>
      <c r="I6" s="27"/>
    </row>
    <row r="7" spans="1:17" ht="14" customHeight="1" x14ac:dyDescent="0.2">
      <c r="A7" s="28">
        <v>10</v>
      </c>
      <c r="B7" s="28"/>
      <c r="C7" s="28"/>
      <c r="D7" s="28"/>
      <c r="E7" s="28"/>
      <c r="F7" s="27"/>
      <c r="I7" s="27"/>
      <c r="J7" s="27"/>
    </row>
    <row r="8" spans="1:17" ht="14" customHeight="1" x14ac:dyDescent="0.2">
      <c r="A8" s="28">
        <v>15</v>
      </c>
      <c r="B8" s="28"/>
      <c r="C8" s="28"/>
      <c r="D8" s="28"/>
      <c r="E8" s="28"/>
      <c r="F8" s="27"/>
      <c r="G8" s="27"/>
      <c r="I8" s="27"/>
      <c r="J8" s="27"/>
    </row>
    <row r="9" spans="1:17" ht="14" customHeight="1" x14ac:dyDescent="0.2">
      <c r="A9" s="28">
        <v>20</v>
      </c>
      <c r="B9" s="28"/>
      <c r="C9" s="28"/>
      <c r="D9" s="28"/>
      <c r="E9" s="28"/>
      <c r="F9" s="27"/>
      <c r="G9" s="27"/>
      <c r="I9" s="27"/>
      <c r="J9" s="27"/>
    </row>
    <row r="10" spans="1:17" ht="14" customHeight="1" x14ac:dyDescent="0.2">
      <c r="A10" s="28">
        <v>30</v>
      </c>
      <c r="B10" s="28"/>
      <c r="C10" s="28"/>
      <c r="D10" s="28"/>
      <c r="E10" s="28"/>
      <c r="F10" s="27"/>
      <c r="G10" s="27"/>
      <c r="I10" s="27"/>
      <c r="J10" s="27"/>
    </row>
    <row r="11" spans="1:17" ht="14" customHeight="1" x14ac:dyDescent="0.2">
      <c r="A11" s="28">
        <v>40</v>
      </c>
      <c r="B11" s="28"/>
      <c r="C11" s="28"/>
      <c r="D11" s="28"/>
      <c r="E11" s="28"/>
      <c r="F11" s="27"/>
      <c r="G11" s="27"/>
      <c r="I11" s="27"/>
      <c r="J11" s="27"/>
    </row>
    <row r="12" spans="1:17" ht="14" customHeight="1" x14ac:dyDescent="0.2">
      <c r="A12" s="28">
        <v>50</v>
      </c>
      <c r="B12" s="28"/>
      <c r="C12" s="28"/>
      <c r="D12" s="28"/>
      <c r="E12" s="28"/>
      <c r="F12" s="27"/>
      <c r="G12" s="27"/>
      <c r="I12" s="27"/>
      <c r="J12" s="27"/>
    </row>
    <row r="13" spans="1:17" ht="14" customHeight="1" x14ac:dyDescent="0.2">
      <c r="A13" s="28">
        <v>60</v>
      </c>
      <c r="B13" s="28"/>
      <c r="C13" s="28"/>
      <c r="D13" s="28"/>
      <c r="E13" s="28"/>
      <c r="I13" s="27"/>
      <c r="J13" s="27"/>
      <c r="L13" s="29"/>
    </row>
    <row r="14" spans="1:17" ht="14" customHeight="1" x14ac:dyDescent="0.2">
      <c r="A14" s="28">
        <v>75</v>
      </c>
      <c r="B14" s="28"/>
      <c r="C14" s="28"/>
      <c r="D14" s="28"/>
      <c r="E14" s="28"/>
      <c r="I14" s="27"/>
    </row>
    <row r="15" spans="1:17" ht="14" customHeight="1" x14ac:dyDescent="0.2">
      <c r="A15" s="28">
        <v>90</v>
      </c>
      <c r="B15" s="28"/>
      <c r="C15" s="28"/>
      <c r="D15" s="28"/>
      <c r="E15" s="28"/>
      <c r="F15" s="27"/>
      <c r="I15" s="27"/>
      <c r="J15" s="27"/>
    </row>
    <row r="16" spans="1:17" ht="14" customHeight="1" x14ac:dyDescent="0.2">
      <c r="A16" s="28">
        <v>105</v>
      </c>
      <c r="B16" s="28"/>
      <c r="C16" s="28"/>
      <c r="D16" s="28"/>
      <c r="E16" s="28"/>
      <c r="F16" s="27"/>
      <c r="I16" s="27"/>
      <c r="J16" s="27"/>
    </row>
    <row r="17" spans="1:10" ht="14" customHeight="1" x14ac:dyDescent="0.2">
      <c r="A17" s="28">
        <v>120</v>
      </c>
      <c r="B17" s="28"/>
      <c r="C17" s="28"/>
      <c r="D17" s="28"/>
      <c r="E17" s="28"/>
      <c r="F17" s="27"/>
      <c r="G17" s="27"/>
      <c r="I17" s="27"/>
      <c r="J17" s="27"/>
    </row>
    <row r="18" spans="1:10" ht="14" customHeight="1" x14ac:dyDescent="0.2">
      <c r="A18" s="28">
        <v>135</v>
      </c>
      <c r="B18" s="28"/>
      <c r="C18" s="28"/>
      <c r="D18" s="28"/>
      <c r="E18" s="28"/>
      <c r="F18" s="27"/>
      <c r="G18" s="27"/>
      <c r="I18" s="27"/>
      <c r="J18" s="27"/>
    </row>
    <row r="19" spans="1:10" ht="14" customHeight="1" x14ac:dyDescent="0.2">
      <c r="A19" s="28">
        <v>150</v>
      </c>
      <c r="B19" s="28"/>
      <c r="C19" s="28"/>
      <c r="D19" s="28"/>
      <c r="E19" s="28"/>
      <c r="F19" s="27"/>
      <c r="G19" s="27"/>
      <c r="I19" s="27"/>
      <c r="J19" s="27"/>
    </row>
    <row r="20" spans="1:10" ht="14" customHeight="1" x14ac:dyDescent="0.2">
      <c r="A20" s="28">
        <v>180</v>
      </c>
      <c r="B20" s="28"/>
      <c r="C20" s="28"/>
      <c r="D20" s="28"/>
      <c r="E20" s="28"/>
      <c r="F20" s="27"/>
      <c r="I20" s="27"/>
      <c r="J20" s="27"/>
    </row>
    <row r="21" spans="1:10" ht="14" customHeight="1" x14ac:dyDescent="0.2">
      <c r="A21" s="28">
        <v>210</v>
      </c>
      <c r="B21" s="28"/>
      <c r="C21" s="28"/>
      <c r="D21" s="28"/>
      <c r="E21" s="28"/>
      <c r="F21" s="27"/>
      <c r="I21" s="27"/>
      <c r="J21" s="27"/>
    </row>
    <row r="22" spans="1:10" ht="14" customHeight="1" x14ac:dyDescent="0.2">
      <c r="A22" s="28">
        <v>240</v>
      </c>
      <c r="B22" s="28"/>
      <c r="C22" s="28"/>
      <c r="D22" s="28"/>
      <c r="E22" s="28"/>
      <c r="F22" s="27"/>
      <c r="G22" s="27"/>
      <c r="I22" s="27"/>
      <c r="J22" s="27"/>
    </row>
    <row r="23" spans="1:10" ht="14" customHeight="1" x14ac:dyDescent="0.2">
      <c r="A23" s="28">
        <v>270</v>
      </c>
      <c r="B23" s="28"/>
      <c r="C23" s="28"/>
      <c r="D23" s="28"/>
      <c r="E23" s="28"/>
      <c r="F23" s="27"/>
      <c r="G23" s="27"/>
      <c r="I23" s="27"/>
      <c r="J23" s="27"/>
    </row>
    <row r="24" spans="1:10" ht="14" customHeight="1" x14ac:dyDescent="0.2">
      <c r="A24" s="28">
        <v>300</v>
      </c>
      <c r="B24" s="28"/>
      <c r="C24" s="28"/>
      <c r="D24" s="28"/>
      <c r="E24" s="28"/>
      <c r="F24" s="27"/>
      <c r="G24" s="27"/>
      <c r="I24" s="27"/>
      <c r="J24" s="27"/>
    </row>
    <row r="25" spans="1:10" ht="14" customHeight="1" x14ac:dyDescent="0.2">
      <c r="A25" s="28">
        <v>330</v>
      </c>
      <c r="B25" s="28"/>
      <c r="C25" s="28"/>
      <c r="D25" s="28"/>
      <c r="E25" s="28"/>
      <c r="F25" s="27"/>
      <c r="G25" s="27"/>
      <c r="I25" s="27"/>
      <c r="J25" s="27"/>
    </row>
    <row r="26" spans="1:10" ht="14" customHeight="1" x14ac:dyDescent="0.2">
      <c r="A26" s="28">
        <v>360</v>
      </c>
      <c r="B26" s="28"/>
      <c r="C26" s="28"/>
      <c r="D26" s="28"/>
      <c r="E26" s="28"/>
      <c r="F26" s="27"/>
      <c r="G26" s="27"/>
      <c r="I26" s="27"/>
      <c r="J26" s="27"/>
    </row>
    <row r="27" spans="1:10" ht="14" customHeight="1" x14ac:dyDescent="0.2">
      <c r="A27" s="28">
        <v>390</v>
      </c>
      <c r="B27" s="28"/>
      <c r="C27" s="28"/>
      <c r="D27" s="28"/>
      <c r="E27" s="28"/>
      <c r="F27" s="27"/>
      <c r="G27" s="27"/>
      <c r="I27" s="27"/>
      <c r="J27" s="27"/>
    </row>
    <row r="28" spans="1:10" ht="14" customHeight="1" x14ac:dyDescent="0.2">
      <c r="A28" s="28">
        <v>420</v>
      </c>
      <c r="B28" s="28"/>
      <c r="C28" s="28"/>
      <c r="D28" s="28"/>
      <c r="E28" s="28"/>
      <c r="F28" s="27"/>
      <c r="G28" s="27"/>
      <c r="I28" s="27"/>
      <c r="J28" s="27"/>
    </row>
    <row r="29" spans="1:10" ht="14" customHeight="1" x14ac:dyDescent="0.2">
      <c r="A29" s="28">
        <v>450</v>
      </c>
      <c r="B29" s="28"/>
      <c r="C29" s="28"/>
      <c r="D29" s="28"/>
      <c r="E29" s="28"/>
      <c r="F29" s="27"/>
      <c r="G29" s="27"/>
      <c r="I29" s="27"/>
      <c r="J29" s="27"/>
    </row>
    <row r="30" spans="1:10" ht="14" customHeight="1" x14ac:dyDescent="0.2">
      <c r="A30" s="35">
        <v>480</v>
      </c>
      <c r="B30" s="28"/>
      <c r="C30" s="28"/>
      <c r="D30" s="28"/>
      <c r="E30" s="28"/>
      <c r="F30" s="27"/>
      <c r="G30" s="27"/>
      <c r="I30" s="27"/>
      <c r="J30" s="27"/>
    </row>
    <row r="31" spans="1:10" ht="19" customHeight="1" x14ac:dyDescent="0.2">
      <c r="A31" s="29" t="s">
        <v>108</v>
      </c>
      <c r="B31" s="32"/>
      <c r="D31" s="31" t="s">
        <v>107</v>
      </c>
      <c r="E31" s="31"/>
      <c r="F31" s="31" t="s">
        <v>106</v>
      </c>
      <c r="G31" s="31"/>
      <c r="H31" s="34"/>
      <c r="I31" s="34"/>
    </row>
    <row r="32" spans="1:10" x14ac:dyDescent="0.2">
      <c r="A32" s="33" t="s">
        <v>105</v>
      </c>
      <c r="B32" s="32"/>
      <c r="D32" s="31" t="s">
        <v>104</v>
      </c>
      <c r="E32" s="31"/>
      <c r="F32" s="31" t="s">
        <v>103</v>
      </c>
      <c r="G32" s="31"/>
      <c r="H32" s="34"/>
      <c r="I32" s="34"/>
    </row>
    <row r="33" spans="1:14" x14ac:dyDescent="0.2">
      <c r="A33" s="31" t="s">
        <v>102</v>
      </c>
      <c r="B33" s="29"/>
      <c r="D33" s="31" t="s">
        <v>101</v>
      </c>
      <c r="E33" s="31"/>
      <c r="G33" s="31"/>
      <c r="H33" s="31"/>
    </row>
    <row r="34" spans="1:14" ht="14" customHeight="1" x14ac:dyDescent="0.2">
      <c r="A34" s="30" t="s">
        <v>18</v>
      </c>
      <c r="B34" s="30" t="s">
        <v>100</v>
      </c>
      <c r="C34" s="30" t="s">
        <v>99</v>
      </c>
      <c r="D34" s="30" t="s">
        <v>98</v>
      </c>
      <c r="E34" s="30" t="s">
        <v>97</v>
      </c>
      <c r="F34" s="29"/>
      <c r="I34" s="29"/>
      <c r="L34" s="29"/>
      <c r="M34" s="29"/>
      <c r="N34" s="29"/>
    </row>
    <row r="35" spans="1:14" ht="14" customHeight="1" x14ac:dyDescent="0.2">
      <c r="A35" s="30">
        <v>0</v>
      </c>
      <c r="B35" s="30"/>
      <c r="C35" s="30"/>
      <c r="D35" s="30"/>
      <c r="E35" s="30"/>
      <c r="F35" s="29"/>
      <c r="I35" s="29"/>
      <c r="L35" s="29"/>
      <c r="M35" s="29"/>
      <c r="N35" s="29"/>
    </row>
    <row r="36" spans="1:14" ht="14" customHeight="1" x14ac:dyDescent="0.2">
      <c r="A36" s="28">
        <v>5</v>
      </c>
      <c r="B36" s="28"/>
      <c r="C36" s="28"/>
      <c r="D36" s="28"/>
      <c r="E36" s="28"/>
      <c r="I36" s="27"/>
    </row>
    <row r="37" spans="1:14" ht="14" customHeight="1" x14ac:dyDescent="0.2">
      <c r="A37" s="28">
        <v>10</v>
      </c>
      <c r="B37" s="28"/>
      <c r="C37" s="28"/>
      <c r="D37" s="28"/>
      <c r="E37" s="28"/>
      <c r="F37" s="27"/>
      <c r="I37" s="27"/>
    </row>
    <row r="38" spans="1:14" ht="14" customHeight="1" x14ac:dyDescent="0.2">
      <c r="A38" s="28">
        <v>15</v>
      </c>
      <c r="B38" s="28"/>
      <c r="C38" s="28"/>
      <c r="D38" s="28"/>
      <c r="E38" s="28"/>
      <c r="F38" s="27"/>
      <c r="G38" s="27"/>
      <c r="I38" s="27"/>
    </row>
    <row r="39" spans="1:14" ht="14" customHeight="1" x14ac:dyDescent="0.2">
      <c r="A39" s="28">
        <v>20</v>
      </c>
      <c r="B39" s="28"/>
      <c r="C39" s="28"/>
      <c r="D39" s="28"/>
      <c r="E39" s="28"/>
      <c r="F39" s="27"/>
      <c r="G39" s="27"/>
      <c r="I39" s="27"/>
    </row>
    <row r="40" spans="1:14" ht="14" customHeight="1" x14ac:dyDescent="0.2">
      <c r="A40" s="28">
        <v>30</v>
      </c>
      <c r="B40" s="28"/>
      <c r="C40" s="28"/>
      <c r="D40" s="28"/>
      <c r="E40" s="28"/>
      <c r="F40" s="27"/>
      <c r="G40" s="27"/>
      <c r="I40" s="27"/>
    </row>
    <row r="41" spans="1:14" ht="14" customHeight="1" x14ac:dyDescent="0.2">
      <c r="A41" s="28">
        <v>40</v>
      </c>
      <c r="B41" s="28"/>
      <c r="C41" s="28"/>
      <c r="D41" s="28"/>
      <c r="E41" s="28"/>
      <c r="F41" s="27"/>
      <c r="G41" s="27"/>
      <c r="I41" s="27"/>
    </row>
    <row r="42" spans="1:14" ht="14" customHeight="1" x14ac:dyDescent="0.2">
      <c r="A42" s="28">
        <v>50</v>
      </c>
      <c r="B42" s="28"/>
      <c r="C42" s="28"/>
      <c r="D42" s="28"/>
      <c r="E42" s="28"/>
      <c r="F42" s="27"/>
      <c r="G42" s="27"/>
      <c r="I42" s="27"/>
    </row>
    <row r="43" spans="1:14" ht="14" customHeight="1" x14ac:dyDescent="0.2">
      <c r="A43" s="28">
        <v>60</v>
      </c>
      <c r="B43" s="28"/>
      <c r="C43" s="28"/>
      <c r="D43" s="28"/>
      <c r="E43" s="28"/>
      <c r="I43" s="27"/>
    </row>
    <row r="44" spans="1:14" ht="14" customHeight="1" x14ac:dyDescent="0.2">
      <c r="A44" s="28">
        <v>75</v>
      </c>
      <c r="B44" s="28"/>
      <c r="C44" s="28"/>
      <c r="D44" s="28"/>
      <c r="E44" s="28"/>
      <c r="I44" s="27"/>
    </row>
    <row r="45" spans="1:14" ht="14" customHeight="1" x14ac:dyDescent="0.2">
      <c r="A45" s="28">
        <v>90</v>
      </c>
      <c r="B45" s="28"/>
      <c r="C45" s="28"/>
      <c r="D45" s="28"/>
      <c r="E45" s="28"/>
      <c r="F45" s="27"/>
      <c r="I45" s="27"/>
    </row>
    <row r="46" spans="1:14" ht="14" customHeight="1" x14ac:dyDescent="0.2">
      <c r="A46" s="28">
        <v>105</v>
      </c>
      <c r="B46" s="28"/>
      <c r="C46" s="28"/>
      <c r="D46" s="28"/>
      <c r="E46" s="28"/>
      <c r="F46" s="27"/>
      <c r="I46" s="27"/>
    </row>
    <row r="47" spans="1:14" ht="14" customHeight="1" x14ac:dyDescent="0.2">
      <c r="A47" s="28">
        <v>120</v>
      </c>
      <c r="B47" s="28"/>
      <c r="C47" s="28"/>
      <c r="D47" s="28"/>
      <c r="E47" s="28"/>
      <c r="F47" s="27"/>
      <c r="G47" s="27"/>
      <c r="I47" s="27"/>
    </row>
    <row r="48" spans="1:14" ht="14" customHeight="1" x14ac:dyDescent="0.2">
      <c r="A48" s="28">
        <v>135</v>
      </c>
      <c r="B48" s="28"/>
      <c r="C48" s="28"/>
      <c r="D48" s="28"/>
      <c r="E48" s="28"/>
      <c r="F48" s="27"/>
      <c r="G48" s="27"/>
      <c r="I48" s="27"/>
    </row>
    <row r="49" spans="1:9" ht="14" customHeight="1" x14ac:dyDescent="0.2">
      <c r="A49" s="28">
        <v>150</v>
      </c>
      <c r="B49" s="28"/>
      <c r="C49" s="28"/>
      <c r="D49" s="28"/>
      <c r="E49" s="28"/>
      <c r="F49" s="27"/>
      <c r="G49" s="27"/>
      <c r="I49" s="27"/>
    </row>
    <row r="50" spans="1:9" ht="14" customHeight="1" x14ac:dyDescent="0.2">
      <c r="A50" s="28">
        <v>180</v>
      </c>
      <c r="B50" s="28"/>
      <c r="C50" s="28"/>
      <c r="D50" s="28"/>
      <c r="E50" s="28"/>
      <c r="F50" s="27"/>
      <c r="I50" s="27"/>
    </row>
    <row r="51" spans="1:9" ht="14" customHeight="1" x14ac:dyDescent="0.2">
      <c r="A51" s="28">
        <v>210</v>
      </c>
      <c r="B51" s="28"/>
      <c r="C51" s="28"/>
      <c r="D51" s="28"/>
      <c r="E51" s="28"/>
      <c r="F51" s="27"/>
      <c r="I51" s="27"/>
    </row>
    <row r="52" spans="1:9" ht="14" customHeight="1" x14ac:dyDescent="0.2">
      <c r="A52" s="28">
        <v>240</v>
      </c>
      <c r="B52" s="28"/>
      <c r="C52" s="28"/>
      <c r="D52" s="28"/>
      <c r="E52" s="28"/>
      <c r="F52" s="27"/>
      <c r="G52" s="27"/>
      <c r="I52" s="27"/>
    </row>
    <row r="53" spans="1:9" ht="14" customHeight="1" x14ac:dyDescent="0.2">
      <c r="A53" s="28">
        <v>270</v>
      </c>
      <c r="B53" s="28"/>
      <c r="C53" s="28"/>
      <c r="D53" s="28"/>
      <c r="E53" s="28"/>
      <c r="F53" s="27"/>
      <c r="G53" s="27"/>
      <c r="I53" s="27"/>
    </row>
    <row r="54" spans="1:9" ht="14" customHeight="1" x14ac:dyDescent="0.2">
      <c r="A54" s="28">
        <v>300</v>
      </c>
      <c r="B54" s="28"/>
      <c r="C54" s="28"/>
      <c r="D54" s="28"/>
      <c r="E54" s="28"/>
      <c r="F54" s="27"/>
      <c r="G54" s="27"/>
      <c r="I54" s="27"/>
    </row>
    <row r="55" spans="1:9" ht="14" customHeight="1" x14ac:dyDescent="0.2">
      <c r="A55" s="28">
        <v>330</v>
      </c>
      <c r="B55" s="28"/>
      <c r="C55" s="28"/>
      <c r="D55" s="28"/>
      <c r="E55" s="28"/>
      <c r="F55" s="27"/>
      <c r="G55" s="27"/>
      <c r="I55" s="27"/>
    </row>
    <row r="56" spans="1:9" ht="14" customHeight="1" x14ac:dyDescent="0.2">
      <c r="A56" s="28">
        <v>360</v>
      </c>
      <c r="B56" s="28"/>
      <c r="C56" s="28"/>
      <c r="D56" s="28"/>
      <c r="E56" s="28"/>
      <c r="F56" s="27"/>
      <c r="G56" s="27"/>
      <c r="I56" s="27"/>
    </row>
    <row r="57" spans="1:9" ht="14" customHeight="1" x14ac:dyDescent="0.2">
      <c r="A57" s="28">
        <v>390</v>
      </c>
      <c r="B57" s="28"/>
      <c r="C57" s="28"/>
      <c r="D57" s="28"/>
      <c r="E57" s="28"/>
      <c r="F57" s="27"/>
      <c r="G57" s="27"/>
      <c r="I57" s="27"/>
    </row>
    <row r="58" spans="1:9" ht="14" customHeight="1" x14ac:dyDescent="0.2">
      <c r="A58" s="28">
        <v>420</v>
      </c>
      <c r="B58" s="28"/>
      <c r="C58" s="28"/>
      <c r="D58" s="28"/>
      <c r="E58" s="28"/>
      <c r="F58" s="27"/>
      <c r="G58" s="27"/>
      <c r="I58" s="27"/>
    </row>
    <row r="59" spans="1:9" ht="14" customHeight="1" x14ac:dyDescent="0.2">
      <c r="A59" s="28">
        <v>450</v>
      </c>
      <c r="B59" s="28"/>
      <c r="C59" s="28"/>
      <c r="D59" s="28"/>
      <c r="E59" s="28"/>
      <c r="F59" s="27"/>
      <c r="G59" s="27"/>
      <c r="I59" s="27"/>
    </row>
    <row r="60" spans="1:9" ht="14" customHeight="1" x14ac:dyDescent="0.2">
      <c r="A60" s="35">
        <v>480</v>
      </c>
      <c r="B60" s="28"/>
      <c r="C60" s="28"/>
      <c r="D60" s="28"/>
      <c r="E60" s="28"/>
      <c r="F60" s="27"/>
      <c r="G60" s="27"/>
      <c r="I60" s="27"/>
    </row>
  </sheetData>
  <pageMargins left="0.25" right="0.25" top="0" bottom="0" header="0.05" footer="0.0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7EC-13F9-D64A-AC7F-3693B08F1487}">
  <dimension ref="A1:Q22"/>
  <sheetViews>
    <sheetView tabSelected="1" workbookViewId="0">
      <selection activeCell="N28" sqref="N28"/>
    </sheetView>
  </sheetViews>
  <sheetFormatPr baseColWidth="10" defaultRowHeight="16" x14ac:dyDescent="0.2"/>
  <cols>
    <col min="1" max="1" width="9.33203125" bestFit="1" customWidth="1"/>
    <col min="3" max="3" width="12.5" bestFit="1" customWidth="1"/>
  </cols>
  <sheetData>
    <row r="1" spans="1:17" x14ac:dyDescent="0.2">
      <c r="A1" t="s">
        <v>13</v>
      </c>
      <c r="B1" t="s">
        <v>39</v>
      </c>
      <c r="C1" t="s">
        <v>95</v>
      </c>
      <c r="D1" t="s">
        <v>96</v>
      </c>
    </row>
    <row r="2" spans="1:17" x14ac:dyDescent="0.2">
      <c r="A2" t="s">
        <v>33</v>
      </c>
      <c r="B2">
        <v>1.0138</v>
      </c>
      <c r="C2">
        <v>0.23799999999999999</v>
      </c>
      <c r="D2">
        <v>0.1714</v>
      </c>
    </row>
    <row r="4" spans="1:17" x14ac:dyDescent="0.2">
      <c r="A4" t="s">
        <v>13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17" t="s">
        <v>41</v>
      </c>
      <c r="J4" s="17" t="s">
        <v>42</v>
      </c>
      <c r="K4" s="17" t="s">
        <v>43</v>
      </c>
      <c r="L4" s="18" t="s">
        <v>44</v>
      </c>
      <c r="M4" s="18" t="s">
        <v>45</v>
      </c>
      <c r="O4" t="s">
        <v>7</v>
      </c>
    </row>
    <row r="5" spans="1:17" x14ac:dyDescent="0.2">
      <c r="A5" t="s">
        <v>33</v>
      </c>
      <c r="B5">
        <v>0</v>
      </c>
      <c r="C5" s="13">
        <v>0.46736111111111112</v>
      </c>
      <c r="D5" s="19" t="s">
        <v>46</v>
      </c>
      <c r="E5" s="19" t="s">
        <v>47</v>
      </c>
      <c r="F5" s="20" t="s">
        <v>48</v>
      </c>
      <c r="G5" s="21">
        <v>1.0138</v>
      </c>
      <c r="H5" s="21">
        <v>0.1714</v>
      </c>
      <c r="I5" s="20">
        <f t="shared" ref="I5:I20" si="0">D5*-0.1</f>
        <v>-0.18000000000000002</v>
      </c>
      <c r="J5" s="20">
        <f t="shared" ref="J5:J16" si="1">F5-G5-H5</f>
        <v>0.17130000000000001</v>
      </c>
      <c r="K5" s="20">
        <f t="shared" ref="K5:K20" si="2">-1/I5</f>
        <v>5.5555555555555545</v>
      </c>
      <c r="L5" s="22">
        <f t="shared" ref="L5:L20" si="3">J5-J6</f>
        <v>1.6000000000000458E-3</v>
      </c>
      <c r="M5" s="21">
        <f>L5</f>
        <v>1.6000000000000458E-3</v>
      </c>
      <c r="N5" s="20"/>
      <c r="P5" s="23"/>
      <c r="Q5" s="24"/>
    </row>
    <row r="6" spans="1:17" x14ac:dyDescent="0.2">
      <c r="B6">
        <v>4</v>
      </c>
      <c r="C6" s="13">
        <v>0.47013888888888888</v>
      </c>
      <c r="D6" s="19" t="s">
        <v>49</v>
      </c>
      <c r="E6" s="19" t="s">
        <v>50</v>
      </c>
      <c r="F6" s="20" t="s">
        <v>51</v>
      </c>
      <c r="G6" s="21">
        <v>1.0138</v>
      </c>
      <c r="H6" s="21">
        <v>0.1714</v>
      </c>
      <c r="I6" s="20">
        <f t="shared" si="0"/>
        <v>-0.4</v>
      </c>
      <c r="J6" s="20">
        <f t="shared" si="1"/>
        <v>0.16969999999999996</v>
      </c>
      <c r="K6" s="20">
        <f t="shared" si="2"/>
        <v>2.5</v>
      </c>
      <c r="L6" s="22">
        <f t="shared" si="3"/>
        <v>2.2999999999999687E-3</v>
      </c>
      <c r="M6" s="21">
        <f t="shared" ref="M6:M20" si="4">L6+M5</f>
        <v>3.9000000000000146E-3</v>
      </c>
      <c r="N6" s="20"/>
      <c r="P6" s="25"/>
    </row>
    <row r="7" spans="1:17" x14ac:dyDescent="0.2">
      <c r="B7">
        <v>9</v>
      </c>
      <c r="C7" s="13">
        <v>0.47361111111111109</v>
      </c>
      <c r="D7" s="19" t="s">
        <v>52</v>
      </c>
      <c r="E7" s="19" t="s">
        <v>53</v>
      </c>
      <c r="F7" s="20" t="s">
        <v>54</v>
      </c>
      <c r="G7" s="21">
        <v>1.0138</v>
      </c>
      <c r="H7" s="21">
        <v>0.1714</v>
      </c>
      <c r="I7" s="20">
        <f t="shared" si="0"/>
        <v>-0.70000000000000007</v>
      </c>
      <c r="J7" s="20">
        <f t="shared" si="1"/>
        <v>0.16739999999999999</v>
      </c>
      <c r="K7" s="20">
        <f t="shared" si="2"/>
        <v>1.4285714285714284</v>
      </c>
      <c r="L7" s="22">
        <f t="shared" si="3"/>
        <v>3.8000000000000256E-3</v>
      </c>
      <c r="M7" s="21">
        <f t="shared" si="4"/>
        <v>7.7000000000000401E-3</v>
      </c>
      <c r="N7" s="20"/>
      <c r="P7" s="25"/>
    </row>
    <row r="8" spans="1:17" x14ac:dyDescent="0.2">
      <c r="B8">
        <v>14</v>
      </c>
      <c r="C8" s="13">
        <v>0.47708333333333336</v>
      </c>
      <c r="D8" s="19" t="s">
        <v>55</v>
      </c>
      <c r="E8" s="19" t="s">
        <v>56</v>
      </c>
      <c r="F8" s="20" t="s">
        <v>57</v>
      </c>
      <c r="G8" s="21">
        <v>1.0138</v>
      </c>
      <c r="H8" s="21">
        <v>0.1714</v>
      </c>
      <c r="I8" s="20">
        <f t="shared" si="0"/>
        <v>-1</v>
      </c>
      <c r="J8" s="20">
        <f t="shared" si="1"/>
        <v>0.16359999999999997</v>
      </c>
      <c r="K8" s="20">
        <f t="shared" si="2"/>
        <v>1</v>
      </c>
      <c r="L8" s="22">
        <f t="shared" si="3"/>
        <v>2.3999999999999577E-3</v>
      </c>
      <c r="M8" s="21">
        <f t="shared" si="4"/>
        <v>1.0099999999999998E-2</v>
      </c>
      <c r="N8" s="20"/>
      <c r="P8" s="25"/>
    </row>
    <row r="9" spans="1:17" x14ac:dyDescent="0.2">
      <c r="B9">
        <v>20</v>
      </c>
      <c r="C9" s="13">
        <v>0.48125000000000001</v>
      </c>
      <c r="D9" s="19" t="s">
        <v>58</v>
      </c>
      <c r="E9" s="19" t="s">
        <v>59</v>
      </c>
      <c r="F9" s="20" t="s">
        <v>60</v>
      </c>
      <c r="G9" s="21">
        <v>1.0138</v>
      </c>
      <c r="H9" s="21">
        <v>0.1714</v>
      </c>
      <c r="I9" s="20">
        <f t="shared" si="0"/>
        <v>-1.2000000000000002</v>
      </c>
      <c r="J9" s="20">
        <f t="shared" si="1"/>
        <v>0.16120000000000001</v>
      </c>
      <c r="K9" s="20">
        <f t="shared" si="2"/>
        <v>0.83333333333333326</v>
      </c>
      <c r="L9" s="22">
        <f t="shared" si="3"/>
        <v>3.8000000000000256E-3</v>
      </c>
      <c r="M9" s="21">
        <f t="shared" si="4"/>
        <v>1.3900000000000023E-2</v>
      </c>
      <c r="N9" s="20"/>
      <c r="P9" s="25"/>
    </row>
    <row r="10" spans="1:17" x14ac:dyDescent="0.2">
      <c r="B10">
        <v>26</v>
      </c>
      <c r="C10" s="13">
        <v>0.48541666666666666</v>
      </c>
      <c r="D10" s="19" t="s">
        <v>61</v>
      </c>
      <c r="E10" s="19" t="s">
        <v>62</v>
      </c>
      <c r="F10" s="20" t="s">
        <v>63</v>
      </c>
      <c r="G10" s="21">
        <v>1.0138</v>
      </c>
      <c r="H10" s="21">
        <v>0.1714</v>
      </c>
      <c r="I10" s="20">
        <f t="shared" si="0"/>
        <v>-1.4500000000000002</v>
      </c>
      <c r="J10" s="20">
        <f t="shared" si="1"/>
        <v>0.15739999999999998</v>
      </c>
      <c r="K10" s="20">
        <f t="shared" si="2"/>
        <v>0.68965517241379304</v>
      </c>
      <c r="L10" s="22">
        <f t="shared" si="3"/>
        <v>2.9000000000001247E-3</v>
      </c>
      <c r="M10" s="21">
        <f t="shared" si="4"/>
        <v>1.6800000000000148E-2</v>
      </c>
      <c r="N10" s="20"/>
      <c r="P10" s="25"/>
    </row>
    <row r="11" spans="1:17" x14ac:dyDescent="0.2">
      <c r="B11">
        <v>33</v>
      </c>
      <c r="C11" s="13">
        <v>0.49027777777777776</v>
      </c>
      <c r="D11" s="19" t="s">
        <v>64</v>
      </c>
      <c r="E11" s="19" t="s">
        <v>65</v>
      </c>
      <c r="F11" s="20" t="s">
        <v>66</v>
      </c>
      <c r="G11" s="21">
        <v>1.0138</v>
      </c>
      <c r="H11" s="21">
        <v>0.1714</v>
      </c>
      <c r="I11" s="20">
        <f t="shared" si="0"/>
        <v>-1.8</v>
      </c>
      <c r="J11" s="20">
        <f t="shared" si="1"/>
        <v>0.15449999999999986</v>
      </c>
      <c r="K11" s="20">
        <f t="shared" si="2"/>
        <v>0.55555555555555558</v>
      </c>
      <c r="L11" s="22">
        <f t="shared" si="3"/>
        <v>3.8999999999997925E-3</v>
      </c>
      <c r="M11" s="21">
        <f t="shared" si="4"/>
        <v>2.0699999999999941E-2</v>
      </c>
      <c r="N11" s="20"/>
      <c r="P11" s="25"/>
    </row>
    <row r="12" spans="1:17" x14ac:dyDescent="0.2">
      <c r="B12">
        <v>40</v>
      </c>
      <c r="C12" s="13">
        <v>0.49513888888888891</v>
      </c>
      <c r="D12" s="19" t="s">
        <v>67</v>
      </c>
      <c r="E12" s="19" t="s">
        <v>68</v>
      </c>
      <c r="F12" s="20" t="s">
        <v>69</v>
      </c>
      <c r="G12" s="21">
        <v>1.0138</v>
      </c>
      <c r="H12" s="21">
        <v>0.1714</v>
      </c>
      <c r="I12" s="20">
        <f t="shared" si="0"/>
        <v>-1.9000000000000001</v>
      </c>
      <c r="J12" s="20">
        <f t="shared" si="1"/>
        <v>0.15060000000000007</v>
      </c>
      <c r="K12" s="20">
        <f t="shared" si="2"/>
        <v>0.52631578947368418</v>
      </c>
      <c r="L12" s="22">
        <f t="shared" si="3"/>
        <v>7.6000000000000512E-3</v>
      </c>
      <c r="M12" s="21">
        <f t="shared" si="4"/>
        <v>2.8299999999999992E-2</v>
      </c>
      <c r="N12" s="20"/>
      <c r="P12" s="25"/>
    </row>
    <row r="13" spans="1:17" x14ac:dyDescent="0.2">
      <c r="B13">
        <v>52</v>
      </c>
      <c r="C13" s="13">
        <v>0.50347222222222221</v>
      </c>
      <c r="D13" s="19" t="s">
        <v>70</v>
      </c>
      <c r="E13" s="19" t="s">
        <v>71</v>
      </c>
      <c r="F13" s="20" t="s">
        <v>72</v>
      </c>
      <c r="G13" s="21">
        <v>1.0138</v>
      </c>
      <c r="H13" s="21">
        <v>0.1714</v>
      </c>
      <c r="I13" s="20">
        <f t="shared" si="0"/>
        <v>-2.15</v>
      </c>
      <c r="J13" s="20">
        <f t="shared" si="1"/>
        <v>0.14300000000000002</v>
      </c>
      <c r="K13" s="20">
        <f t="shared" si="2"/>
        <v>0.46511627906976744</v>
      </c>
      <c r="L13" s="22">
        <f t="shared" si="3"/>
        <v>5.9000000000000163E-3</v>
      </c>
      <c r="M13" s="21">
        <f t="shared" si="4"/>
        <v>3.4200000000000008E-2</v>
      </c>
      <c r="N13" s="20"/>
      <c r="O13" s="19" t="s">
        <v>73</v>
      </c>
      <c r="P13" s="25"/>
    </row>
    <row r="14" spans="1:17" x14ac:dyDescent="0.2">
      <c r="B14">
        <v>63</v>
      </c>
      <c r="C14" s="13">
        <v>0.51111111111111107</v>
      </c>
      <c r="D14" s="19" t="s">
        <v>74</v>
      </c>
      <c r="E14" s="19" t="s">
        <v>75</v>
      </c>
      <c r="F14" s="20" t="s">
        <v>76</v>
      </c>
      <c r="G14" s="21">
        <v>1.0138</v>
      </c>
      <c r="H14" s="21">
        <v>0.1714</v>
      </c>
      <c r="I14" s="20">
        <f t="shared" si="0"/>
        <v>-2.25</v>
      </c>
      <c r="J14" s="20">
        <f t="shared" si="1"/>
        <v>0.1371</v>
      </c>
      <c r="K14" s="20">
        <f t="shared" si="2"/>
        <v>0.44444444444444442</v>
      </c>
      <c r="L14" s="22">
        <f t="shared" si="3"/>
        <v>9.7000000000000419E-3</v>
      </c>
      <c r="M14" s="21">
        <f t="shared" si="4"/>
        <v>4.390000000000005E-2</v>
      </c>
      <c r="N14" s="20"/>
      <c r="P14" s="25"/>
    </row>
    <row r="15" spans="1:17" x14ac:dyDescent="0.2">
      <c r="B15">
        <v>80</v>
      </c>
      <c r="C15" s="13">
        <v>0.5229166666666667</v>
      </c>
      <c r="D15" s="19" t="s">
        <v>77</v>
      </c>
      <c r="E15" s="19" t="s">
        <v>78</v>
      </c>
      <c r="F15" s="20" t="s">
        <v>79</v>
      </c>
      <c r="G15" s="21">
        <v>1.0138</v>
      </c>
      <c r="H15" s="21">
        <v>0.1714</v>
      </c>
      <c r="I15" s="20">
        <f t="shared" si="0"/>
        <v>-2.35</v>
      </c>
      <c r="J15" s="20">
        <f t="shared" si="1"/>
        <v>0.12739999999999996</v>
      </c>
      <c r="K15" s="20">
        <f t="shared" si="2"/>
        <v>0.42553191489361702</v>
      </c>
      <c r="L15" s="22">
        <f t="shared" si="3"/>
        <v>8.0000000000000071E-3</v>
      </c>
      <c r="M15" s="21">
        <f t="shared" si="4"/>
        <v>5.1900000000000057E-2</v>
      </c>
      <c r="N15" s="20"/>
      <c r="P15" s="25"/>
    </row>
    <row r="16" spans="1:17" x14ac:dyDescent="0.2">
      <c r="B16">
        <v>93</v>
      </c>
      <c r="C16" s="13">
        <v>0.53194444444444444</v>
      </c>
      <c r="D16" s="19" t="s">
        <v>80</v>
      </c>
      <c r="E16" s="19" t="s">
        <v>81</v>
      </c>
      <c r="F16" s="20" t="s">
        <v>82</v>
      </c>
      <c r="G16" s="21">
        <v>1.0138</v>
      </c>
      <c r="H16" s="21">
        <v>0.1714</v>
      </c>
      <c r="I16" s="20">
        <f t="shared" si="0"/>
        <v>-2.3000000000000003</v>
      </c>
      <c r="J16" s="20">
        <f t="shared" si="1"/>
        <v>0.11939999999999995</v>
      </c>
      <c r="K16" s="20">
        <f t="shared" si="2"/>
        <v>0.43478260869565211</v>
      </c>
      <c r="L16" s="22">
        <f t="shared" si="3"/>
        <v>1.21E-2</v>
      </c>
      <c r="M16" s="21">
        <f t="shared" si="4"/>
        <v>6.4000000000000057E-2</v>
      </c>
      <c r="N16" s="20"/>
      <c r="P16" s="25"/>
    </row>
    <row r="17" spans="2:16" x14ac:dyDescent="0.2">
      <c r="B17">
        <v>122</v>
      </c>
      <c r="C17" s="13">
        <v>0.55208333333333337</v>
      </c>
      <c r="D17" s="19" t="s">
        <v>83</v>
      </c>
      <c r="E17" s="19" t="s">
        <v>84</v>
      </c>
      <c r="F17" s="20" t="s">
        <v>85</v>
      </c>
      <c r="G17" s="21">
        <v>1.0138</v>
      </c>
      <c r="H17" s="21">
        <v>0.1714</v>
      </c>
      <c r="I17" s="20">
        <f t="shared" si="0"/>
        <v>-2.4000000000000004</v>
      </c>
      <c r="J17" s="20">
        <f>E17-G17-H17</f>
        <v>0.10729999999999995</v>
      </c>
      <c r="K17" s="20">
        <f t="shared" si="2"/>
        <v>0.41666666666666663</v>
      </c>
      <c r="L17" s="22">
        <f t="shared" si="3"/>
        <v>1.3400000000000079E-2</v>
      </c>
      <c r="M17" s="21">
        <f t="shared" si="4"/>
        <v>7.7400000000000135E-2</v>
      </c>
      <c r="N17" s="20"/>
      <c r="P17" s="25"/>
    </row>
    <row r="18" spans="2:16" x14ac:dyDescent="0.2">
      <c r="B18">
        <v>158</v>
      </c>
      <c r="C18" s="13">
        <v>0.57708333333333328</v>
      </c>
      <c r="D18" s="19" t="s">
        <v>86</v>
      </c>
      <c r="E18" s="19" t="s">
        <v>87</v>
      </c>
      <c r="F18" s="20" t="s">
        <v>88</v>
      </c>
      <c r="G18" s="21">
        <v>1.0138</v>
      </c>
      <c r="H18" s="21">
        <v>0.1714</v>
      </c>
      <c r="I18" s="20">
        <f t="shared" si="0"/>
        <v>-2.6500000000000004</v>
      </c>
      <c r="J18" s="20">
        <f>F18-G18-H18</f>
        <v>9.3899999999999872E-2</v>
      </c>
      <c r="K18" s="20">
        <f t="shared" si="2"/>
        <v>0.37735849056603771</v>
      </c>
      <c r="L18" s="22">
        <f t="shared" si="3"/>
        <v>1.4999999999999902E-2</v>
      </c>
      <c r="M18" s="21">
        <f t="shared" si="4"/>
        <v>9.2400000000000038E-2</v>
      </c>
      <c r="N18" s="20"/>
      <c r="P18" s="25"/>
    </row>
    <row r="19" spans="2:16" x14ac:dyDescent="0.2">
      <c r="B19">
        <v>204</v>
      </c>
      <c r="C19" s="13">
        <v>0.60902777777777772</v>
      </c>
      <c r="D19" s="19" t="s">
        <v>89</v>
      </c>
      <c r="E19" s="19" t="s">
        <v>90</v>
      </c>
      <c r="F19" s="20" t="s">
        <v>91</v>
      </c>
      <c r="G19" s="21">
        <v>1.0138</v>
      </c>
      <c r="H19" s="21">
        <v>0.1714</v>
      </c>
      <c r="I19" s="20">
        <f t="shared" si="0"/>
        <v>-3.0500000000000003</v>
      </c>
      <c r="J19" s="20">
        <f>F19-G19-H19</f>
        <v>7.889999999999997E-2</v>
      </c>
      <c r="K19" s="20">
        <f t="shared" si="2"/>
        <v>0.32786885245901637</v>
      </c>
      <c r="L19" s="22">
        <f t="shared" si="3"/>
        <v>1.1800000000000033E-2</v>
      </c>
      <c r="M19" s="21">
        <f t="shared" si="4"/>
        <v>0.10420000000000007</v>
      </c>
      <c r="N19" s="20"/>
      <c r="P19" s="25"/>
    </row>
    <row r="20" spans="2:16" ht="19.25" customHeight="1" x14ac:dyDescent="0.2">
      <c r="B20">
        <v>241</v>
      </c>
      <c r="C20" s="13">
        <v>0.63472222222222219</v>
      </c>
      <c r="D20" s="19" t="s">
        <v>92</v>
      </c>
      <c r="E20" s="19" t="s">
        <v>93</v>
      </c>
      <c r="F20" s="20" t="s">
        <v>94</v>
      </c>
      <c r="G20" s="21">
        <v>1.0138</v>
      </c>
      <c r="H20" s="21">
        <v>0.1714</v>
      </c>
      <c r="I20" s="20">
        <f t="shared" si="0"/>
        <v>-3.5200000000000005</v>
      </c>
      <c r="J20" s="20">
        <f>F20-G20-H20</f>
        <v>6.7099999999999937E-2</v>
      </c>
      <c r="K20" s="20">
        <f t="shared" si="2"/>
        <v>0.28409090909090906</v>
      </c>
      <c r="L20" s="22">
        <f t="shared" si="3"/>
        <v>6.7099999999999937E-2</v>
      </c>
      <c r="M20" s="21">
        <f t="shared" si="4"/>
        <v>0.17130000000000001</v>
      </c>
      <c r="N20" s="20"/>
      <c r="P20" s="25"/>
    </row>
    <row r="21" spans="2:16" x14ac:dyDescent="0.2">
      <c r="F21" s="20"/>
      <c r="G21" s="20"/>
      <c r="H21" s="20"/>
      <c r="I21" s="20"/>
      <c r="J21" s="20"/>
      <c r="K21" s="20"/>
      <c r="L21" s="20"/>
      <c r="M21" s="20"/>
      <c r="N21" s="20"/>
      <c r="P21" s="25"/>
    </row>
    <row r="22" spans="2:16" x14ac:dyDescent="0.2">
      <c r="F22" s="20"/>
      <c r="G22" s="20"/>
      <c r="H22" s="20"/>
      <c r="I22" s="20"/>
      <c r="J22" s="20"/>
      <c r="K22" s="20"/>
      <c r="L22" s="20"/>
      <c r="M22" s="20"/>
      <c r="N22" s="20"/>
      <c r="O22" s="19"/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PSI_(midday)</vt:lpstr>
      <vt:lpstr>datasheet_gmin</vt:lpstr>
      <vt:lpstr>PV_curve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Paligi</dc:creator>
  <cp:lastModifiedBy>Sharath Paligi</cp:lastModifiedBy>
  <cp:lastPrinted>2024-06-24T12:35:30Z</cp:lastPrinted>
  <dcterms:created xsi:type="dcterms:W3CDTF">2024-06-20T07:28:24Z</dcterms:created>
  <dcterms:modified xsi:type="dcterms:W3CDTF">2024-06-24T14:09:15Z</dcterms:modified>
</cp:coreProperties>
</file>