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harathsp3/Documents/Projects-R/2024/2024-CWW-practicals/data/Gs/"/>
    </mc:Choice>
  </mc:AlternateContent>
  <xr:revisionPtr revIDLastSave="0" documentId="13_ncr:1_{124674DB-2C40-1042-8ACE-1833C3DEF7F4}" xr6:coauthVersionLast="47" xr6:coauthVersionMax="47" xr10:uidLastSave="{00000000-0000-0000-0000-000000000000}"/>
  <bookViews>
    <workbookView xWindow="0" yWindow="740" windowWidth="29400" windowHeight="16960" xr2:uid="{00000000-000D-0000-FFFF-FFFF00000000}"/>
  </bookViews>
  <sheets>
    <sheet name="2024_CWW_slow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5" i="1" l="1"/>
  <c r="AF15" i="1"/>
  <c r="U15" i="1"/>
  <c r="P15" i="1"/>
  <c r="T15" i="1" s="1"/>
  <c r="M15" i="1"/>
  <c r="L15" i="1" s="1"/>
  <c r="K15" i="1"/>
  <c r="AL14" i="1"/>
  <c r="P14" i="1" s="1"/>
  <c r="AF14" i="1"/>
  <c r="U14" i="1"/>
  <c r="M14" i="1" s="1"/>
  <c r="K14" i="1"/>
  <c r="AL13" i="1"/>
  <c r="P13" i="1" s="1"/>
  <c r="AF13" i="1"/>
  <c r="U13" i="1"/>
  <c r="M13" i="1" s="1"/>
  <c r="K13" i="1"/>
  <c r="AL12" i="1"/>
  <c r="P12" i="1" s="1"/>
  <c r="AF12" i="1"/>
  <c r="U12" i="1"/>
  <c r="M12" i="1"/>
  <c r="K12" i="1"/>
  <c r="AL11" i="1"/>
  <c r="P11" i="1" s="1"/>
  <c r="T11" i="1" s="1"/>
  <c r="AF11" i="1"/>
  <c r="U11" i="1"/>
  <c r="M11" i="1" s="1"/>
  <c r="L11" i="1" s="1"/>
  <c r="J11" i="1" s="1"/>
  <c r="K11" i="1"/>
  <c r="AL10" i="1"/>
  <c r="P10" i="1" s="1"/>
  <c r="AF10" i="1"/>
  <c r="U10" i="1"/>
  <c r="M10" i="1" s="1"/>
  <c r="K10" i="1"/>
  <c r="AL9" i="1"/>
  <c r="P9" i="1" s="1"/>
  <c r="AF9" i="1"/>
  <c r="U9" i="1"/>
  <c r="M9" i="1" s="1"/>
  <c r="K9" i="1"/>
  <c r="AL8" i="1"/>
  <c r="P8" i="1" s="1"/>
  <c r="AF8" i="1"/>
  <c r="U8" i="1"/>
  <c r="M8" i="1"/>
  <c r="K8" i="1"/>
  <c r="AL7" i="1"/>
  <c r="P7" i="1" s="1"/>
  <c r="AF7" i="1"/>
  <c r="U7" i="1"/>
  <c r="M7" i="1"/>
  <c r="K7" i="1"/>
  <c r="AL6" i="1"/>
  <c r="P6" i="1" s="1"/>
  <c r="AF6" i="1"/>
  <c r="U6" i="1"/>
  <c r="M6" i="1" s="1"/>
  <c r="K6" i="1"/>
  <c r="AL5" i="1"/>
  <c r="P5" i="1" s="1"/>
  <c r="AF5" i="1"/>
  <c r="U5" i="1"/>
  <c r="M5" i="1" s="1"/>
  <c r="K5" i="1"/>
  <c r="AL4" i="1"/>
  <c r="P4" i="1" s="1"/>
  <c r="AF4" i="1"/>
  <c r="U4" i="1"/>
  <c r="M4" i="1" s="1"/>
  <c r="K4" i="1"/>
  <c r="T7" i="1" l="1"/>
  <c r="Q7" i="1"/>
  <c r="L7" i="1"/>
  <c r="J7" i="1" s="1"/>
  <c r="J15" i="1"/>
  <c r="T14" i="1"/>
  <c r="L14" i="1" s="1"/>
  <c r="J14" i="1" s="1"/>
  <c r="Q14" i="1"/>
  <c r="T4" i="1"/>
  <c r="L4" i="1" s="1"/>
  <c r="J4" i="1" s="1"/>
  <c r="Q4" i="1"/>
  <c r="T6" i="1"/>
  <c r="L6" i="1" s="1"/>
  <c r="J6" i="1" s="1"/>
  <c r="Q6" i="1"/>
  <c r="Q9" i="1"/>
  <c r="T9" i="1"/>
  <c r="L9" i="1" s="1"/>
  <c r="J9" i="1" s="1"/>
  <c r="Q13" i="1"/>
  <c r="T13" i="1"/>
  <c r="L13" i="1" s="1"/>
  <c r="J13" i="1" s="1"/>
  <c r="T12" i="1"/>
  <c r="L12" i="1" s="1"/>
  <c r="J12" i="1" s="1"/>
  <c r="Q12" i="1"/>
  <c r="T8" i="1"/>
  <c r="L8" i="1" s="1"/>
  <c r="J8" i="1" s="1"/>
  <c r="Q8" i="1"/>
  <c r="Q10" i="1"/>
  <c r="T10" i="1"/>
  <c r="L10" i="1"/>
  <c r="J10" i="1" s="1"/>
  <c r="Q5" i="1"/>
  <c r="T5" i="1"/>
  <c r="L5" i="1" s="1"/>
  <c r="J5" i="1" s="1"/>
  <c r="Q11" i="1"/>
  <c r="Q15" i="1"/>
</calcChain>
</file>

<file path=xl/sharedStrings.xml><?xml version="1.0" encoding="utf-8"?>
<sst xmlns="http://schemas.openxmlformats.org/spreadsheetml/2006/main" count="1485" uniqueCount="548">
  <si>
    <t>SYS</t>
  </si>
  <si>
    <t>USERDEF</t>
  </si>
  <si>
    <t>PORO</t>
  </si>
  <si>
    <t>FLUORO</t>
  </si>
  <si>
    <t>SENSOR</t>
  </si>
  <si>
    <t>MATCH</t>
  </si>
  <si>
    <t>STABILITY</t>
  </si>
  <si>
    <t>P_CONFIG</t>
  </si>
  <si>
    <t>FL_CONFIG</t>
  </si>
  <si>
    <t>SENSOR_V</t>
  </si>
  <si>
    <t>USERCAL</t>
  </si>
  <si>
    <t>META</t>
  </si>
  <si>
    <t>Obs#</t>
  </si>
  <si>
    <t>Time</t>
  </si>
  <si>
    <t>Date</t>
  </si>
  <si>
    <t>configName</t>
  </si>
  <si>
    <t>configAuthor</t>
  </si>
  <si>
    <t>remark</t>
  </si>
  <si>
    <t>Species</t>
  </si>
  <si>
    <t>tree_num</t>
  </si>
  <si>
    <t/>
  </si>
  <si>
    <t>gsw</t>
  </si>
  <si>
    <t>gbw</t>
  </si>
  <si>
    <t>gtw</t>
  </si>
  <si>
    <t>E_apparent</t>
  </si>
  <si>
    <t>VPcham</t>
  </si>
  <si>
    <t>VPref</t>
  </si>
  <si>
    <t>VPleaf</t>
  </si>
  <si>
    <t>VPDleaf</t>
  </si>
  <si>
    <t>H2O_r</t>
  </si>
  <si>
    <t>H2O_s</t>
  </si>
  <si>
    <t>H2O_leaf</t>
  </si>
  <si>
    <t>leaf_area</t>
  </si>
  <si>
    <t>leaf_width</t>
  </si>
  <si>
    <t>flashID</t>
  </si>
  <si>
    <t>Fo</t>
  </si>
  <si>
    <t>Fm</t>
  </si>
  <si>
    <t>Fv/Fm</t>
  </si>
  <si>
    <t>Fs</t>
  </si>
  <si>
    <t>Fm'</t>
  </si>
  <si>
    <t>PhiPS2</t>
  </si>
  <si>
    <t>PS2/1</t>
  </si>
  <si>
    <t>abs</t>
  </si>
  <si>
    <t>ETR</t>
  </si>
  <si>
    <t>TRANS</t>
  </si>
  <si>
    <t>rh_s</t>
  </si>
  <si>
    <t>rh_r</t>
  </si>
  <si>
    <t>Tref</t>
  </si>
  <si>
    <t>Tmeas</t>
  </si>
  <si>
    <t>Tleaf</t>
  </si>
  <si>
    <t>P_atm</t>
  </si>
  <si>
    <t>flow</t>
  </si>
  <si>
    <t>flow_s</t>
  </si>
  <si>
    <t>leak_pct</t>
  </si>
  <si>
    <t>Qamb</t>
  </si>
  <si>
    <t>batt</t>
  </si>
  <si>
    <t>match_time</t>
  </si>
  <si>
    <t>match_date</t>
  </si>
  <si>
    <t>rh_adj</t>
  </si>
  <si>
    <t>type</t>
  </si>
  <si>
    <t>gsw1sec</t>
  </si>
  <si>
    <t>gsw2sec</t>
  </si>
  <si>
    <t>gsw4sec</t>
  </si>
  <si>
    <t>flr1sec</t>
  </si>
  <si>
    <t>flr2sec</t>
  </si>
  <si>
    <t>flr4sec</t>
  </si>
  <si>
    <t>auto</t>
  </si>
  <si>
    <t>flow_set</t>
  </si>
  <si>
    <t>gsw_limit</t>
  </si>
  <si>
    <t>gsw_period</t>
  </si>
  <si>
    <t>aw</t>
  </si>
  <si>
    <t>Bla</t>
  </si>
  <si>
    <t>Blb</t>
  </si>
  <si>
    <t>Blc</t>
  </si>
  <si>
    <t>Bld</t>
  </si>
  <si>
    <t>Ble</t>
  </si>
  <si>
    <t>chamber</t>
  </si>
  <si>
    <t>dark</t>
  </si>
  <si>
    <t>flash_type</t>
  </si>
  <si>
    <t>flash_intensity</t>
  </si>
  <si>
    <t>modrate</t>
  </si>
  <si>
    <t>flr_limit</t>
  </si>
  <si>
    <t>flr_period</t>
  </si>
  <si>
    <t>P1_dur</t>
  </si>
  <si>
    <t>P2_dur</t>
  </si>
  <si>
    <t>P3_dur</t>
  </si>
  <si>
    <t>P1_Fmax</t>
  </si>
  <si>
    <t>P2_ramp</t>
  </si>
  <si>
    <t>P2_slp</t>
  </si>
  <si>
    <t>P3_Fmax</t>
  </si>
  <si>
    <t>P3_Pred</t>
  </si>
  <si>
    <t>P3_DeltaF</t>
  </si>
  <si>
    <t>v_humA</t>
  </si>
  <si>
    <t>v_humB</t>
  </si>
  <si>
    <t>v_flowIn</t>
  </si>
  <si>
    <t>v_flowOut</t>
  </si>
  <si>
    <t>v_temp</t>
  </si>
  <si>
    <t>v_irt</t>
  </si>
  <si>
    <t>v_pres</t>
  </si>
  <si>
    <t>v_par</t>
  </si>
  <si>
    <t>v_F</t>
  </si>
  <si>
    <t>i_LED</t>
  </si>
  <si>
    <t>b_rhr</t>
  </si>
  <si>
    <t>m_rhr</t>
  </si>
  <si>
    <t>span_rhr</t>
  </si>
  <si>
    <t>b_rhs</t>
  </si>
  <si>
    <t>m_rhs</t>
  </si>
  <si>
    <t>span_rhs</t>
  </si>
  <si>
    <t>z_flowIn</t>
  </si>
  <si>
    <t>z_flowOut</t>
  </si>
  <si>
    <t>z_quantum</t>
  </si>
  <si>
    <t>z_flr</t>
  </si>
  <si>
    <t>flashId</t>
  </si>
  <si>
    <t>lciSerNum</t>
  </si>
  <si>
    <t>lcpSerNum</t>
  </si>
  <si>
    <t>lcfSerNum</t>
  </si>
  <si>
    <t>lcrhSerNum</t>
  </si>
  <si>
    <t>version</t>
  </si>
  <si>
    <t>configUpdatedAt</t>
  </si>
  <si>
    <t>HHMMSS</t>
  </si>
  <si>
    <t>YYYYMMDD</t>
  </si>
  <si>
    <t>mol+1m-2s-1</t>
  </si>
  <si>
    <t>mmol+1m-2s-1</t>
  </si>
  <si>
    <t>kPa</t>
  </si>
  <si>
    <t>mmol+1mol-1</t>
  </si>
  <si>
    <t>cm+2</t>
  </si>
  <si>
    <t>mm</t>
  </si>
  <si>
    <t>umol+1m-2s-1</t>
  </si>
  <si>
    <t>%</t>
  </si>
  <si>
    <t>C</t>
  </si>
  <si>
    <t>umol+1sec-1</t>
  </si>
  <si>
    <t>V</t>
  </si>
  <si>
    <t>(umol+1m-2s-1)s-1</t>
  </si>
  <si>
    <t>s</t>
  </si>
  <si>
    <t>Hz</t>
  </si>
  <si>
    <t>s-1</t>
  </si>
  <si>
    <t>ms</t>
  </si>
  <si>
    <t>A</t>
  </si>
  <si>
    <t>1</t>
  </si>
  <si>
    <t>2024-06-24</t>
  </si>
  <si>
    <t>2024_CWW_slow_2</t>
  </si>
  <si>
    <t>Sharath</t>
  </si>
  <si>
    <t>1.800000</t>
  </si>
  <si>
    <t>0.000000</t>
  </si>
  <si>
    <t>0.5</t>
  </si>
  <si>
    <t>0.80</t>
  </si>
  <si>
    <t>1.000000</t>
  </si>
  <si>
    <t>156.5</t>
  </si>
  <si>
    <t>-0.000</t>
  </si>
  <si>
    <t>0.000</t>
  </si>
  <si>
    <t>-0.002</t>
  </si>
  <si>
    <t>150</t>
  </si>
  <si>
    <t>0.001</t>
  </si>
  <si>
    <t>2.000000</t>
  </si>
  <si>
    <t>0.165850</t>
  </si>
  <si>
    <t>0.029230</t>
  </si>
  <si>
    <t>-0.000068</t>
  </si>
  <si>
    <t>standard</t>
  </si>
  <si>
    <t>0</t>
  </si>
  <si>
    <t>rectangular</t>
  </si>
  <si>
    <t>7000</t>
  </si>
  <si>
    <t>500</t>
  </si>
  <si>
    <t>-9999.000000</t>
  </si>
  <si>
    <t>55537</t>
  </si>
  <si>
    <t>-9999</t>
  </si>
  <si>
    <t>2.366979</t>
  </si>
  <si>
    <t>-0.000027</t>
  </si>
  <si>
    <t>2.379352</t>
  </si>
  <si>
    <t>-0.000008</t>
  </si>
  <si>
    <t>0.602324</t>
  </si>
  <si>
    <t>0.600243</t>
  </si>
  <si>
    <t>0.106805</t>
  </si>
  <si>
    <t>PFA-00180</t>
  </si>
  <si>
    <t>PSA-00192</t>
  </si>
  <si>
    <t>PSF-00186</t>
  </si>
  <si>
    <t>RHS-00538</t>
  </si>
  <si>
    <t>3.0.0</t>
  </si>
  <si>
    <t>2024-06-23T17:01:50.540Z</t>
  </si>
  <si>
    <t>156.4</t>
  </si>
  <si>
    <t>-0.001</t>
  </si>
  <si>
    <t>09:56:41</t>
  </si>
  <si>
    <t>ROPS</t>
  </si>
  <si>
    <t>008</t>
  </si>
  <si>
    <t>1.494221</t>
  </si>
  <si>
    <t>1.473068</t>
  </si>
  <si>
    <t>14.780009</t>
  </si>
  <si>
    <t>14.992245</t>
  </si>
  <si>
    <t>PSF-00186_20240624095641_519</t>
  </si>
  <si>
    <t>93.385933</t>
  </si>
  <si>
    <t>169.927246</t>
  </si>
  <si>
    <t>0.450436</t>
  </si>
  <si>
    <t>45.84</t>
  </si>
  <si>
    <t>45.19</t>
  </si>
  <si>
    <t>25.42</t>
  </si>
  <si>
    <t>26.70</t>
  </si>
  <si>
    <t>99.67</t>
  </si>
  <si>
    <t>156.1</t>
  </si>
  <si>
    <t>0.2</t>
  </si>
  <si>
    <t>1662</t>
  </si>
  <si>
    <t>4.021</t>
  </si>
  <si>
    <t>09:51:09</t>
  </si>
  <si>
    <t>-0.38</t>
  </si>
  <si>
    <t>-0.598</t>
  </si>
  <si>
    <t>-1.673</t>
  </si>
  <si>
    <t>-1.097</t>
  </si>
  <si>
    <t>2.437720</t>
  </si>
  <si>
    <t>2.453104</t>
  </si>
  <si>
    <t>1.636378</t>
  </si>
  <si>
    <t>0.932992</t>
  </si>
  <si>
    <t>0.268237</t>
  </si>
  <si>
    <t>0.015339</t>
  </si>
  <si>
    <t>0.387585</t>
  </si>
  <si>
    <t>1.498706</t>
  </si>
  <si>
    <t>0.000363</t>
  </si>
  <si>
    <t>2</t>
  </si>
  <si>
    <t>09:58:13</t>
  </si>
  <si>
    <t>005</t>
  </si>
  <si>
    <t>1.526799</t>
  </si>
  <si>
    <t>1.486892</t>
  </si>
  <si>
    <t>14.916575</t>
  </si>
  <si>
    <t>15.316933</t>
  </si>
  <si>
    <t>PSF-00186_20240624095813_efa</t>
  </si>
  <si>
    <t>87.859512</t>
  </si>
  <si>
    <t>99.843620</t>
  </si>
  <si>
    <t>0.120029</t>
  </si>
  <si>
    <t>46.73</t>
  </si>
  <si>
    <t>45.51</t>
  </si>
  <si>
    <t>25.46</t>
  </si>
  <si>
    <t>29.21</t>
  </si>
  <si>
    <t>99.68</t>
  </si>
  <si>
    <t>155.7</t>
  </si>
  <si>
    <t>0.4</t>
  </si>
  <si>
    <t>1786</t>
  </si>
  <si>
    <t>4.017</t>
  </si>
  <si>
    <t>0.003</t>
  </si>
  <si>
    <t>-0.923</t>
  </si>
  <si>
    <t>-2.328</t>
  </si>
  <si>
    <t>-5.003</t>
  </si>
  <si>
    <t>2.438133</t>
  </si>
  <si>
    <t>2.454295</t>
  </si>
  <si>
    <t>1.636494</t>
  </si>
  <si>
    <t>0.932083</t>
  </si>
  <si>
    <t>0.267800</t>
  </si>
  <si>
    <t>0.045498</t>
  </si>
  <si>
    <t>0.394981</t>
  </si>
  <si>
    <t>1.602161</t>
  </si>
  <si>
    <t>10:03:01</t>
  </si>
  <si>
    <t>006</t>
  </si>
  <si>
    <t>1.501272</t>
  </si>
  <si>
    <t>1.468871</t>
  </si>
  <si>
    <t>14.736600</t>
  </si>
  <si>
    <t>15.061668</t>
  </si>
  <si>
    <t>PSF-00186_20240624100301_d19</t>
  </si>
  <si>
    <t>121.111389</t>
  </si>
  <si>
    <t>243.453735</t>
  </si>
  <si>
    <t>0.502528</t>
  </si>
  <si>
    <t>45.60</t>
  </si>
  <si>
    <t>44.61</t>
  </si>
  <si>
    <t>25.59</t>
  </si>
  <si>
    <t>156.3</t>
  </si>
  <si>
    <t>155.3</t>
  </si>
  <si>
    <t>0.6</t>
  </si>
  <si>
    <t>1644</t>
  </si>
  <si>
    <t>4.011</t>
  </si>
  <si>
    <t>10:02:50</t>
  </si>
  <si>
    <t>-0.40</t>
  </si>
  <si>
    <t>0.006</t>
  </si>
  <si>
    <t>-1.122</t>
  </si>
  <si>
    <t>-2.778</t>
  </si>
  <si>
    <t>-28.428</t>
  </si>
  <si>
    <t>2.436906</t>
  </si>
  <si>
    <t>2.452764</t>
  </si>
  <si>
    <t>1.636025</t>
  </si>
  <si>
    <t>0.930949</t>
  </si>
  <si>
    <t>0.266437</t>
  </si>
  <si>
    <t>-0.001435</t>
  </si>
  <si>
    <t>0.413272</t>
  </si>
  <si>
    <t>1.483556</t>
  </si>
  <si>
    <t>10:05:31</t>
  </si>
  <si>
    <t>007</t>
  </si>
  <si>
    <t>1.551288</t>
  </si>
  <si>
    <t>1.506155</t>
  </si>
  <si>
    <t>15.113888</t>
  </si>
  <si>
    <t>15.566782</t>
  </si>
  <si>
    <t>PSF-00186_20240624100531_a22</t>
  </si>
  <si>
    <t>120.999458</t>
  </si>
  <si>
    <t>169.542786</t>
  </si>
  <si>
    <t>0.286319</t>
  </si>
  <si>
    <t>46.68</t>
  </si>
  <si>
    <t>45.32</t>
  </si>
  <si>
    <t>25.74</t>
  </si>
  <si>
    <t>28.46</t>
  </si>
  <si>
    <t>99.65</t>
  </si>
  <si>
    <t>0.1</t>
  </si>
  <si>
    <t>1459</t>
  </si>
  <si>
    <t>4.009</t>
  </si>
  <si>
    <t>-0.190</t>
  </si>
  <si>
    <t>0.126</t>
  </si>
  <si>
    <t>-0.358</t>
  </si>
  <si>
    <t>2.437819</t>
  </si>
  <si>
    <t>2.454190</t>
  </si>
  <si>
    <t>1.636493</t>
  </si>
  <si>
    <t>0.933474</t>
  </si>
  <si>
    <t>0.264754</t>
  </si>
  <si>
    <t>0.032700</t>
  </si>
  <si>
    <t>0.421993</t>
  </si>
  <si>
    <t>1.328525</t>
  </si>
  <si>
    <t>0.000360</t>
  </si>
  <si>
    <t>11:04:59</t>
  </si>
  <si>
    <t>1.855811</t>
  </si>
  <si>
    <t>1.802736</t>
  </si>
  <si>
    <t>18.107079</t>
  </si>
  <si>
    <t>18.640171</t>
  </si>
  <si>
    <t>PSF-00186_20240624110459_8aa</t>
  </si>
  <si>
    <t>41.643261</t>
  </si>
  <si>
    <t>63.251854</t>
  </si>
  <si>
    <t>0.341628</t>
  </si>
  <si>
    <t>36.13</t>
  </si>
  <si>
    <t>35.10</t>
  </si>
  <si>
    <t>33.29</t>
  </si>
  <si>
    <t>34.51</t>
  </si>
  <si>
    <t>99.56</t>
  </si>
  <si>
    <t>154.7</t>
  </si>
  <si>
    <t>1.1</t>
  </si>
  <si>
    <t>1612</t>
  </si>
  <si>
    <t>3.937</t>
  </si>
  <si>
    <t>11:00:47</t>
  </si>
  <si>
    <t>-0.17</t>
  </si>
  <si>
    <t>0.002</t>
  </si>
  <si>
    <t>0.009</t>
  </si>
  <si>
    <t>1.593</t>
  </si>
  <si>
    <t>11.543</t>
  </si>
  <si>
    <t>-33.180</t>
  </si>
  <si>
    <t>2.422538</t>
  </si>
  <si>
    <t>2.438170</t>
  </si>
  <si>
    <t>1.636557</t>
  </si>
  <si>
    <t>0.929336</t>
  </si>
  <si>
    <t>0.196533</t>
  </si>
  <si>
    <t>0.015368</t>
  </si>
  <si>
    <t>0.576523</t>
  </si>
  <si>
    <t>1.456591</t>
  </si>
  <si>
    <t>0.000370</t>
  </si>
  <si>
    <t>11:07:25</t>
  </si>
  <si>
    <t>010</t>
  </si>
  <si>
    <t>1.791390</t>
  </si>
  <si>
    <t>1.757238</t>
  </si>
  <si>
    <t>17.649904</t>
  </si>
  <si>
    <t>17.992937</t>
  </si>
  <si>
    <t>PSF-00186_20240624110725_5c6</t>
  </si>
  <si>
    <t>105.767014</t>
  </si>
  <si>
    <t>210.722565</t>
  </si>
  <si>
    <t>0.498075</t>
  </si>
  <si>
    <t>37.04</t>
  </si>
  <si>
    <t>36.34</t>
  </si>
  <si>
    <t>32.22</t>
  </si>
  <si>
    <t>30.96</t>
  </si>
  <si>
    <t>154.5</t>
  </si>
  <si>
    <t>1.2</t>
  </si>
  <si>
    <t>344</t>
  </si>
  <si>
    <t>3.934</t>
  </si>
  <si>
    <t>0.113</t>
  </si>
  <si>
    <t>-1.129</t>
  </si>
  <si>
    <t>6.174</t>
  </si>
  <si>
    <t>2.424409</t>
  </si>
  <si>
    <t>2.439590</t>
  </si>
  <si>
    <t>1.636209</t>
  </si>
  <si>
    <t>0.928888</t>
  </si>
  <si>
    <t>0.204925</t>
  </si>
  <si>
    <t>-0.016017</t>
  </si>
  <si>
    <t>0.577049</t>
  </si>
  <si>
    <t>0.394964</t>
  </si>
  <si>
    <t>0.000374</t>
  </si>
  <si>
    <t>11:10:29</t>
  </si>
  <si>
    <t>1.549244</t>
  </si>
  <si>
    <t>1.522306</t>
  </si>
  <si>
    <t>15.289764</t>
  </si>
  <si>
    <t>15.560319</t>
  </si>
  <si>
    <t>PSF-00186_20240624111029_858</t>
  </si>
  <si>
    <t>125.546333</t>
  </si>
  <si>
    <t>516.469360</t>
  </si>
  <si>
    <t>0.756914</t>
  </si>
  <si>
    <t>34.79</t>
  </si>
  <si>
    <t>34.18</t>
  </si>
  <si>
    <t>30.77</t>
  </si>
  <si>
    <t>27.64</t>
  </si>
  <si>
    <t>155.5</t>
  </si>
  <si>
    <t>255</t>
  </si>
  <si>
    <t>3.931</t>
  </si>
  <si>
    <t>29.648</t>
  </si>
  <si>
    <t>8.427</t>
  </si>
  <si>
    <t>7.750</t>
  </si>
  <si>
    <t>2.421694</t>
  </si>
  <si>
    <t>2.436704</t>
  </si>
  <si>
    <t>1.637605</t>
  </si>
  <si>
    <t>0.931432</t>
  </si>
  <si>
    <t>0.216947</t>
  </si>
  <si>
    <t>-0.038487</t>
  </si>
  <si>
    <t>0.574184</t>
  </si>
  <si>
    <t>0.320064</t>
  </si>
  <si>
    <t>11:11:54</t>
  </si>
  <si>
    <t>1.505952</t>
  </si>
  <si>
    <t>1.471186</t>
  </si>
  <si>
    <t>14.778137</t>
  </si>
  <si>
    <t>15.127362</t>
  </si>
  <si>
    <t>PSF-00186_20240624111154_90d</t>
  </si>
  <si>
    <t>91.438652</t>
  </si>
  <si>
    <t>302.748810</t>
  </si>
  <si>
    <t>0.697972</t>
  </si>
  <si>
    <t>35.18</t>
  </si>
  <si>
    <t>34.36</t>
  </si>
  <si>
    <t>30.08</t>
  </si>
  <si>
    <t>26.13</t>
  </si>
  <si>
    <t>99.55</t>
  </si>
  <si>
    <t>155.6</t>
  </si>
  <si>
    <t>250</t>
  </si>
  <si>
    <t>11:11:44</t>
  </si>
  <si>
    <t>-0.11</t>
  </si>
  <si>
    <t>0.005</t>
  </si>
  <si>
    <t>0.372</t>
  </si>
  <si>
    <t>0.464</t>
  </si>
  <si>
    <t>1.011</t>
  </si>
  <si>
    <t>2.422058</t>
  </si>
  <si>
    <t>2.437267</t>
  </si>
  <si>
    <t>1.637165</t>
  </si>
  <si>
    <t>0.931826</t>
  </si>
  <si>
    <t>0.222908</t>
  </si>
  <si>
    <t>-0.048014</t>
  </si>
  <si>
    <t>0.572594</t>
  </si>
  <si>
    <t>0.316167</t>
  </si>
  <si>
    <t>0.000369</t>
  </si>
  <si>
    <t>11:59:45</t>
  </si>
  <si>
    <t>1.550144</t>
  </si>
  <si>
    <t>1.495330</t>
  </si>
  <si>
    <t>15.006727</t>
  </si>
  <si>
    <t>15.556824</t>
  </si>
  <si>
    <t>PSF-00186_20240624115945_939</t>
  </si>
  <si>
    <t>87.502602</t>
  </si>
  <si>
    <t>148.648376</t>
  </si>
  <si>
    <t>0.411345</t>
  </si>
  <si>
    <t>35.67</t>
  </si>
  <si>
    <t>34.41</t>
  </si>
  <si>
    <t>30.34</t>
  </si>
  <si>
    <t>31.71</t>
  </si>
  <si>
    <t>99.64</t>
  </si>
  <si>
    <t>671</t>
  </si>
  <si>
    <t>3.929</t>
  </si>
  <si>
    <t>11:59:36</t>
  </si>
  <si>
    <t>-0.31</t>
  </si>
  <si>
    <t>1.621</t>
  </si>
  <si>
    <t>3.349</t>
  </si>
  <si>
    <t>4.271</t>
  </si>
  <si>
    <t>2.422080</t>
  </si>
  <si>
    <t>2.438198</t>
  </si>
  <si>
    <t>1.637369</t>
  </si>
  <si>
    <t>0.932052</t>
  </si>
  <si>
    <t>0.220635</t>
  </si>
  <si>
    <t>0.016827</t>
  </si>
  <si>
    <t>0.183280</t>
  </si>
  <si>
    <t>0.668265</t>
  </si>
  <si>
    <t>12:05:51</t>
  </si>
  <si>
    <t>1.372771</t>
  </si>
  <si>
    <t>1.358333</t>
  </si>
  <si>
    <t>13.630144</t>
  </si>
  <si>
    <t>13.775031</t>
  </si>
  <si>
    <t>PSF-00186_20240624120551_dd0</t>
  </si>
  <si>
    <t>105.866074</t>
  </si>
  <si>
    <t>223.544235</t>
  </si>
  <si>
    <t>0.526420</t>
  </si>
  <si>
    <t>34.32</t>
  </si>
  <si>
    <t>33.96</t>
  </si>
  <si>
    <t>28.90</t>
  </si>
  <si>
    <t>26.81</t>
  </si>
  <si>
    <t>99.66</t>
  </si>
  <si>
    <t>277</t>
  </si>
  <si>
    <t>3.921</t>
  </si>
  <si>
    <t>0.010</t>
  </si>
  <si>
    <t>0.607</t>
  </si>
  <si>
    <t>0.931</t>
  </si>
  <si>
    <t>0.957</t>
  </si>
  <si>
    <t>2.421699</t>
  </si>
  <si>
    <t>2.436546</t>
  </si>
  <si>
    <t>1.636792</t>
  </si>
  <si>
    <t>0.928852</t>
  </si>
  <si>
    <t>0.233551</t>
  </si>
  <si>
    <t>-0.025448</t>
  </si>
  <si>
    <t>0.220906</t>
  </si>
  <si>
    <t>0.339152</t>
  </si>
  <si>
    <t>0.000375</t>
  </si>
  <si>
    <t>12:10:47</t>
  </si>
  <si>
    <t>1.338790</t>
  </si>
  <si>
    <t>1.318354</t>
  </si>
  <si>
    <t>13.227690</t>
  </si>
  <si>
    <t>13.432733</t>
  </si>
  <si>
    <t>PSF-00186_20240624121047_1d5</t>
  </si>
  <si>
    <t>104.228142</t>
  </si>
  <si>
    <t>240.349884</t>
  </si>
  <si>
    <t>0.566348</t>
  </si>
  <si>
    <t>36.40</t>
  </si>
  <si>
    <t>35.85</t>
  </si>
  <si>
    <t>27.46</t>
  </si>
  <si>
    <t>25.96</t>
  </si>
  <si>
    <t>155.9</t>
  </si>
  <si>
    <t>0.3</t>
  </si>
  <si>
    <t>235</t>
  </si>
  <si>
    <t>3.913</t>
  </si>
  <si>
    <t>12:10:10</t>
  </si>
  <si>
    <t>-0.29</t>
  </si>
  <si>
    <t>-9999.000</t>
  </si>
  <si>
    <t>0.393</t>
  </si>
  <si>
    <t>0.576</t>
  </si>
  <si>
    <t>2.424567</t>
  </si>
  <si>
    <t>2.439655</t>
  </si>
  <si>
    <t>1.637117</t>
  </si>
  <si>
    <t>0.932479</t>
  </si>
  <si>
    <t>0.247268</t>
  </si>
  <si>
    <t>-0.018049</t>
  </si>
  <si>
    <t>0.246322</t>
  </si>
  <si>
    <t>0.303209</t>
  </si>
  <si>
    <t>0.000367</t>
  </si>
  <si>
    <t>12:12:54</t>
  </si>
  <si>
    <t>1.316899</t>
  </si>
  <si>
    <t>1.289488</t>
  </si>
  <si>
    <t>12.938090</t>
  </si>
  <si>
    <t>13.213126</t>
  </si>
  <si>
    <t>PSF-00186_20240624121254_011</t>
  </si>
  <si>
    <t>90.995911</t>
  </si>
  <si>
    <t>290.575867</t>
  </si>
  <si>
    <t>0.686843</t>
  </si>
  <si>
    <t>36.97</t>
  </si>
  <si>
    <t>36.20</t>
  </si>
  <si>
    <t>26.92</t>
  </si>
  <si>
    <t>25.00</t>
  </si>
  <si>
    <t>156.2</t>
  </si>
  <si>
    <t>154.6</t>
  </si>
  <si>
    <t>1.0</t>
  </si>
  <si>
    <t>230</t>
  </si>
  <si>
    <t>3.912</t>
  </si>
  <si>
    <t>0.147</t>
  </si>
  <si>
    <t>0.187</t>
  </si>
  <si>
    <t>2.425153</t>
  </si>
  <si>
    <t>2.440536</t>
  </si>
  <si>
    <t>1.635064</t>
  </si>
  <si>
    <t>0.929182</t>
  </si>
  <si>
    <t>0.252673</t>
  </si>
  <si>
    <t>-0.022786</t>
  </si>
  <si>
    <t>0.257712</t>
  </si>
  <si>
    <t>0.299113</t>
  </si>
  <si>
    <t>0.000364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</si>
</sst>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5"/>
  <sheetViews>
    <sheetView tabSelected="1" workbookViewId="0">
      <selection activeCell="B12" sqref="B12:B15"/>
    </sheetView>
  </sheetViews>
  <sheetFormatPr baseColWidth="10" defaultRowHeight="16" x14ac:dyDescent="0.2"/>
  <sheetData>
    <row r="1" spans="1:107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  <c r="Z1" t="s">
        <v>3</v>
      </c>
      <c r="AA1" t="s">
        <v>3</v>
      </c>
      <c r="AB1" t="s">
        <v>3</v>
      </c>
      <c r="AC1" t="s">
        <v>3</v>
      </c>
      <c r="AD1" t="s">
        <v>3</v>
      </c>
      <c r="AE1" t="s">
        <v>3</v>
      </c>
      <c r="AF1" t="s">
        <v>3</v>
      </c>
      <c r="AG1" t="s">
        <v>3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5</v>
      </c>
      <c r="AT1" t="s">
        <v>5</v>
      </c>
      <c r="AU1" t="s">
        <v>5</v>
      </c>
      <c r="AV1" t="s">
        <v>5</v>
      </c>
      <c r="AW1" t="s">
        <v>6</v>
      </c>
      <c r="AX1" t="s">
        <v>6</v>
      </c>
      <c r="AY1" t="s">
        <v>6</v>
      </c>
      <c r="AZ1" t="s">
        <v>6</v>
      </c>
      <c r="BA1" t="s">
        <v>6</v>
      </c>
      <c r="BB1" t="s">
        <v>6</v>
      </c>
      <c r="BC1" t="s">
        <v>7</v>
      </c>
      <c r="BD1" t="s">
        <v>7</v>
      </c>
      <c r="BE1" t="s">
        <v>7</v>
      </c>
      <c r="BF1" t="s">
        <v>7</v>
      </c>
      <c r="BG1" t="s">
        <v>7</v>
      </c>
      <c r="BH1" t="s">
        <v>7</v>
      </c>
      <c r="BI1" t="s">
        <v>7</v>
      </c>
      <c r="BJ1" t="s">
        <v>7</v>
      </c>
      <c r="BK1" t="s">
        <v>7</v>
      </c>
      <c r="BL1" t="s">
        <v>7</v>
      </c>
      <c r="BM1" t="s">
        <v>7</v>
      </c>
      <c r="BN1" t="s">
        <v>8</v>
      </c>
      <c r="BO1" t="s">
        <v>8</v>
      </c>
      <c r="BP1" t="s">
        <v>8</v>
      </c>
      <c r="BQ1" t="s">
        <v>8</v>
      </c>
      <c r="BR1" t="s">
        <v>8</v>
      </c>
      <c r="BS1" t="s">
        <v>8</v>
      </c>
      <c r="BT1" t="s">
        <v>8</v>
      </c>
      <c r="BU1" t="s">
        <v>8</v>
      </c>
      <c r="BV1" t="s">
        <v>8</v>
      </c>
      <c r="BW1" t="s">
        <v>8</v>
      </c>
      <c r="BX1" t="s">
        <v>8</v>
      </c>
      <c r="BY1" t="s">
        <v>8</v>
      </c>
      <c r="BZ1" t="s">
        <v>8</v>
      </c>
      <c r="CA1" t="s">
        <v>8</v>
      </c>
      <c r="CB1" t="s">
        <v>8</v>
      </c>
      <c r="CC1" t="s">
        <v>9</v>
      </c>
      <c r="CD1" t="s">
        <v>9</v>
      </c>
      <c r="CE1" t="s">
        <v>9</v>
      </c>
      <c r="CF1" t="s">
        <v>9</v>
      </c>
      <c r="CG1" t="s">
        <v>9</v>
      </c>
      <c r="CH1" t="s">
        <v>9</v>
      </c>
      <c r="CI1" t="s">
        <v>9</v>
      </c>
      <c r="CJ1" t="s">
        <v>9</v>
      </c>
      <c r="CK1" t="s">
        <v>9</v>
      </c>
      <c r="CL1" t="s">
        <v>9</v>
      </c>
      <c r="CM1" t="s">
        <v>10</v>
      </c>
      <c r="CN1" t="s">
        <v>10</v>
      </c>
      <c r="CO1" t="s">
        <v>10</v>
      </c>
      <c r="CP1" t="s">
        <v>10</v>
      </c>
      <c r="CQ1" t="s">
        <v>10</v>
      </c>
      <c r="CR1" t="s">
        <v>10</v>
      </c>
      <c r="CS1" t="s">
        <v>10</v>
      </c>
      <c r="CT1" t="s">
        <v>10</v>
      </c>
      <c r="CU1" t="s">
        <v>10</v>
      </c>
      <c r="CV1" t="s">
        <v>10</v>
      </c>
      <c r="CW1" t="s">
        <v>11</v>
      </c>
      <c r="CX1" t="s">
        <v>11</v>
      </c>
      <c r="CY1" t="s">
        <v>11</v>
      </c>
      <c r="CZ1" t="s">
        <v>11</v>
      </c>
      <c r="DA1" t="s">
        <v>11</v>
      </c>
      <c r="DB1" t="s">
        <v>11</v>
      </c>
      <c r="DC1" t="s">
        <v>11</v>
      </c>
    </row>
    <row r="2" spans="1:107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B2" t="s">
        <v>39</v>
      </c>
      <c r="AC2" t="s">
        <v>40</v>
      </c>
      <c r="AD2" t="s">
        <v>41</v>
      </c>
      <c r="AE2" t="s">
        <v>42</v>
      </c>
      <c r="AF2" t="s">
        <v>43</v>
      </c>
      <c r="AG2" t="s">
        <v>44</v>
      </c>
      <c r="AH2" t="s">
        <v>45</v>
      </c>
      <c r="AI2" t="s">
        <v>46</v>
      </c>
      <c r="AJ2" t="s">
        <v>47</v>
      </c>
      <c r="AK2" t="s">
        <v>48</v>
      </c>
      <c r="AL2" t="s">
        <v>49</v>
      </c>
      <c r="AM2" t="s">
        <v>50</v>
      </c>
      <c r="AN2" t="s">
        <v>51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  <c r="AT2" t="s">
        <v>57</v>
      </c>
      <c r="AU2" t="s">
        <v>58</v>
      </c>
      <c r="AV2" t="s">
        <v>59</v>
      </c>
      <c r="AW2" t="s">
        <v>60</v>
      </c>
      <c r="AX2" t="s">
        <v>61</v>
      </c>
      <c r="AY2" t="s">
        <v>62</v>
      </c>
      <c r="AZ2" t="s">
        <v>63</v>
      </c>
      <c r="BA2" t="s">
        <v>64</v>
      </c>
      <c r="BB2" t="s">
        <v>65</v>
      </c>
      <c r="BC2" t="s">
        <v>66</v>
      </c>
      <c r="BD2" t="s">
        <v>67</v>
      </c>
      <c r="BE2" t="s">
        <v>68</v>
      </c>
      <c r="BF2" t="s">
        <v>69</v>
      </c>
      <c r="BG2" t="s">
        <v>70</v>
      </c>
      <c r="BH2" t="s">
        <v>71</v>
      </c>
      <c r="BI2" t="s">
        <v>72</v>
      </c>
      <c r="BJ2" t="s">
        <v>73</v>
      </c>
      <c r="BK2" t="s">
        <v>74</v>
      </c>
      <c r="BL2" t="s">
        <v>75</v>
      </c>
      <c r="BM2" t="s">
        <v>76</v>
      </c>
      <c r="BN2" t="s">
        <v>77</v>
      </c>
      <c r="BO2" t="s">
        <v>78</v>
      </c>
      <c r="BP2" t="s">
        <v>79</v>
      </c>
      <c r="BQ2" t="s">
        <v>80</v>
      </c>
      <c r="BR2" t="s">
        <v>81</v>
      </c>
      <c r="BS2" t="s">
        <v>82</v>
      </c>
      <c r="BT2" t="s">
        <v>83</v>
      </c>
      <c r="BU2" t="s">
        <v>84</v>
      </c>
      <c r="BV2" t="s">
        <v>85</v>
      </c>
      <c r="BW2" t="s">
        <v>86</v>
      </c>
      <c r="BX2" t="s">
        <v>87</v>
      </c>
      <c r="BY2" t="s">
        <v>88</v>
      </c>
      <c r="BZ2" t="s">
        <v>89</v>
      </c>
      <c r="CA2" t="s">
        <v>90</v>
      </c>
      <c r="CB2" t="s">
        <v>91</v>
      </c>
      <c r="CC2" t="s">
        <v>92</v>
      </c>
      <c r="CD2" t="s">
        <v>93</v>
      </c>
      <c r="CE2" t="s">
        <v>94</v>
      </c>
      <c r="CF2" t="s">
        <v>95</v>
      </c>
      <c r="CG2" t="s">
        <v>96</v>
      </c>
      <c r="CH2" t="s">
        <v>97</v>
      </c>
      <c r="CI2" t="s">
        <v>98</v>
      </c>
      <c r="CJ2" t="s">
        <v>99</v>
      </c>
      <c r="CK2" t="s">
        <v>100</v>
      </c>
      <c r="CL2" t="s">
        <v>101</v>
      </c>
      <c r="CM2" t="s">
        <v>102</v>
      </c>
      <c r="CN2" t="s">
        <v>103</v>
      </c>
      <c r="CO2" t="s">
        <v>104</v>
      </c>
      <c r="CP2" t="s">
        <v>105</v>
      </c>
      <c r="CQ2" t="s">
        <v>106</v>
      </c>
      <c r="CR2" t="s">
        <v>107</v>
      </c>
      <c r="CS2" t="s">
        <v>108</v>
      </c>
      <c r="CT2" t="s">
        <v>109</v>
      </c>
      <c r="CU2" t="s">
        <v>110</v>
      </c>
      <c r="CV2" t="s">
        <v>111</v>
      </c>
      <c r="CW2" t="s">
        <v>112</v>
      </c>
      <c r="CX2" t="s">
        <v>113</v>
      </c>
      <c r="CY2" t="s">
        <v>114</v>
      </c>
      <c r="CZ2" t="s">
        <v>115</v>
      </c>
      <c r="DA2" t="s">
        <v>116</v>
      </c>
      <c r="DB2" t="s">
        <v>117</v>
      </c>
      <c r="DC2" t="s">
        <v>118</v>
      </c>
    </row>
    <row r="3" spans="1:107" x14ac:dyDescent="0.2">
      <c r="A3" t="s">
        <v>20</v>
      </c>
      <c r="B3" t="s">
        <v>119</v>
      </c>
      <c r="C3" t="s">
        <v>120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121</v>
      </c>
      <c r="K3" t="s">
        <v>121</v>
      </c>
      <c r="L3" t="s">
        <v>121</v>
      </c>
      <c r="M3" t="s">
        <v>122</v>
      </c>
      <c r="N3" t="s">
        <v>123</v>
      </c>
      <c r="O3" t="s">
        <v>123</v>
      </c>
      <c r="P3" t="s">
        <v>123</v>
      </c>
      <c r="Q3" t="s">
        <v>123</v>
      </c>
      <c r="R3" t="s">
        <v>124</v>
      </c>
      <c r="S3" t="s">
        <v>124</v>
      </c>
      <c r="T3" t="s">
        <v>124</v>
      </c>
      <c r="U3" t="s">
        <v>125</v>
      </c>
      <c r="V3" t="s">
        <v>126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127</v>
      </c>
      <c r="AG3" t="s">
        <v>20</v>
      </c>
      <c r="AH3" t="s">
        <v>128</v>
      </c>
      <c r="AI3" t="s">
        <v>128</v>
      </c>
      <c r="AJ3" t="s">
        <v>129</v>
      </c>
      <c r="AK3" t="s">
        <v>129</v>
      </c>
      <c r="AL3" t="s">
        <v>129</v>
      </c>
      <c r="AM3" t="s">
        <v>123</v>
      </c>
      <c r="AN3" t="s">
        <v>130</v>
      </c>
      <c r="AO3" t="s">
        <v>130</v>
      </c>
      <c r="AP3" t="s">
        <v>128</v>
      </c>
      <c r="AQ3" t="s">
        <v>127</v>
      </c>
      <c r="AR3" t="s">
        <v>131</v>
      </c>
      <c r="AS3" t="s">
        <v>119</v>
      </c>
      <c r="AT3" t="s">
        <v>120</v>
      </c>
      <c r="AU3" t="s">
        <v>128</v>
      </c>
      <c r="AV3" t="s">
        <v>20</v>
      </c>
      <c r="AW3" t="s">
        <v>20</v>
      </c>
      <c r="AX3" t="s">
        <v>20</v>
      </c>
      <c r="AY3" t="s">
        <v>20</v>
      </c>
      <c r="AZ3" t="s">
        <v>20</v>
      </c>
      <c r="BA3" t="s">
        <v>20</v>
      </c>
      <c r="BB3" t="s">
        <v>20</v>
      </c>
      <c r="BC3" t="s">
        <v>20</v>
      </c>
      <c r="BD3" t="s">
        <v>130</v>
      </c>
      <c r="BE3" t="s">
        <v>132</v>
      </c>
      <c r="BF3" t="s">
        <v>133</v>
      </c>
      <c r="BG3" t="s">
        <v>20</v>
      </c>
      <c r="BH3" t="s">
        <v>20</v>
      </c>
      <c r="BI3" t="s">
        <v>20</v>
      </c>
      <c r="BJ3" t="s">
        <v>20</v>
      </c>
      <c r="BK3" t="s">
        <v>20</v>
      </c>
      <c r="BL3" t="s">
        <v>20</v>
      </c>
      <c r="BM3" t="s">
        <v>20</v>
      </c>
      <c r="BN3" t="s">
        <v>20</v>
      </c>
      <c r="BO3" t="s">
        <v>20</v>
      </c>
      <c r="BP3" t="s">
        <v>127</v>
      </c>
      <c r="BQ3" t="s">
        <v>134</v>
      </c>
      <c r="BR3" t="s">
        <v>135</v>
      </c>
      <c r="BS3" t="s">
        <v>133</v>
      </c>
      <c r="BT3" t="s">
        <v>136</v>
      </c>
      <c r="BU3" t="s">
        <v>136</v>
      </c>
      <c r="BV3" t="s">
        <v>136</v>
      </c>
      <c r="BW3" t="s">
        <v>20</v>
      </c>
      <c r="BX3" t="s">
        <v>128</v>
      </c>
      <c r="BY3" t="s">
        <v>20</v>
      </c>
      <c r="BZ3" t="s">
        <v>20</v>
      </c>
      <c r="CA3" t="s">
        <v>20</v>
      </c>
      <c r="CB3" t="s">
        <v>20</v>
      </c>
      <c r="CC3" t="s">
        <v>131</v>
      </c>
      <c r="CD3" t="s">
        <v>131</v>
      </c>
      <c r="CE3" t="s">
        <v>131</v>
      </c>
      <c r="CF3" t="s">
        <v>131</v>
      </c>
      <c r="CG3" t="s">
        <v>131</v>
      </c>
      <c r="CH3" t="s">
        <v>131</v>
      </c>
      <c r="CI3" t="s">
        <v>131</v>
      </c>
      <c r="CJ3" t="s">
        <v>131</v>
      </c>
      <c r="CK3" t="s">
        <v>131</v>
      </c>
      <c r="CL3" t="s">
        <v>137</v>
      </c>
      <c r="CM3" t="s">
        <v>20</v>
      </c>
      <c r="CN3" t="s">
        <v>20</v>
      </c>
      <c r="CO3" t="s">
        <v>20</v>
      </c>
      <c r="CP3" t="s">
        <v>20</v>
      </c>
      <c r="CQ3" t="s">
        <v>20</v>
      </c>
      <c r="CR3" t="s">
        <v>20</v>
      </c>
      <c r="CS3" t="s">
        <v>20</v>
      </c>
      <c r="CT3" t="s">
        <v>20</v>
      </c>
      <c r="CU3" t="s">
        <v>20</v>
      </c>
      <c r="CV3" t="s">
        <v>20</v>
      </c>
      <c r="CW3" t="s">
        <v>20</v>
      </c>
      <c r="CX3" t="s">
        <v>20</v>
      </c>
      <c r="CY3" t="s">
        <v>20</v>
      </c>
      <c r="CZ3" t="s">
        <v>20</v>
      </c>
      <c r="DA3" t="s">
        <v>20</v>
      </c>
      <c r="DB3" t="s">
        <v>20</v>
      </c>
      <c r="DC3" t="s">
        <v>20</v>
      </c>
    </row>
    <row r="4" spans="1:107" x14ac:dyDescent="0.2">
      <c r="A4" t="s">
        <v>138</v>
      </c>
      <c r="B4" t="s">
        <v>180</v>
      </c>
      <c r="C4" t="s">
        <v>139</v>
      </c>
      <c r="D4" t="s">
        <v>140</v>
      </c>
      <c r="E4" t="s">
        <v>141</v>
      </c>
      <c r="F4" t="s">
        <v>20</v>
      </c>
      <c r="G4" t="s">
        <v>181</v>
      </c>
      <c r="H4" t="s">
        <v>182</v>
      </c>
      <c r="I4" t="s">
        <v>20</v>
      </c>
      <c r="J4">
        <f t="shared" ref="J4:J15" si="0">1/((1/L4)-(1/K4))</f>
        <v>5.5267004678401684E-2</v>
      </c>
      <c r="K4">
        <f t="shared" ref="K4:K15" si="1">BH4+(BI4*AN4)+(BJ4*AN4*POWER(V4,2))+(BK4*AN4*V4)+(BL4*POWER(AN4,2))</f>
        <v>2.9082267199999996</v>
      </c>
      <c r="L4">
        <f t="shared" ref="L4:L15" si="2">((M4/1000)*(1000-((T4+S4)/2)))/(T4-S4)</f>
        <v>5.4236315198384663E-2</v>
      </c>
      <c r="M4">
        <f t="shared" ref="M4:M15" si="3">(AN4*(S4-R4))/(100*U4*(1000-S4))*1000</f>
        <v>1.1288290309410947</v>
      </c>
      <c r="N4" t="s">
        <v>183</v>
      </c>
      <c r="O4" t="s">
        <v>184</v>
      </c>
      <c r="P4">
        <f t="shared" ref="P4:P15" si="4">0.61365*EXP((17.502*AL4)/(240.97+AL4))</f>
        <v>3.5165787103858901</v>
      </c>
      <c r="Q4">
        <f t="shared" ref="Q4:Q15" si="5">P4-N4</f>
        <v>2.0223577103858901</v>
      </c>
      <c r="R4" t="s">
        <v>185</v>
      </c>
      <c r="S4" t="s">
        <v>186</v>
      </c>
      <c r="T4">
        <f t="shared" ref="T4:T15" si="6">(P4/AM4)*1000</f>
        <v>35.282218424660279</v>
      </c>
      <c r="U4">
        <f t="shared" ref="U4:U15" si="7">V4*BG4</f>
        <v>0.29853000000000002</v>
      </c>
      <c r="V4" t="s">
        <v>142</v>
      </c>
      <c r="W4" t="s">
        <v>187</v>
      </c>
      <c r="X4" t="s">
        <v>143</v>
      </c>
      <c r="Y4" t="s">
        <v>143</v>
      </c>
      <c r="Z4" t="s">
        <v>143</v>
      </c>
      <c r="AA4" t="s">
        <v>188</v>
      </c>
      <c r="AB4" t="s">
        <v>189</v>
      </c>
      <c r="AC4" t="s">
        <v>190</v>
      </c>
      <c r="AD4" t="s">
        <v>144</v>
      </c>
      <c r="AE4" t="s">
        <v>145</v>
      </c>
      <c r="AF4">
        <f t="shared" ref="AF4:AF15" si="8">AC4*AD4*AE4*AQ4</f>
        <v>299.44985280000003</v>
      </c>
      <c r="AG4" t="s">
        <v>146</v>
      </c>
      <c r="AH4" t="s">
        <v>191</v>
      </c>
      <c r="AI4" t="s">
        <v>192</v>
      </c>
      <c r="AJ4" t="s">
        <v>193</v>
      </c>
      <c r="AK4" t="s">
        <v>194</v>
      </c>
      <c r="AL4">
        <f t="shared" ref="AL4:AL15" si="9">(AK4-AJ4)*(AJ4*0+0)+AK4</f>
        <v>26.7</v>
      </c>
      <c r="AM4" t="s">
        <v>195</v>
      </c>
      <c r="AN4" t="s">
        <v>178</v>
      </c>
      <c r="AO4" t="s">
        <v>196</v>
      </c>
      <c r="AP4" t="s">
        <v>197</v>
      </c>
      <c r="AQ4" t="s">
        <v>198</v>
      </c>
      <c r="AR4" t="s">
        <v>199</v>
      </c>
      <c r="AS4" t="s">
        <v>200</v>
      </c>
      <c r="AT4" t="s">
        <v>139</v>
      </c>
      <c r="AU4" t="s">
        <v>201</v>
      </c>
      <c r="AV4" t="s">
        <v>138</v>
      </c>
      <c r="AW4" t="s">
        <v>149</v>
      </c>
      <c r="AX4" t="s">
        <v>149</v>
      </c>
      <c r="AY4" t="s">
        <v>179</v>
      </c>
      <c r="AZ4" t="s">
        <v>202</v>
      </c>
      <c r="BA4" t="s">
        <v>203</v>
      </c>
      <c r="BB4" t="s">
        <v>204</v>
      </c>
      <c r="BC4" t="s">
        <v>138</v>
      </c>
      <c r="BD4" t="s">
        <v>151</v>
      </c>
      <c r="BE4" t="s">
        <v>152</v>
      </c>
      <c r="BF4" t="s">
        <v>153</v>
      </c>
      <c r="BG4" t="s">
        <v>154</v>
      </c>
      <c r="BH4" t="s">
        <v>143</v>
      </c>
      <c r="BI4" t="s">
        <v>155</v>
      </c>
      <c r="BJ4" t="s">
        <v>143</v>
      </c>
      <c r="BK4" t="s">
        <v>143</v>
      </c>
      <c r="BL4" t="s">
        <v>156</v>
      </c>
      <c r="BM4" t="s">
        <v>157</v>
      </c>
      <c r="BN4" t="s">
        <v>158</v>
      </c>
      <c r="BO4" t="s">
        <v>159</v>
      </c>
      <c r="BP4" t="s">
        <v>160</v>
      </c>
      <c r="BQ4" t="s">
        <v>161</v>
      </c>
      <c r="BR4" t="s">
        <v>162</v>
      </c>
      <c r="BS4" t="s">
        <v>162</v>
      </c>
      <c r="BT4" t="s">
        <v>163</v>
      </c>
      <c r="BU4" t="s">
        <v>163</v>
      </c>
      <c r="BV4" t="s">
        <v>163</v>
      </c>
      <c r="BW4" t="s">
        <v>143</v>
      </c>
      <c r="BX4" t="s">
        <v>164</v>
      </c>
      <c r="BY4" t="s">
        <v>143</v>
      </c>
      <c r="BZ4" t="s">
        <v>143</v>
      </c>
      <c r="CA4" t="s">
        <v>143</v>
      </c>
      <c r="CB4" t="s">
        <v>143</v>
      </c>
      <c r="CC4" t="s">
        <v>205</v>
      </c>
      <c r="CD4" t="s">
        <v>206</v>
      </c>
      <c r="CE4" t="s">
        <v>207</v>
      </c>
      <c r="CF4" t="s">
        <v>208</v>
      </c>
      <c r="CG4" t="s">
        <v>209</v>
      </c>
      <c r="CH4" t="s">
        <v>210</v>
      </c>
      <c r="CI4" t="s">
        <v>211</v>
      </c>
      <c r="CJ4" t="s">
        <v>212</v>
      </c>
      <c r="CK4" t="s">
        <v>188</v>
      </c>
      <c r="CL4" t="s">
        <v>213</v>
      </c>
      <c r="CM4" t="s">
        <v>165</v>
      </c>
      <c r="CN4" t="s">
        <v>166</v>
      </c>
      <c r="CO4" t="s">
        <v>146</v>
      </c>
      <c r="CP4" t="s">
        <v>167</v>
      </c>
      <c r="CQ4" t="s">
        <v>168</v>
      </c>
      <c r="CR4" t="s">
        <v>146</v>
      </c>
      <c r="CS4" t="s">
        <v>169</v>
      </c>
      <c r="CT4" t="s">
        <v>170</v>
      </c>
      <c r="CU4" t="s">
        <v>171</v>
      </c>
      <c r="CV4" t="s">
        <v>143</v>
      </c>
      <c r="CW4" t="s">
        <v>187</v>
      </c>
      <c r="CX4" t="s">
        <v>172</v>
      </c>
      <c r="CY4" t="s">
        <v>173</v>
      </c>
      <c r="CZ4" t="s">
        <v>174</v>
      </c>
      <c r="DA4" t="s">
        <v>175</v>
      </c>
      <c r="DB4" t="s">
        <v>176</v>
      </c>
      <c r="DC4" t="s">
        <v>177</v>
      </c>
    </row>
    <row r="5" spans="1:107" x14ac:dyDescent="0.2">
      <c r="A5" t="s">
        <v>214</v>
      </c>
      <c r="B5" t="s">
        <v>215</v>
      </c>
      <c r="C5" t="s">
        <v>139</v>
      </c>
      <c r="D5" t="s">
        <v>140</v>
      </c>
      <c r="E5" t="s">
        <v>141</v>
      </c>
      <c r="F5" t="s">
        <v>20</v>
      </c>
      <c r="G5" t="s">
        <v>181</v>
      </c>
      <c r="H5" t="s">
        <v>216</v>
      </c>
      <c r="I5" t="s">
        <v>20</v>
      </c>
      <c r="J5">
        <f t="shared" si="0"/>
        <v>8.3442866226553794E-2</v>
      </c>
      <c r="K5">
        <f t="shared" si="1"/>
        <v>2.9082267199999996</v>
      </c>
      <c r="L5">
        <f t="shared" si="2"/>
        <v>8.1115499609545547E-2</v>
      </c>
      <c r="M5">
        <f t="shared" si="3"/>
        <v>2.1301040060033913</v>
      </c>
      <c r="N5" t="s">
        <v>217</v>
      </c>
      <c r="O5" t="s">
        <v>218</v>
      </c>
      <c r="P5">
        <f t="shared" si="4"/>
        <v>4.0709040553415887</v>
      </c>
      <c r="Q5">
        <f t="shared" si="5"/>
        <v>2.5441050553415887</v>
      </c>
      <c r="R5" t="s">
        <v>219</v>
      </c>
      <c r="S5" t="s">
        <v>220</v>
      </c>
      <c r="T5">
        <f t="shared" si="6"/>
        <v>40.839727681998276</v>
      </c>
      <c r="U5">
        <f t="shared" si="7"/>
        <v>0.29853000000000002</v>
      </c>
      <c r="V5" t="s">
        <v>142</v>
      </c>
      <c r="W5" t="s">
        <v>221</v>
      </c>
      <c r="X5" t="s">
        <v>143</v>
      </c>
      <c r="Y5" t="s">
        <v>143</v>
      </c>
      <c r="Z5" t="s">
        <v>143</v>
      </c>
      <c r="AA5" t="s">
        <v>222</v>
      </c>
      <c r="AB5" t="s">
        <v>223</v>
      </c>
      <c r="AC5" t="s">
        <v>224</v>
      </c>
      <c r="AD5" t="s">
        <v>144</v>
      </c>
      <c r="AE5" t="s">
        <v>145</v>
      </c>
      <c r="AF5">
        <f t="shared" si="8"/>
        <v>85.748717600000006</v>
      </c>
      <c r="AG5" t="s">
        <v>146</v>
      </c>
      <c r="AH5" t="s">
        <v>225</v>
      </c>
      <c r="AI5" t="s">
        <v>226</v>
      </c>
      <c r="AJ5" t="s">
        <v>227</v>
      </c>
      <c r="AK5" t="s">
        <v>228</v>
      </c>
      <c r="AL5">
        <f t="shared" si="9"/>
        <v>29.21</v>
      </c>
      <c r="AM5" t="s">
        <v>229</v>
      </c>
      <c r="AN5" t="s">
        <v>178</v>
      </c>
      <c r="AO5" t="s">
        <v>230</v>
      </c>
      <c r="AP5" t="s">
        <v>231</v>
      </c>
      <c r="AQ5" t="s">
        <v>232</v>
      </c>
      <c r="AR5" t="s">
        <v>233</v>
      </c>
      <c r="AS5" t="s">
        <v>200</v>
      </c>
      <c r="AT5" t="s">
        <v>139</v>
      </c>
      <c r="AU5" t="s">
        <v>201</v>
      </c>
      <c r="AV5" t="s">
        <v>138</v>
      </c>
      <c r="AW5" t="s">
        <v>149</v>
      </c>
      <c r="AX5" t="s">
        <v>149</v>
      </c>
      <c r="AY5" t="s">
        <v>234</v>
      </c>
      <c r="AZ5" t="s">
        <v>235</v>
      </c>
      <c r="BA5" t="s">
        <v>236</v>
      </c>
      <c r="BB5" t="s">
        <v>237</v>
      </c>
      <c r="BC5" t="s">
        <v>138</v>
      </c>
      <c r="BD5" t="s">
        <v>151</v>
      </c>
      <c r="BE5" t="s">
        <v>152</v>
      </c>
      <c r="BF5" t="s">
        <v>153</v>
      </c>
      <c r="BG5" t="s">
        <v>154</v>
      </c>
      <c r="BH5" t="s">
        <v>143</v>
      </c>
      <c r="BI5" t="s">
        <v>155</v>
      </c>
      <c r="BJ5" t="s">
        <v>143</v>
      </c>
      <c r="BK5" t="s">
        <v>143</v>
      </c>
      <c r="BL5" t="s">
        <v>156</v>
      </c>
      <c r="BM5" t="s">
        <v>157</v>
      </c>
      <c r="BN5" t="s">
        <v>158</v>
      </c>
      <c r="BO5" t="s">
        <v>159</v>
      </c>
      <c r="BP5" t="s">
        <v>160</v>
      </c>
      <c r="BQ5" t="s">
        <v>161</v>
      </c>
      <c r="BR5" t="s">
        <v>162</v>
      </c>
      <c r="BS5" t="s">
        <v>162</v>
      </c>
      <c r="BT5" t="s">
        <v>163</v>
      </c>
      <c r="BU5" t="s">
        <v>163</v>
      </c>
      <c r="BV5" t="s">
        <v>163</v>
      </c>
      <c r="BW5" t="s">
        <v>143</v>
      </c>
      <c r="BX5" t="s">
        <v>164</v>
      </c>
      <c r="BY5" t="s">
        <v>143</v>
      </c>
      <c r="BZ5" t="s">
        <v>143</v>
      </c>
      <c r="CA5" t="s">
        <v>143</v>
      </c>
      <c r="CB5" t="s">
        <v>143</v>
      </c>
      <c r="CC5" t="s">
        <v>238</v>
      </c>
      <c r="CD5" t="s">
        <v>239</v>
      </c>
      <c r="CE5" t="s">
        <v>240</v>
      </c>
      <c r="CF5" t="s">
        <v>241</v>
      </c>
      <c r="CG5" t="s">
        <v>242</v>
      </c>
      <c r="CH5" t="s">
        <v>243</v>
      </c>
      <c r="CI5" t="s">
        <v>244</v>
      </c>
      <c r="CJ5" t="s">
        <v>245</v>
      </c>
      <c r="CK5" t="s">
        <v>222</v>
      </c>
      <c r="CL5" t="s">
        <v>213</v>
      </c>
      <c r="CM5" t="s">
        <v>165</v>
      </c>
      <c r="CN5" t="s">
        <v>166</v>
      </c>
      <c r="CO5" t="s">
        <v>146</v>
      </c>
      <c r="CP5" t="s">
        <v>167</v>
      </c>
      <c r="CQ5" t="s">
        <v>168</v>
      </c>
      <c r="CR5" t="s">
        <v>146</v>
      </c>
      <c r="CS5" t="s">
        <v>169</v>
      </c>
      <c r="CT5" t="s">
        <v>170</v>
      </c>
      <c r="CU5" t="s">
        <v>171</v>
      </c>
      <c r="CV5" t="s">
        <v>143</v>
      </c>
      <c r="CW5" t="s">
        <v>221</v>
      </c>
      <c r="CX5" t="s">
        <v>172</v>
      </c>
      <c r="CY5" t="s">
        <v>173</v>
      </c>
      <c r="CZ5" t="s">
        <v>174</v>
      </c>
      <c r="DA5" t="s">
        <v>175</v>
      </c>
      <c r="DB5" t="s">
        <v>176</v>
      </c>
      <c r="DC5" t="s">
        <v>177</v>
      </c>
    </row>
    <row r="6" spans="1:107" x14ac:dyDescent="0.2">
      <c r="A6" t="s">
        <v>138</v>
      </c>
      <c r="B6" t="s">
        <v>246</v>
      </c>
      <c r="C6" t="s">
        <v>139</v>
      </c>
      <c r="D6" t="s">
        <v>140</v>
      </c>
      <c r="E6" t="s">
        <v>141</v>
      </c>
      <c r="F6" t="s">
        <v>20</v>
      </c>
      <c r="G6" t="s">
        <v>181</v>
      </c>
      <c r="H6" t="s">
        <v>247</v>
      </c>
      <c r="I6" t="s">
        <v>20</v>
      </c>
      <c r="J6">
        <f t="shared" si="0"/>
        <v>9.8389211680128402E-2</v>
      </c>
      <c r="K6">
        <f t="shared" si="1"/>
        <v>2.9074300799999997</v>
      </c>
      <c r="L6">
        <f t="shared" si="2"/>
        <v>9.516864649118581E-2</v>
      </c>
      <c r="M6">
        <f t="shared" si="3"/>
        <v>1.7279699137983688</v>
      </c>
      <c r="N6" t="s">
        <v>248</v>
      </c>
      <c r="O6" t="s">
        <v>249</v>
      </c>
      <c r="P6">
        <f t="shared" si="4"/>
        <v>3.2679315687015564</v>
      </c>
      <c r="Q6">
        <f t="shared" si="5"/>
        <v>1.7666595687015565</v>
      </c>
      <c r="R6" t="s">
        <v>250</v>
      </c>
      <c r="S6" t="s">
        <v>251</v>
      </c>
      <c r="T6">
        <f t="shared" si="6"/>
        <v>32.784225207680137</v>
      </c>
      <c r="U6">
        <f t="shared" si="7"/>
        <v>0.29853000000000002</v>
      </c>
      <c r="V6" t="s">
        <v>142</v>
      </c>
      <c r="W6" t="s">
        <v>252</v>
      </c>
      <c r="X6" t="s">
        <v>143</v>
      </c>
      <c r="Y6" t="s">
        <v>143</v>
      </c>
      <c r="Z6" t="s">
        <v>143</v>
      </c>
      <c r="AA6" t="s">
        <v>253</v>
      </c>
      <c r="AB6" t="s">
        <v>254</v>
      </c>
      <c r="AC6" t="s">
        <v>255</v>
      </c>
      <c r="AD6" t="s">
        <v>144</v>
      </c>
      <c r="AE6" t="s">
        <v>145</v>
      </c>
      <c r="AF6">
        <f t="shared" si="8"/>
        <v>330.46241279999998</v>
      </c>
      <c r="AG6" t="s">
        <v>146</v>
      </c>
      <c r="AH6" t="s">
        <v>256</v>
      </c>
      <c r="AI6" t="s">
        <v>257</v>
      </c>
      <c r="AJ6" t="s">
        <v>258</v>
      </c>
      <c r="AK6" t="s">
        <v>227</v>
      </c>
      <c r="AL6">
        <f t="shared" si="9"/>
        <v>25.46</v>
      </c>
      <c r="AM6" t="s">
        <v>229</v>
      </c>
      <c r="AN6" t="s">
        <v>259</v>
      </c>
      <c r="AO6" t="s">
        <v>260</v>
      </c>
      <c r="AP6" t="s">
        <v>261</v>
      </c>
      <c r="AQ6" t="s">
        <v>262</v>
      </c>
      <c r="AR6" t="s">
        <v>263</v>
      </c>
      <c r="AS6" t="s">
        <v>264</v>
      </c>
      <c r="AT6" t="s">
        <v>139</v>
      </c>
      <c r="AU6" t="s">
        <v>265</v>
      </c>
      <c r="AV6" t="s">
        <v>138</v>
      </c>
      <c r="AW6" t="s">
        <v>179</v>
      </c>
      <c r="AX6" t="s">
        <v>148</v>
      </c>
      <c r="AY6" t="s">
        <v>266</v>
      </c>
      <c r="AZ6" t="s">
        <v>267</v>
      </c>
      <c r="BA6" t="s">
        <v>268</v>
      </c>
      <c r="BB6" t="s">
        <v>269</v>
      </c>
      <c r="BC6" t="s">
        <v>138</v>
      </c>
      <c r="BD6" t="s">
        <v>151</v>
      </c>
      <c r="BE6" t="s">
        <v>152</v>
      </c>
      <c r="BF6" t="s">
        <v>153</v>
      </c>
      <c r="BG6" t="s">
        <v>154</v>
      </c>
      <c r="BH6" t="s">
        <v>143</v>
      </c>
      <c r="BI6" t="s">
        <v>155</v>
      </c>
      <c r="BJ6" t="s">
        <v>143</v>
      </c>
      <c r="BK6" t="s">
        <v>143</v>
      </c>
      <c r="BL6" t="s">
        <v>156</v>
      </c>
      <c r="BM6" t="s">
        <v>157</v>
      </c>
      <c r="BN6" t="s">
        <v>158</v>
      </c>
      <c r="BO6" t="s">
        <v>159</v>
      </c>
      <c r="BP6" t="s">
        <v>160</v>
      </c>
      <c r="BQ6" t="s">
        <v>161</v>
      </c>
      <c r="BR6" t="s">
        <v>162</v>
      </c>
      <c r="BS6" t="s">
        <v>162</v>
      </c>
      <c r="BT6" t="s">
        <v>163</v>
      </c>
      <c r="BU6" t="s">
        <v>163</v>
      </c>
      <c r="BV6" t="s">
        <v>163</v>
      </c>
      <c r="BW6" t="s">
        <v>143</v>
      </c>
      <c r="BX6" t="s">
        <v>164</v>
      </c>
      <c r="BY6" t="s">
        <v>143</v>
      </c>
      <c r="BZ6" t="s">
        <v>143</v>
      </c>
      <c r="CA6" t="s">
        <v>143</v>
      </c>
      <c r="CB6" t="s">
        <v>143</v>
      </c>
      <c r="CC6" t="s">
        <v>270</v>
      </c>
      <c r="CD6" t="s">
        <v>271</v>
      </c>
      <c r="CE6" t="s">
        <v>272</v>
      </c>
      <c r="CF6" t="s">
        <v>273</v>
      </c>
      <c r="CG6" t="s">
        <v>274</v>
      </c>
      <c r="CH6" t="s">
        <v>275</v>
      </c>
      <c r="CI6" t="s">
        <v>276</v>
      </c>
      <c r="CJ6" t="s">
        <v>277</v>
      </c>
      <c r="CK6" t="s">
        <v>253</v>
      </c>
      <c r="CL6" t="s">
        <v>213</v>
      </c>
      <c r="CM6" t="s">
        <v>165</v>
      </c>
      <c r="CN6" t="s">
        <v>166</v>
      </c>
      <c r="CO6" t="s">
        <v>146</v>
      </c>
      <c r="CP6" t="s">
        <v>167</v>
      </c>
      <c r="CQ6" t="s">
        <v>168</v>
      </c>
      <c r="CR6" t="s">
        <v>146</v>
      </c>
      <c r="CS6" t="s">
        <v>169</v>
      </c>
      <c r="CT6" t="s">
        <v>170</v>
      </c>
      <c r="CU6" t="s">
        <v>171</v>
      </c>
      <c r="CV6" t="s">
        <v>143</v>
      </c>
      <c r="CW6" t="s">
        <v>252</v>
      </c>
      <c r="CX6" t="s">
        <v>172</v>
      </c>
      <c r="CY6" t="s">
        <v>173</v>
      </c>
      <c r="CZ6" t="s">
        <v>174</v>
      </c>
      <c r="DA6" t="s">
        <v>175</v>
      </c>
      <c r="DB6" t="s">
        <v>176</v>
      </c>
      <c r="DC6" t="s">
        <v>177</v>
      </c>
    </row>
    <row r="7" spans="1:107" x14ac:dyDescent="0.2">
      <c r="A7" t="s">
        <v>214</v>
      </c>
      <c r="B7" t="s">
        <v>278</v>
      </c>
      <c r="C7" t="s">
        <v>139</v>
      </c>
      <c r="D7" t="s">
        <v>140</v>
      </c>
      <c r="E7" t="s">
        <v>141</v>
      </c>
      <c r="F7" t="s">
        <v>20</v>
      </c>
      <c r="G7" t="s">
        <v>181</v>
      </c>
      <c r="H7" t="s">
        <v>279</v>
      </c>
      <c r="I7" t="s">
        <v>20</v>
      </c>
      <c r="J7">
        <f t="shared" si="0"/>
        <v>0.10308380032226797</v>
      </c>
      <c r="K7">
        <f t="shared" si="1"/>
        <v>2.9082267199999996</v>
      </c>
      <c r="L7">
        <f t="shared" si="2"/>
        <v>9.9555014493915711E-2</v>
      </c>
      <c r="M7">
        <f t="shared" si="3"/>
        <v>2.410233259435667</v>
      </c>
      <c r="N7" t="s">
        <v>280</v>
      </c>
      <c r="O7" t="s">
        <v>281</v>
      </c>
      <c r="P7">
        <f t="shared" si="4"/>
        <v>3.8978019867934433</v>
      </c>
      <c r="Q7">
        <f t="shared" si="5"/>
        <v>2.3465139867934433</v>
      </c>
      <c r="R7" t="s">
        <v>282</v>
      </c>
      <c r="S7" t="s">
        <v>283</v>
      </c>
      <c r="T7">
        <f t="shared" si="6"/>
        <v>39.114922095267865</v>
      </c>
      <c r="U7">
        <f t="shared" si="7"/>
        <v>0.29853000000000002</v>
      </c>
      <c r="V7" t="s">
        <v>142</v>
      </c>
      <c r="W7" t="s">
        <v>284</v>
      </c>
      <c r="X7" t="s">
        <v>143</v>
      </c>
      <c r="Y7" t="s">
        <v>143</v>
      </c>
      <c r="Z7" t="s">
        <v>143</v>
      </c>
      <c r="AA7" t="s">
        <v>285</v>
      </c>
      <c r="AB7" t="s">
        <v>286</v>
      </c>
      <c r="AC7" t="s">
        <v>287</v>
      </c>
      <c r="AD7" t="s">
        <v>144</v>
      </c>
      <c r="AE7" t="s">
        <v>145</v>
      </c>
      <c r="AF7">
        <f t="shared" si="8"/>
        <v>167.0957684</v>
      </c>
      <c r="AG7" t="s">
        <v>146</v>
      </c>
      <c r="AH7" t="s">
        <v>288</v>
      </c>
      <c r="AI7" t="s">
        <v>289</v>
      </c>
      <c r="AJ7" t="s">
        <v>290</v>
      </c>
      <c r="AK7" t="s">
        <v>291</v>
      </c>
      <c r="AL7">
        <f t="shared" si="9"/>
        <v>28.46</v>
      </c>
      <c r="AM7" t="s">
        <v>292</v>
      </c>
      <c r="AN7" t="s">
        <v>178</v>
      </c>
      <c r="AO7" t="s">
        <v>259</v>
      </c>
      <c r="AP7" t="s">
        <v>293</v>
      </c>
      <c r="AQ7" t="s">
        <v>294</v>
      </c>
      <c r="AR7" t="s">
        <v>295</v>
      </c>
      <c r="AS7" t="s">
        <v>264</v>
      </c>
      <c r="AT7" t="s">
        <v>139</v>
      </c>
      <c r="AU7" t="s">
        <v>265</v>
      </c>
      <c r="AV7" t="s">
        <v>138</v>
      </c>
      <c r="AW7" t="s">
        <v>150</v>
      </c>
      <c r="AX7" t="s">
        <v>179</v>
      </c>
      <c r="AY7" t="s">
        <v>234</v>
      </c>
      <c r="AZ7" t="s">
        <v>296</v>
      </c>
      <c r="BA7" t="s">
        <v>297</v>
      </c>
      <c r="BB7" t="s">
        <v>298</v>
      </c>
      <c r="BC7" t="s">
        <v>138</v>
      </c>
      <c r="BD7" t="s">
        <v>151</v>
      </c>
      <c r="BE7" t="s">
        <v>152</v>
      </c>
      <c r="BF7" t="s">
        <v>153</v>
      </c>
      <c r="BG7" t="s">
        <v>154</v>
      </c>
      <c r="BH7" t="s">
        <v>143</v>
      </c>
      <c r="BI7" t="s">
        <v>155</v>
      </c>
      <c r="BJ7" t="s">
        <v>143</v>
      </c>
      <c r="BK7" t="s">
        <v>143</v>
      </c>
      <c r="BL7" t="s">
        <v>156</v>
      </c>
      <c r="BM7" t="s">
        <v>157</v>
      </c>
      <c r="BN7" t="s">
        <v>158</v>
      </c>
      <c r="BO7" t="s">
        <v>159</v>
      </c>
      <c r="BP7" t="s">
        <v>160</v>
      </c>
      <c r="BQ7" t="s">
        <v>161</v>
      </c>
      <c r="BR7" t="s">
        <v>162</v>
      </c>
      <c r="BS7" t="s">
        <v>162</v>
      </c>
      <c r="BT7" t="s">
        <v>163</v>
      </c>
      <c r="BU7" t="s">
        <v>163</v>
      </c>
      <c r="BV7" t="s">
        <v>163</v>
      </c>
      <c r="BW7" t="s">
        <v>143</v>
      </c>
      <c r="BX7" t="s">
        <v>164</v>
      </c>
      <c r="BY7" t="s">
        <v>143</v>
      </c>
      <c r="BZ7" t="s">
        <v>143</v>
      </c>
      <c r="CA7" t="s">
        <v>143</v>
      </c>
      <c r="CB7" t="s">
        <v>143</v>
      </c>
      <c r="CC7" t="s">
        <v>299</v>
      </c>
      <c r="CD7" t="s">
        <v>300</v>
      </c>
      <c r="CE7" t="s">
        <v>301</v>
      </c>
      <c r="CF7" t="s">
        <v>302</v>
      </c>
      <c r="CG7" t="s">
        <v>303</v>
      </c>
      <c r="CH7" t="s">
        <v>304</v>
      </c>
      <c r="CI7" t="s">
        <v>305</v>
      </c>
      <c r="CJ7" t="s">
        <v>306</v>
      </c>
      <c r="CK7" t="s">
        <v>285</v>
      </c>
      <c r="CL7" t="s">
        <v>307</v>
      </c>
      <c r="CM7" t="s">
        <v>165</v>
      </c>
      <c r="CN7" t="s">
        <v>166</v>
      </c>
      <c r="CO7" t="s">
        <v>146</v>
      </c>
      <c r="CP7" t="s">
        <v>167</v>
      </c>
      <c r="CQ7" t="s">
        <v>168</v>
      </c>
      <c r="CR7" t="s">
        <v>146</v>
      </c>
      <c r="CS7" t="s">
        <v>169</v>
      </c>
      <c r="CT7" t="s">
        <v>170</v>
      </c>
      <c r="CU7" t="s">
        <v>171</v>
      </c>
      <c r="CV7" t="s">
        <v>143</v>
      </c>
      <c r="CW7" t="s">
        <v>284</v>
      </c>
      <c r="CX7" t="s">
        <v>172</v>
      </c>
      <c r="CY7" t="s">
        <v>173</v>
      </c>
      <c r="CZ7" t="s">
        <v>174</v>
      </c>
      <c r="DA7" t="s">
        <v>175</v>
      </c>
      <c r="DB7" t="s">
        <v>176</v>
      </c>
      <c r="DC7" t="s">
        <v>177</v>
      </c>
    </row>
    <row r="8" spans="1:107" x14ac:dyDescent="0.2">
      <c r="A8" t="s">
        <v>138</v>
      </c>
      <c r="B8" t="s">
        <v>308</v>
      </c>
      <c r="C8" t="s">
        <v>139</v>
      </c>
      <c r="D8" t="s">
        <v>140</v>
      </c>
      <c r="E8" t="s">
        <v>141</v>
      </c>
      <c r="F8" t="s">
        <v>20</v>
      </c>
      <c r="G8" t="s">
        <v>181</v>
      </c>
      <c r="H8" t="s">
        <v>182</v>
      </c>
      <c r="I8" t="s">
        <v>20</v>
      </c>
      <c r="J8">
        <f t="shared" si="0"/>
        <v>7.692626922743695E-2</v>
      </c>
      <c r="K8">
        <f t="shared" si="1"/>
        <v>2.9082267199999996</v>
      </c>
      <c r="L8">
        <f t="shared" si="2"/>
        <v>7.4943908216591859E-2</v>
      </c>
      <c r="M8">
        <f t="shared" si="3"/>
        <v>2.8459197946363992</v>
      </c>
      <c r="N8" t="s">
        <v>309</v>
      </c>
      <c r="O8" t="s">
        <v>310</v>
      </c>
      <c r="P8">
        <f t="shared" si="4"/>
        <v>5.4969006200665254</v>
      </c>
      <c r="Q8">
        <f t="shared" si="5"/>
        <v>3.6410896200665253</v>
      </c>
      <c r="R8" t="s">
        <v>311</v>
      </c>
      <c r="S8" t="s">
        <v>312</v>
      </c>
      <c r="T8">
        <f t="shared" si="6"/>
        <v>55.211938731082014</v>
      </c>
      <c r="U8">
        <f t="shared" si="7"/>
        <v>0.29853000000000002</v>
      </c>
      <c r="V8" t="s">
        <v>142</v>
      </c>
      <c r="W8" t="s">
        <v>313</v>
      </c>
      <c r="X8" t="s">
        <v>143</v>
      </c>
      <c r="Y8" t="s">
        <v>143</v>
      </c>
      <c r="Z8" t="s">
        <v>143</v>
      </c>
      <c r="AA8" t="s">
        <v>314</v>
      </c>
      <c r="AB8" t="s">
        <v>315</v>
      </c>
      <c r="AC8" t="s">
        <v>316</v>
      </c>
      <c r="AD8" t="s">
        <v>144</v>
      </c>
      <c r="AE8" t="s">
        <v>145</v>
      </c>
      <c r="AF8">
        <f t="shared" si="8"/>
        <v>220.2817344</v>
      </c>
      <c r="AG8" t="s">
        <v>146</v>
      </c>
      <c r="AH8" t="s">
        <v>317</v>
      </c>
      <c r="AI8" t="s">
        <v>318</v>
      </c>
      <c r="AJ8" t="s">
        <v>319</v>
      </c>
      <c r="AK8" t="s">
        <v>320</v>
      </c>
      <c r="AL8">
        <f t="shared" si="9"/>
        <v>34.51</v>
      </c>
      <c r="AM8" t="s">
        <v>321</v>
      </c>
      <c r="AN8" t="s">
        <v>178</v>
      </c>
      <c r="AO8" t="s">
        <v>322</v>
      </c>
      <c r="AP8" t="s">
        <v>323</v>
      </c>
      <c r="AQ8" t="s">
        <v>324</v>
      </c>
      <c r="AR8" t="s">
        <v>325</v>
      </c>
      <c r="AS8" t="s">
        <v>326</v>
      </c>
      <c r="AT8" t="s">
        <v>139</v>
      </c>
      <c r="AU8" t="s">
        <v>327</v>
      </c>
      <c r="AV8" t="s">
        <v>138</v>
      </c>
      <c r="AW8" t="s">
        <v>328</v>
      </c>
      <c r="AX8" t="s">
        <v>149</v>
      </c>
      <c r="AY8" t="s">
        <v>329</v>
      </c>
      <c r="AZ8" t="s">
        <v>330</v>
      </c>
      <c r="BA8" t="s">
        <v>331</v>
      </c>
      <c r="BB8" t="s">
        <v>332</v>
      </c>
      <c r="BC8" t="s">
        <v>138</v>
      </c>
      <c r="BD8" t="s">
        <v>151</v>
      </c>
      <c r="BE8" t="s">
        <v>152</v>
      </c>
      <c r="BF8" t="s">
        <v>153</v>
      </c>
      <c r="BG8" t="s">
        <v>154</v>
      </c>
      <c r="BH8" t="s">
        <v>143</v>
      </c>
      <c r="BI8" t="s">
        <v>155</v>
      </c>
      <c r="BJ8" t="s">
        <v>143</v>
      </c>
      <c r="BK8" t="s">
        <v>143</v>
      </c>
      <c r="BL8" t="s">
        <v>156</v>
      </c>
      <c r="BM8" t="s">
        <v>157</v>
      </c>
      <c r="BN8" t="s">
        <v>158</v>
      </c>
      <c r="BO8" t="s">
        <v>159</v>
      </c>
      <c r="BP8" t="s">
        <v>160</v>
      </c>
      <c r="BQ8" t="s">
        <v>161</v>
      </c>
      <c r="BR8" t="s">
        <v>162</v>
      </c>
      <c r="BS8" t="s">
        <v>162</v>
      </c>
      <c r="BT8" t="s">
        <v>163</v>
      </c>
      <c r="BU8" t="s">
        <v>163</v>
      </c>
      <c r="BV8" t="s">
        <v>163</v>
      </c>
      <c r="BW8" t="s">
        <v>143</v>
      </c>
      <c r="BX8" t="s">
        <v>164</v>
      </c>
      <c r="BY8" t="s">
        <v>143</v>
      </c>
      <c r="BZ8" t="s">
        <v>143</v>
      </c>
      <c r="CA8" t="s">
        <v>143</v>
      </c>
      <c r="CB8" t="s">
        <v>143</v>
      </c>
      <c r="CC8" t="s">
        <v>333</v>
      </c>
      <c r="CD8" t="s">
        <v>334</v>
      </c>
      <c r="CE8" t="s">
        <v>335</v>
      </c>
      <c r="CF8" t="s">
        <v>336</v>
      </c>
      <c r="CG8" t="s">
        <v>337</v>
      </c>
      <c r="CH8" t="s">
        <v>338</v>
      </c>
      <c r="CI8" t="s">
        <v>339</v>
      </c>
      <c r="CJ8" t="s">
        <v>340</v>
      </c>
      <c r="CK8" t="s">
        <v>314</v>
      </c>
      <c r="CL8" t="s">
        <v>341</v>
      </c>
      <c r="CM8" t="s">
        <v>165</v>
      </c>
      <c r="CN8" t="s">
        <v>166</v>
      </c>
      <c r="CO8" t="s">
        <v>146</v>
      </c>
      <c r="CP8" t="s">
        <v>167</v>
      </c>
      <c r="CQ8" t="s">
        <v>168</v>
      </c>
      <c r="CR8" t="s">
        <v>146</v>
      </c>
      <c r="CS8" t="s">
        <v>169</v>
      </c>
      <c r="CT8" t="s">
        <v>170</v>
      </c>
      <c r="CU8" t="s">
        <v>171</v>
      </c>
      <c r="CV8" t="s">
        <v>143</v>
      </c>
      <c r="CW8" t="s">
        <v>313</v>
      </c>
      <c r="CX8" t="s">
        <v>172</v>
      </c>
      <c r="CY8" t="s">
        <v>173</v>
      </c>
      <c r="CZ8" t="s">
        <v>174</v>
      </c>
      <c r="DA8" t="s">
        <v>175</v>
      </c>
      <c r="DB8" t="s">
        <v>176</v>
      </c>
      <c r="DC8" t="s">
        <v>177</v>
      </c>
    </row>
    <row r="9" spans="1:107" x14ac:dyDescent="0.2">
      <c r="A9" t="s">
        <v>214</v>
      </c>
      <c r="B9" t="s">
        <v>342</v>
      </c>
      <c r="C9" t="s">
        <v>139</v>
      </c>
      <c r="D9" t="s">
        <v>140</v>
      </c>
      <c r="E9" t="s">
        <v>141</v>
      </c>
      <c r="F9" t="s">
        <v>20</v>
      </c>
      <c r="G9" t="s">
        <v>181</v>
      </c>
      <c r="H9" t="s">
        <v>343</v>
      </c>
      <c r="I9" t="s">
        <v>20</v>
      </c>
      <c r="J9">
        <f t="shared" si="0"/>
        <v>6.6563669187421001E-2</v>
      </c>
      <c r="K9">
        <f t="shared" si="1"/>
        <v>2.9074300799999997</v>
      </c>
      <c r="L9">
        <f t="shared" si="2"/>
        <v>6.5073846938499658E-2</v>
      </c>
      <c r="M9">
        <f t="shared" si="3"/>
        <v>1.8289098002885027</v>
      </c>
      <c r="N9" t="s">
        <v>344</v>
      </c>
      <c r="O9" t="s">
        <v>345</v>
      </c>
      <c r="P9">
        <f t="shared" si="4"/>
        <v>4.5010994121038035</v>
      </c>
      <c r="Q9">
        <f t="shared" si="5"/>
        <v>2.7097094121038037</v>
      </c>
      <c r="R9" t="s">
        <v>346</v>
      </c>
      <c r="S9" t="s">
        <v>347</v>
      </c>
      <c r="T9">
        <f t="shared" si="6"/>
        <v>45.209917759178417</v>
      </c>
      <c r="U9">
        <f t="shared" si="7"/>
        <v>0.29853000000000002</v>
      </c>
      <c r="V9" t="s">
        <v>142</v>
      </c>
      <c r="W9" t="s">
        <v>348</v>
      </c>
      <c r="X9" t="s">
        <v>143</v>
      </c>
      <c r="Y9" t="s">
        <v>143</v>
      </c>
      <c r="Z9" t="s">
        <v>143</v>
      </c>
      <c r="AA9" t="s">
        <v>349</v>
      </c>
      <c r="AB9" t="s">
        <v>350</v>
      </c>
      <c r="AC9" t="s">
        <v>351</v>
      </c>
      <c r="AD9" t="s">
        <v>144</v>
      </c>
      <c r="AE9" t="s">
        <v>145</v>
      </c>
      <c r="AF9">
        <f t="shared" si="8"/>
        <v>68.535120000000006</v>
      </c>
      <c r="AG9" t="s">
        <v>146</v>
      </c>
      <c r="AH9" t="s">
        <v>352</v>
      </c>
      <c r="AI9" t="s">
        <v>353</v>
      </c>
      <c r="AJ9" t="s">
        <v>354</v>
      </c>
      <c r="AK9" t="s">
        <v>355</v>
      </c>
      <c r="AL9">
        <f t="shared" si="9"/>
        <v>30.96</v>
      </c>
      <c r="AM9" t="s">
        <v>321</v>
      </c>
      <c r="AN9" t="s">
        <v>259</v>
      </c>
      <c r="AO9" t="s">
        <v>356</v>
      </c>
      <c r="AP9" t="s">
        <v>357</v>
      </c>
      <c r="AQ9" t="s">
        <v>358</v>
      </c>
      <c r="AR9" t="s">
        <v>359</v>
      </c>
      <c r="AS9" t="s">
        <v>326</v>
      </c>
      <c r="AT9" t="s">
        <v>139</v>
      </c>
      <c r="AU9" t="s">
        <v>327</v>
      </c>
      <c r="AV9" t="s">
        <v>138</v>
      </c>
      <c r="AW9" t="s">
        <v>149</v>
      </c>
      <c r="AX9" t="s">
        <v>179</v>
      </c>
      <c r="AY9" t="s">
        <v>234</v>
      </c>
      <c r="AZ9" t="s">
        <v>360</v>
      </c>
      <c r="BA9" t="s">
        <v>361</v>
      </c>
      <c r="BB9" t="s">
        <v>362</v>
      </c>
      <c r="BC9" t="s">
        <v>138</v>
      </c>
      <c r="BD9" t="s">
        <v>151</v>
      </c>
      <c r="BE9" t="s">
        <v>152</v>
      </c>
      <c r="BF9" t="s">
        <v>153</v>
      </c>
      <c r="BG9" t="s">
        <v>154</v>
      </c>
      <c r="BH9" t="s">
        <v>143</v>
      </c>
      <c r="BI9" t="s">
        <v>155</v>
      </c>
      <c r="BJ9" t="s">
        <v>143</v>
      </c>
      <c r="BK9" t="s">
        <v>143</v>
      </c>
      <c r="BL9" t="s">
        <v>156</v>
      </c>
      <c r="BM9" t="s">
        <v>157</v>
      </c>
      <c r="BN9" t="s">
        <v>158</v>
      </c>
      <c r="BO9" t="s">
        <v>159</v>
      </c>
      <c r="BP9" t="s">
        <v>160</v>
      </c>
      <c r="BQ9" t="s">
        <v>161</v>
      </c>
      <c r="BR9" t="s">
        <v>162</v>
      </c>
      <c r="BS9" t="s">
        <v>162</v>
      </c>
      <c r="BT9" t="s">
        <v>163</v>
      </c>
      <c r="BU9" t="s">
        <v>163</v>
      </c>
      <c r="BV9" t="s">
        <v>163</v>
      </c>
      <c r="BW9" t="s">
        <v>143</v>
      </c>
      <c r="BX9" t="s">
        <v>164</v>
      </c>
      <c r="BY9" t="s">
        <v>143</v>
      </c>
      <c r="BZ9" t="s">
        <v>143</v>
      </c>
      <c r="CA9" t="s">
        <v>143</v>
      </c>
      <c r="CB9" t="s">
        <v>143</v>
      </c>
      <c r="CC9" t="s">
        <v>363</v>
      </c>
      <c r="CD9" t="s">
        <v>364</v>
      </c>
      <c r="CE9" t="s">
        <v>365</v>
      </c>
      <c r="CF9" t="s">
        <v>366</v>
      </c>
      <c r="CG9" t="s">
        <v>367</v>
      </c>
      <c r="CH9" t="s">
        <v>368</v>
      </c>
      <c r="CI9" t="s">
        <v>369</v>
      </c>
      <c r="CJ9" t="s">
        <v>370</v>
      </c>
      <c r="CK9" t="s">
        <v>349</v>
      </c>
      <c r="CL9" t="s">
        <v>371</v>
      </c>
      <c r="CM9" t="s">
        <v>165</v>
      </c>
      <c r="CN9" t="s">
        <v>166</v>
      </c>
      <c r="CO9" t="s">
        <v>146</v>
      </c>
      <c r="CP9" t="s">
        <v>167</v>
      </c>
      <c r="CQ9" t="s">
        <v>168</v>
      </c>
      <c r="CR9" t="s">
        <v>146</v>
      </c>
      <c r="CS9" t="s">
        <v>169</v>
      </c>
      <c r="CT9" t="s">
        <v>170</v>
      </c>
      <c r="CU9" t="s">
        <v>171</v>
      </c>
      <c r="CV9" t="s">
        <v>143</v>
      </c>
      <c r="CW9" t="s">
        <v>348</v>
      </c>
      <c r="CX9" t="s">
        <v>172</v>
      </c>
      <c r="CY9" t="s">
        <v>173</v>
      </c>
      <c r="CZ9" t="s">
        <v>174</v>
      </c>
      <c r="DA9" t="s">
        <v>175</v>
      </c>
      <c r="DB9" t="s">
        <v>176</v>
      </c>
      <c r="DC9" t="s">
        <v>177</v>
      </c>
    </row>
    <row r="10" spans="1:107" x14ac:dyDescent="0.2">
      <c r="A10" t="s">
        <v>138</v>
      </c>
      <c r="B10" t="s">
        <v>372</v>
      </c>
      <c r="C10" t="s">
        <v>139</v>
      </c>
      <c r="D10" t="s">
        <v>140</v>
      </c>
      <c r="E10" t="s">
        <v>141</v>
      </c>
      <c r="F10" t="s">
        <v>20</v>
      </c>
      <c r="G10" t="s">
        <v>181</v>
      </c>
      <c r="H10" t="s">
        <v>247</v>
      </c>
      <c r="I10" t="s">
        <v>20</v>
      </c>
      <c r="J10">
        <f t="shared" si="0"/>
        <v>6.5911839084071291E-2</v>
      </c>
      <c r="K10">
        <f t="shared" si="1"/>
        <v>2.9090219999999998</v>
      </c>
      <c r="L10">
        <f t="shared" si="2"/>
        <v>6.4451513992343515E-2</v>
      </c>
      <c r="M10">
        <f t="shared" si="3"/>
        <v>1.440763886875299</v>
      </c>
      <c r="N10" t="s">
        <v>373</v>
      </c>
      <c r="O10" t="s">
        <v>374</v>
      </c>
      <c r="P10">
        <f t="shared" si="4"/>
        <v>3.7159236481225837</v>
      </c>
      <c r="Q10">
        <f t="shared" si="5"/>
        <v>2.1666796481225834</v>
      </c>
      <c r="R10" t="s">
        <v>375</v>
      </c>
      <c r="S10" t="s">
        <v>376</v>
      </c>
      <c r="T10">
        <f t="shared" si="6"/>
        <v>37.323459703923099</v>
      </c>
      <c r="U10">
        <f t="shared" si="7"/>
        <v>0.29853000000000002</v>
      </c>
      <c r="V10" t="s">
        <v>142</v>
      </c>
      <c r="W10" t="s">
        <v>377</v>
      </c>
      <c r="X10" t="s">
        <v>143</v>
      </c>
      <c r="Y10" t="s">
        <v>143</v>
      </c>
      <c r="Z10" t="s">
        <v>143</v>
      </c>
      <c r="AA10" t="s">
        <v>378</v>
      </c>
      <c r="AB10" t="s">
        <v>379</v>
      </c>
      <c r="AC10" t="s">
        <v>380</v>
      </c>
      <c r="AD10" t="s">
        <v>144</v>
      </c>
      <c r="AE10" t="s">
        <v>145</v>
      </c>
      <c r="AF10">
        <f t="shared" si="8"/>
        <v>77.205228000000005</v>
      </c>
      <c r="AG10" t="s">
        <v>146</v>
      </c>
      <c r="AH10" t="s">
        <v>381</v>
      </c>
      <c r="AI10" t="s">
        <v>382</v>
      </c>
      <c r="AJ10" t="s">
        <v>383</v>
      </c>
      <c r="AK10" t="s">
        <v>384</v>
      </c>
      <c r="AL10">
        <f t="shared" si="9"/>
        <v>27.64</v>
      </c>
      <c r="AM10" t="s">
        <v>321</v>
      </c>
      <c r="AN10" t="s">
        <v>147</v>
      </c>
      <c r="AO10" t="s">
        <v>385</v>
      </c>
      <c r="AP10" t="s">
        <v>261</v>
      </c>
      <c r="AQ10" t="s">
        <v>386</v>
      </c>
      <c r="AR10" t="s">
        <v>387</v>
      </c>
      <c r="AS10" t="s">
        <v>326</v>
      </c>
      <c r="AT10" t="s">
        <v>139</v>
      </c>
      <c r="AU10" t="s">
        <v>327</v>
      </c>
      <c r="AV10" t="s">
        <v>138</v>
      </c>
      <c r="AW10" t="s">
        <v>328</v>
      </c>
      <c r="AX10" t="s">
        <v>149</v>
      </c>
      <c r="AY10" t="s">
        <v>234</v>
      </c>
      <c r="AZ10" t="s">
        <v>388</v>
      </c>
      <c r="BA10" t="s">
        <v>389</v>
      </c>
      <c r="BB10" t="s">
        <v>390</v>
      </c>
      <c r="BC10" t="s">
        <v>138</v>
      </c>
      <c r="BD10" t="s">
        <v>151</v>
      </c>
      <c r="BE10" t="s">
        <v>152</v>
      </c>
      <c r="BF10" t="s">
        <v>153</v>
      </c>
      <c r="BG10" t="s">
        <v>154</v>
      </c>
      <c r="BH10" t="s">
        <v>143</v>
      </c>
      <c r="BI10" t="s">
        <v>155</v>
      </c>
      <c r="BJ10" t="s">
        <v>143</v>
      </c>
      <c r="BK10" t="s">
        <v>143</v>
      </c>
      <c r="BL10" t="s">
        <v>156</v>
      </c>
      <c r="BM10" t="s">
        <v>157</v>
      </c>
      <c r="BN10" t="s">
        <v>158</v>
      </c>
      <c r="BO10" t="s">
        <v>159</v>
      </c>
      <c r="BP10" t="s">
        <v>160</v>
      </c>
      <c r="BQ10" t="s">
        <v>161</v>
      </c>
      <c r="BR10" t="s">
        <v>162</v>
      </c>
      <c r="BS10" t="s">
        <v>162</v>
      </c>
      <c r="BT10" t="s">
        <v>163</v>
      </c>
      <c r="BU10" t="s">
        <v>163</v>
      </c>
      <c r="BV10" t="s">
        <v>163</v>
      </c>
      <c r="BW10" t="s">
        <v>143</v>
      </c>
      <c r="BX10" t="s">
        <v>164</v>
      </c>
      <c r="BY10" t="s">
        <v>143</v>
      </c>
      <c r="BZ10" t="s">
        <v>143</v>
      </c>
      <c r="CA10" t="s">
        <v>143</v>
      </c>
      <c r="CB10" t="s">
        <v>143</v>
      </c>
      <c r="CC10" t="s">
        <v>391</v>
      </c>
      <c r="CD10" t="s">
        <v>392</v>
      </c>
      <c r="CE10" t="s">
        <v>393</v>
      </c>
      <c r="CF10" t="s">
        <v>394</v>
      </c>
      <c r="CG10" t="s">
        <v>395</v>
      </c>
      <c r="CH10" t="s">
        <v>396</v>
      </c>
      <c r="CI10" t="s">
        <v>397</v>
      </c>
      <c r="CJ10" t="s">
        <v>398</v>
      </c>
      <c r="CK10" t="s">
        <v>378</v>
      </c>
      <c r="CL10" t="s">
        <v>371</v>
      </c>
      <c r="CM10" t="s">
        <v>165</v>
      </c>
      <c r="CN10" t="s">
        <v>166</v>
      </c>
      <c r="CO10" t="s">
        <v>146</v>
      </c>
      <c r="CP10" t="s">
        <v>167</v>
      </c>
      <c r="CQ10" t="s">
        <v>168</v>
      </c>
      <c r="CR10" t="s">
        <v>146</v>
      </c>
      <c r="CS10" t="s">
        <v>169</v>
      </c>
      <c r="CT10" t="s">
        <v>170</v>
      </c>
      <c r="CU10" t="s">
        <v>171</v>
      </c>
      <c r="CV10" t="s">
        <v>143</v>
      </c>
      <c r="CW10" t="s">
        <v>377</v>
      </c>
      <c r="CX10" t="s">
        <v>172</v>
      </c>
      <c r="CY10" t="s">
        <v>173</v>
      </c>
      <c r="CZ10" t="s">
        <v>174</v>
      </c>
      <c r="DA10" t="s">
        <v>175</v>
      </c>
      <c r="DB10" t="s">
        <v>176</v>
      </c>
      <c r="DC10" t="s">
        <v>177</v>
      </c>
    </row>
    <row r="11" spans="1:107" x14ac:dyDescent="0.2">
      <c r="A11" t="s">
        <v>214</v>
      </c>
      <c r="B11" t="s">
        <v>399</v>
      </c>
      <c r="C11" t="s">
        <v>139</v>
      </c>
      <c r="D11" t="s">
        <v>140</v>
      </c>
      <c r="E11" t="s">
        <v>141</v>
      </c>
      <c r="F11" t="s">
        <v>20</v>
      </c>
      <c r="G11" t="s">
        <v>181</v>
      </c>
      <c r="H11" t="s">
        <v>279</v>
      </c>
      <c r="I11" t="s">
        <v>20</v>
      </c>
      <c r="J11">
        <f t="shared" si="0"/>
        <v>9.8439797034868298E-2</v>
      </c>
      <c r="K11">
        <f t="shared" si="1"/>
        <v>2.9082267199999996</v>
      </c>
      <c r="L11">
        <f t="shared" si="2"/>
        <v>9.5216827814516375E-2</v>
      </c>
      <c r="M11">
        <f t="shared" si="3"/>
        <v>1.8576933303476781</v>
      </c>
      <c r="N11" t="s">
        <v>400</v>
      </c>
      <c r="O11" t="s">
        <v>401</v>
      </c>
      <c r="P11">
        <f t="shared" si="4"/>
        <v>3.4003023778704251</v>
      </c>
      <c r="Q11">
        <f t="shared" si="5"/>
        <v>1.8943503778704252</v>
      </c>
      <c r="R11" t="s">
        <v>402</v>
      </c>
      <c r="S11" t="s">
        <v>403</v>
      </c>
      <c r="T11">
        <f t="shared" si="6"/>
        <v>34.156729059471878</v>
      </c>
      <c r="U11">
        <f t="shared" si="7"/>
        <v>0.29853000000000002</v>
      </c>
      <c r="V11" t="s">
        <v>142</v>
      </c>
      <c r="W11" t="s">
        <v>404</v>
      </c>
      <c r="X11" t="s">
        <v>143</v>
      </c>
      <c r="Y11" t="s">
        <v>143</v>
      </c>
      <c r="Z11" t="s">
        <v>143</v>
      </c>
      <c r="AA11" t="s">
        <v>405</v>
      </c>
      <c r="AB11" t="s">
        <v>406</v>
      </c>
      <c r="AC11" t="s">
        <v>407</v>
      </c>
      <c r="AD11" t="s">
        <v>144</v>
      </c>
      <c r="AE11" t="s">
        <v>145</v>
      </c>
      <c r="AF11">
        <f t="shared" si="8"/>
        <v>69.797200000000004</v>
      </c>
      <c r="AG11" t="s">
        <v>146</v>
      </c>
      <c r="AH11" t="s">
        <v>408</v>
      </c>
      <c r="AI11" t="s">
        <v>409</v>
      </c>
      <c r="AJ11" t="s">
        <v>410</v>
      </c>
      <c r="AK11" t="s">
        <v>411</v>
      </c>
      <c r="AL11">
        <f t="shared" si="9"/>
        <v>26.13</v>
      </c>
      <c r="AM11" t="s">
        <v>412</v>
      </c>
      <c r="AN11" t="s">
        <v>178</v>
      </c>
      <c r="AO11" t="s">
        <v>413</v>
      </c>
      <c r="AP11" t="s">
        <v>144</v>
      </c>
      <c r="AQ11" t="s">
        <v>414</v>
      </c>
      <c r="AR11" t="s">
        <v>387</v>
      </c>
      <c r="AS11" t="s">
        <v>415</v>
      </c>
      <c r="AT11" t="s">
        <v>139</v>
      </c>
      <c r="AU11" t="s">
        <v>416</v>
      </c>
      <c r="AV11" t="s">
        <v>138</v>
      </c>
      <c r="AW11" t="s">
        <v>148</v>
      </c>
      <c r="AX11" t="s">
        <v>149</v>
      </c>
      <c r="AY11" t="s">
        <v>417</v>
      </c>
      <c r="AZ11" t="s">
        <v>418</v>
      </c>
      <c r="BA11" t="s">
        <v>419</v>
      </c>
      <c r="BB11" t="s">
        <v>420</v>
      </c>
      <c r="BC11" t="s">
        <v>138</v>
      </c>
      <c r="BD11" t="s">
        <v>151</v>
      </c>
      <c r="BE11" t="s">
        <v>152</v>
      </c>
      <c r="BF11" t="s">
        <v>153</v>
      </c>
      <c r="BG11" t="s">
        <v>154</v>
      </c>
      <c r="BH11" t="s">
        <v>143</v>
      </c>
      <c r="BI11" t="s">
        <v>155</v>
      </c>
      <c r="BJ11" t="s">
        <v>143</v>
      </c>
      <c r="BK11" t="s">
        <v>143</v>
      </c>
      <c r="BL11" t="s">
        <v>156</v>
      </c>
      <c r="BM11" t="s">
        <v>157</v>
      </c>
      <c r="BN11" t="s">
        <v>158</v>
      </c>
      <c r="BO11" t="s">
        <v>159</v>
      </c>
      <c r="BP11" t="s">
        <v>160</v>
      </c>
      <c r="BQ11" t="s">
        <v>161</v>
      </c>
      <c r="BR11" t="s">
        <v>162</v>
      </c>
      <c r="BS11" t="s">
        <v>162</v>
      </c>
      <c r="BT11" t="s">
        <v>163</v>
      </c>
      <c r="BU11" t="s">
        <v>163</v>
      </c>
      <c r="BV11" t="s">
        <v>163</v>
      </c>
      <c r="BW11" t="s">
        <v>143</v>
      </c>
      <c r="BX11" t="s">
        <v>164</v>
      </c>
      <c r="BY11" t="s">
        <v>143</v>
      </c>
      <c r="BZ11" t="s">
        <v>143</v>
      </c>
      <c r="CA11" t="s">
        <v>143</v>
      </c>
      <c r="CB11" t="s">
        <v>143</v>
      </c>
      <c r="CC11" t="s">
        <v>421</v>
      </c>
      <c r="CD11" t="s">
        <v>422</v>
      </c>
      <c r="CE11" t="s">
        <v>423</v>
      </c>
      <c r="CF11" t="s">
        <v>424</v>
      </c>
      <c r="CG11" t="s">
        <v>425</v>
      </c>
      <c r="CH11" t="s">
        <v>426</v>
      </c>
      <c r="CI11" t="s">
        <v>427</v>
      </c>
      <c r="CJ11" t="s">
        <v>428</v>
      </c>
      <c r="CK11" t="s">
        <v>405</v>
      </c>
      <c r="CL11" t="s">
        <v>429</v>
      </c>
      <c r="CM11" t="s">
        <v>165</v>
      </c>
      <c r="CN11" t="s">
        <v>166</v>
      </c>
      <c r="CO11" t="s">
        <v>146</v>
      </c>
      <c r="CP11" t="s">
        <v>167</v>
      </c>
      <c r="CQ11" t="s">
        <v>168</v>
      </c>
      <c r="CR11" t="s">
        <v>146</v>
      </c>
      <c r="CS11" t="s">
        <v>169</v>
      </c>
      <c r="CT11" t="s">
        <v>170</v>
      </c>
      <c r="CU11" t="s">
        <v>171</v>
      </c>
      <c r="CV11" t="s">
        <v>143</v>
      </c>
      <c r="CW11" t="s">
        <v>404</v>
      </c>
      <c r="CX11" t="s">
        <v>172</v>
      </c>
      <c r="CY11" t="s">
        <v>173</v>
      </c>
      <c r="CZ11" t="s">
        <v>174</v>
      </c>
      <c r="DA11" t="s">
        <v>175</v>
      </c>
      <c r="DB11" t="s">
        <v>176</v>
      </c>
      <c r="DC11" t="s">
        <v>177</v>
      </c>
    </row>
    <row r="12" spans="1:107" x14ac:dyDescent="0.2">
      <c r="A12" t="s">
        <v>138</v>
      </c>
      <c r="B12" t="s">
        <v>430</v>
      </c>
      <c r="C12" t="s">
        <v>139</v>
      </c>
      <c r="D12" t="s">
        <v>140</v>
      </c>
      <c r="E12" t="s">
        <v>141</v>
      </c>
      <c r="F12" t="s">
        <v>20</v>
      </c>
      <c r="G12" t="s">
        <v>181</v>
      </c>
      <c r="H12" t="s">
        <v>182</v>
      </c>
      <c r="I12" t="s">
        <v>20</v>
      </c>
      <c r="J12">
        <f t="shared" si="0"/>
        <v>9.2699541053517798E-2</v>
      </c>
      <c r="K12">
        <f t="shared" si="1"/>
        <v>2.9090219999999998</v>
      </c>
      <c r="L12">
        <f t="shared" si="2"/>
        <v>8.9836782201969945E-2</v>
      </c>
      <c r="M12">
        <f t="shared" si="3"/>
        <v>2.9293750923409063</v>
      </c>
      <c r="N12" t="s">
        <v>431</v>
      </c>
      <c r="O12" t="s">
        <v>432</v>
      </c>
      <c r="P12">
        <f t="shared" si="4"/>
        <v>4.6972619784408067</v>
      </c>
      <c r="Q12">
        <f t="shared" si="5"/>
        <v>3.1471179784408068</v>
      </c>
      <c r="R12" t="s">
        <v>433</v>
      </c>
      <c r="S12" t="s">
        <v>434</v>
      </c>
      <c r="T12">
        <f t="shared" si="6"/>
        <v>47.142332180256993</v>
      </c>
      <c r="U12">
        <f t="shared" si="7"/>
        <v>0.29853000000000002</v>
      </c>
      <c r="V12" t="s">
        <v>142</v>
      </c>
      <c r="W12" t="s">
        <v>435</v>
      </c>
      <c r="X12" t="s">
        <v>143</v>
      </c>
      <c r="Y12" t="s">
        <v>143</v>
      </c>
      <c r="Z12" t="s">
        <v>143</v>
      </c>
      <c r="AA12" t="s">
        <v>436</v>
      </c>
      <c r="AB12" t="s">
        <v>437</v>
      </c>
      <c r="AC12" t="s">
        <v>438</v>
      </c>
      <c r="AD12" t="s">
        <v>144</v>
      </c>
      <c r="AE12" t="s">
        <v>145</v>
      </c>
      <c r="AF12">
        <f t="shared" si="8"/>
        <v>110.40499800000001</v>
      </c>
      <c r="AG12" t="s">
        <v>146</v>
      </c>
      <c r="AH12" t="s">
        <v>439</v>
      </c>
      <c r="AI12" t="s">
        <v>440</v>
      </c>
      <c r="AJ12" t="s">
        <v>441</v>
      </c>
      <c r="AK12" t="s">
        <v>442</v>
      </c>
      <c r="AL12">
        <f t="shared" si="9"/>
        <v>31.71</v>
      </c>
      <c r="AM12" t="s">
        <v>443</v>
      </c>
      <c r="AN12" t="s">
        <v>147</v>
      </c>
      <c r="AO12" t="s">
        <v>230</v>
      </c>
      <c r="AP12" t="s">
        <v>144</v>
      </c>
      <c r="AQ12" t="s">
        <v>444</v>
      </c>
      <c r="AR12" t="s">
        <v>445</v>
      </c>
      <c r="AS12" t="s">
        <v>446</v>
      </c>
      <c r="AT12" t="s">
        <v>139</v>
      </c>
      <c r="AU12" t="s">
        <v>447</v>
      </c>
      <c r="AV12" t="s">
        <v>138</v>
      </c>
      <c r="AW12" t="s">
        <v>149</v>
      </c>
      <c r="AX12" t="s">
        <v>149</v>
      </c>
      <c r="AY12" t="s">
        <v>417</v>
      </c>
      <c r="AZ12" t="s">
        <v>448</v>
      </c>
      <c r="BA12" t="s">
        <v>449</v>
      </c>
      <c r="BB12" t="s">
        <v>450</v>
      </c>
      <c r="BC12" t="s">
        <v>138</v>
      </c>
      <c r="BD12" t="s">
        <v>151</v>
      </c>
      <c r="BE12" t="s">
        <v>152</v>
      </c>
      <c r="BF12" t="s">
        <v>153</v>
      </c>
      <c r="BG12" t="s">
        <v>154</v>
      </c>
      <c r="BH12" t="s">
        <v>143</v>
      </c>
      <c r="BI12" t="s">
        <v>155</v>
      </c>
      <c r="BJ12" t="s">
        <v>143</v>
      </c>
      <c r="BK12" t="s">
        <v>143</v>
      </c>
      <c r="BL12" t="s">
        <v>156</v>
      </c>
      <c r="BM12" t="s">
        <v>157</v>
      </c>
      <c r="BN12" t="s">
        <v>158</v>
      </c>
      <c r="BO12" t="s">
        <v>159</v>
      </c>
      <c r="BP12" t="s">
        <v>160</v>
      </c>
      <c r="BQ12" t="s">
        <v>161</v>
      </c>
      <c r="BR12" t="s">
        <v>162</v>
      </c>
      <c r="BS12" t="s">
        <v>162</v>
      </c>
      <c r="BT12" t="s">
        <v>163</v>
      </c>
      <c r="BU12" t="s">
        <v>163</v>
      </c>
      <c r="BV12" t="s">
        <v>163</v>
      </c>
      <c r="BW12" t="s">
        <v>143</v>
      </c>
      <c r="BX12" t="s">
        <v>164</v>
      </c>
      <c r="BY12" t="s">
        <v>143</v>
      </c>
      <c r="BZ12" t="s">
        <v>143</v>
      </c>
      <c r="CA12" t="s">
        <v>143</v>
      </c>
      <c r="CB12" t="s">
        <v>143</v>
      </c>
      <c r="CC12" t="s">
        <v>451</v>
      </c>
      <c r="CD12" t="s">
        <v>452</v>
      </c>
      <c r="CE12" t="s">
        <v>453</v>
      </c>
      <c r="CF12" t="s">
        <v>454</v>
      </c>
      <c r="CG12" t="s">
        <v>455</v>
      </c>
      <c r="CH12" t="s">
        <v>456</v>
      </c>
      <c r="CI12" t="s">
        <v>457</v>
      </c>
      <c r="CJ12" t="s">
        <v>458</v>
      </c>
      <c r="CK12" t="s">
        <v>436</v>
      </c>
      <c r="CL12" t="s">
        <v>371</v>
      </c>
      <c r="CM12" t="s">
        <v>165</v>
      </c>
      <c r="CN12" t="s">
        <v>166</v>
      </c>
      <c r="CO12" t="s">
        <v>146</v>
      </c>
      <c r="CP12" t="s">
        <v>167</v>
      </c>
      <c r="CQ12" t="s">
        <v>168</v>
      </c>
      <c r="CR12" t="s">
        <v>146</v>
      </c>
      <c r="CS12" t="s">
        <v>169</v>
      </c>
      <c r="CT12" t="s">
        <v>170</v>
      </c>
      <c r="CU12" t="s">
        <v>171</v>
      </c>
      <c r="CV12" t="s">
        <v>143</v>
      </c>
      <c r="CW12" t="s">
        <v>435</v>
      </c>
      <c r="CX12" t="s">
        <v>172</v>
      </c>
      <c r="CY12" t="s">
        <v>173</v>
      </c>
      <c r="CZ12" t="s">
        <v>174</v>
      </c>
      <c r="DA12" t="s">
        <v>175</v>
      </c>
      <c r="DB12" t="s">
        <v>176</v>
      </c>
      <c r="DC12" t="s">
        <v>177</v>
      </c>
    </row>
    <row r="13" spans="1:107" x14ac:dyDescent="0.2">
      <c r="A13" t="s">
        <v>138</v>
      </c>
      <c r="B13" t="s">
        <v>459</v>
      </c>
      <c r="C13" t="s">
        <v>139</v>
      </c>
      <c r="D13" t="s">
        <v>140</v>
      </c>
      <c r="E13" t="s">
        <v>141</v>
      </c>
      <c r="F13" t="s">
        <v>20</v>
      </c>
      <c r="G13" t="s">
        <v>181</v>
      </c>
      <c r="H13" t="s">
        <v>216</v>
      </c>
      <c r="I13" t="s">
        <v>20</v>
      </c>
      <c r="J13">
        <f t="shared" si="0"/>
        <v>3.4945866552589022E-2</v>
      </c>
      <c r="K13">
        <f t="shared" si="1"/>
        <v>2.9082267199999996</v>
      </c>
      <c r="L13">
        <f t="shared" si="2"/>
        <v>3.4530935537435137E-2</v>
      </c>
      <c r="M13">
        <f t="shared" si="3"/>
        <v>0.76966580887215097</v>
      </c>
      <c r="N13" t="s">
        <v>460</v>
      </c>
      <c r="O13" t="s">
        <v>461</v>
      </c>
      <c r="P13">
        <f t="shared" si="4"/>
        <v>3.5394132400732685</v>
      </c>
      <c r="Q13">
        <f t="shared" si="5"/>
        <v>2.1666422400732683</v>
      </c>
      <c r="R13" t="s">
        <v>462</v>
      </c>
      <c r="S13" t="s">
        <v>463</v>
      </c>
      <c r="T13">
        <f t="shared" si="6"/>
        <v>35.514883002942689</v>
      </c>
      <c r="U13">
        <f t="shared" si="7"/>
        <v>0.29853000000000002</v>
      </c>
      <c r="V13" t="s">
        <v>142</v>
      </c>
      <c r="W13" t="s">
        <v>464</v>
      </c>
      <c r="X13" t="s">
        <v>143</v>
      </c>
      <c r="Y13" t="s">
        <v>143</v>
      </c>
      <c r="Z13" t="s">
        <v>143</v>
      </c>
      <c r="AA13" t="s">
        <v>465</v>
      </c>
      <c r="AB13" t="s">
        <v>466</v>
      </c>
      <c r="AC13" t="s">
        <v>467</v>
      </c>
      <c r="AD13" t="s">
        <v>144</v>
      </c>
      <c r="AE13" t="s">
        <v>145</v>
      </c>
      <c r="AF13">
        <f t="shared" si="8"/>
        <v>58.327336000000003</v>
      </c>
      <c r="AG13" t="s">
        <v>146</v>
      </c>
      <c r="AH13" t="s">
        <v>468</v>
      </c>
      <c r="AI13" t="s">
        <v>469</v>
      </c>
      <c r="AJ13" t="s">
        <v>470</v>
      </c>
      <c r="AK13" t="s">
        <v>471</v>
      </c>
      <c r="AL13">
        <f t="shared" si="9"/>
        <v>26.81</v>
      </c>
      <c r="AM13" t="s">
        <v>472</v>
      </c>
      <c r="AN13" t="s">
        <v>178</v>
      </c>
      <c r="AO13" t="s">
        <v>356</v>
      </c>
      <c r="AP13" t="s">
        <v>357</v>
      </c>
      <c r="AQ13" t="s">
        <v>473</v>
      </c>
      <c r="AR13" t="s">
        <v>474</v>
      </c>
      <c r="AS13" t="s">
        <v>446</v>
      </c>
      <c r="AT13" t="s">
        <v>139</v>
      </c>
      <c r="AU13" t="s">
        <v>447</v>
      </c>
      <c r="AV13" t="s">
        <v>138</v>
      </c>
      <c r="AW13" t="s">
        <v>179</v>
      </c>
      <c r="AX13" t="s">
        <v>179</v>
      </c>
      <c r="AY13" t="s">
        <v>475</v>
      </c>
      <c r="AZ13" t="s">
        <v>476</v>
      </c>
      <c r="BA13" t="s">
        <v>477</v>
      </c>
      <c r="BB13" t="s">
        <v>478</v>
      </c>
      <c r="BC13" t="s">
        <v>138</v>
      </c>
      <c r="BD13" t="s">
        <v>151</v>
      </c>
      <c r="BE13" t="s">
        <v>152</v>
      </c>
      <c r="BF13" t="s">
        <v>153</v>
      </c>
      <c r="BG13" t="s">
        <v>154</v>
      </c>
      <c r="BH13" t="s">
        <v>143</v>
      </c>
      <c r="BI13" t="s">
        <v>155</v>
      </c>
      <c r="BJ13" t="s">
        <v>143</v>
      </c>
      <c r="BK13" t="s">
        <v>143</v>
      </c>
      <c r="BL13" t="s">
        <v>156</v>
      </c>
      <c r="BM13" t="s">
        <v>157</v>
      </c>
      <c r="BN13" t="s">
        <v>158</v>
      </c>
      <c r="BO13" t="s">
        <v>159</v>
      </c>
      <c r="BP13" t="s">
        <v>160</v>
      </c>
      <c r="BQ13" t="s">
        <v>161</v>
      </c>
      <c r="BR13" t="s">
        <v>162</v>
      </c>
      <c r="BS13" t="s">
        <v>162</v>
      </c>
      <c r="BT13" t="s">
        <v>163</v>
      </c>
      <c r="BU13" t="s">
        <v>163</v>
      </c>
      <c r="BV13" t="s">
        <v>163</v>
      </c>
      <c r="BW13" t="s">
        <v>143</v>
      </c>
      <c r="BX13" t="s">
        <v>164</v>
      </c>
      <c r="BY13" t="s">
        <v>143</v>
      </c>
      <c r="BZ13" t="s">
        <v>143</v>
      </c>
      <c r="CA13" t="s">
        <v>143</v>
      </c>
      <c r="CB13" t="s">
        <v>143</v>
      </c>
      <c r="CC13" t="s">
        <v>479</v>
      </c>
      <c r="CD13" t="s">
        <v>480</v>
      </c>
      <c r="CE13" t="s">
        <v>481</v>
      </c>
      <c r="CF13" t="s">
        <v>482</v>
      </c>
      <c r="CG13" t="s">
        <v>483</v>
      </c>
      <c r="CH13" t="s">
        <v>484</v>
      </c>
      <c r="CI13" t="s">
        <v>485</v>
      </c>
      <c r="CJ13" t="s">
        <v>486</v>
      </c>
      <c r="CK13" t="s">
        <v>465</v>
      </c>
      <c r="CL13" t="s">
        <v>487</v>
      </c>
      <c r="CM13" t="s">
        <v>165</v>
      </c>
      <c r="CN13" t="s">
        <v>166</v>
      </c>
      <c r="CO13" t="s">
        <v>146</v>
      </c>
      <c r="CP13" t="s">
        <v>167</v>
      </c>
      <c r="CQ13" t="s">
        <v>168</v>
      </c>
      <c r="CR13" t="s">
        <v>146</v>
      </c>
      <c r="CS13" t="s">
        <v>169</v>
      </c>
      <c r="CT13" t="s">
        <v>170</v>
      </c>
      <c r="CU13" t="s">
        <v>171</v>
      </c>
      <c r="CV13" t="s">
        <v>143</v>
      </c>
      <c r="CW13" t="s">
        <v>464</v>
      </c>
      <c r="CX13" t="s">
        <v>172</v>
      </c>
      <c r="CY13" t="s">
        <v>173</v>
      </c>
      <c r="CZ13" t="s">
        <v>174</v>
      </c>
      <c r="DA13" t="s">
        <v>175</v>
      </c>
      <c r="DB13" t="s">
        <v>176</v>
      </c>
      <c r="DC13" t="s">
        <v>177</v>
      </c>
    </row>
    <row r="14" spans="1:107" x14ac:dyDescent="0.2">
      <c r="A14" t="s">
        <v>138</v>
      </c>
      <c r="B14" t="s">
        <v>488</v>
      </c>
      <c r="C14" t="s">
        <v>139</v>
      </c>
      <c r="D14" t="s">
        <v>140</v>
      </c>
      <c r="E14" t="s">
        <v>141</v>
      </c>
      <c r="F14" t="s">
        <v>20</v>
      </c>
      <c r="G14" t="s">
        <v>181</v>
      </c>
      <c r="H14" t="s">
        <v>247</v>
      </c>
      <c r="I14" t="s">
        <v>20</v>
      </c>
      <c r="J14">
        <f t="shared" si="0"/>
        <v>5.3221318552829119E-2</v>
      </c>
      <c r="K14">
        <f t="shared" si="1"/>
        <v>2.9082267199999996</v>
      </c>
      <c r="L14">
        <f t="shared" si="2"/>
        <v>5.2264857824284347E-2</v>
      </c>
      <c r="M14">
        <f t="shared" si="3"/>
        <v>1.0888473867237241</v>
      </c>
      <c r="N14" t="s">
        <v>489</v>
      </c>
      <c r="O14" t="s">
        <v>490</v>
      </c>
      <c r="P14">
        <f t="shared" si="4"/>
        <v>3.3662800500260777</v>
      </c>
      <c r="Q14">
        <f t="shared" si="5"/>
        <v>2.0274900500260777</v>
      </c>
      <c r="R14" t="s">
        <v>491</v>
      </c>
      <c r="S14" t="s">
        <v>492</v>
      </c>
      <c r="T14">
        <f t="shared" si="6"/>
        <v>33.774255543554503</v>
      </c>
      <c r="U14">
        <f t="shared" si="7"/>
        <v>0.29853000000000002</v>
      </c>
      <c r="V14" t="s">
        <v>142</v>
      </c>
      <c r="W14" t="s">
        <v>493</v>
      </c>
      <c r="X14" t="s">
        <v>143</v>
      </c>
      <c r="Y14" t="s">
        <v>143</v>
      </c>
      <c r="Z14" t="s">
        <v>143</v>
      </c>
      <c r="AA14" t="s">
        <v>494</v>
      </c>
      <c r="AB14" t="s">
        <v>495</v>
      </c>
      <c r="AC14" t="s">
        <v>496</v>
      </c>
      <c r="AD14" t="s">
        <v>144</v>
      </c>
      <c r="AE14" t="s">
        <v>145</v>
      </c>
      <c r="AF14">
        <f t="shared" si="8"/>
        <v>53.236711999999997</v>
      </c>
      <c r="AG14" t="s">
        <v>146</v>
      </c>
      <c r="AH14" t="s">
        <v>497</v>
      </c>
      <c r="AI14" t="s">
        <v>498</v>
      </c>
      <c r="AJ14" t="s">
        <v>499</v>
      </c>
      <c r="AK14" t="s">
        <v>500</v>
      </c>
      <c r="AL14">
        <f t="shared" si="9"/>
        <v>25.96</v>
      </c>
      <c r="AM14" t="s">
        <v>195</v>
      </c>
      <c r="AN14" t="s">
        <v>178</v>
      </c>
      <c r="AO14" t="s">
        <v>501</v>
      </c>
      <c r="AP14" t="s">
        <v>502</v>
      </c>
      <c r="AQ14" t="s">
        <v>503</v>
      </c>
      <c r="AR14" t="s">
        <v>504</v>
      </c>
      <c r="AS14" t="s">
        <v>505</v>
      </c>
      <c r="AT14" t="s">
        <v>139</v>
      </c>
      <c r="AU14" t="s">
        <v>506</v>
      </c>
      <c r="AV14" t="s">
        <v>138</v>
      </c>
      <c r="AW14" t="s">
        <v>148</v>
      </c>
      <c r="AX14" t="s">
        <v>179</v>
      </c>
      <c r="AY14" t="s">
        <v>507</v>
      </c>
      <c r="AZ14" t="s">
        <v>508</v>
      </c>
      <c r="BA14" t="s">
        <v>509</v>
      </c>
      <c r="BB14" t="s">
        <v>507</v>
      </c>
      <c r="BC14" t="s">
        <v>138</v>
      </c>
      <c r="BD14" t="s">
        <v>151</v>
      </c>
      <c r="BE14" t="s">
        <v>152</v>
      </c>
      <c r="BF14" t="s">
        <v>153</v>
      </c>
      <c r="BG14" t="s">
        <v>154</v>
      </c>
      <c r="BH14" t="s">
        <v>143</v>
      </c>
      <c r="BI14" t="s">
        <v>155</v>
      </c>
      <c r="BJ14" t="s">
        <v>143</v>
      </c>
      <c r="BK14" t="s">
        <v>143</v>
      </c>
      <c r="BL14" t="s">
        <v>156</v>
      </c>
      <c r="BM14" t="s">
        <v>157</v>
      </c>
      <c r="BN14" t="s">
        <v>158</v>
      </c>
      <c r="BO14" t="s">
        <v>159</v>
      </c>
      <c r="BP14" t="s">
        <v>160</v>
      </c>
      <c r="BQ14" t="s">
        <v>161</v>
      </c>
      <c r="BR14" t="s">
        <v>162</v>
      </c>
      <c r="BS14" t="s">
        <v>162</v>
      </c>
      <c r="BT14" t="s">
        <v>163</v>
      </c>
      <c r="BU14" t="s">
        <v>163</v>
      </c>
      <c r="BV14" t="s">
        <v>163</v>
      </c>
      <c r="BW14" t="s">
        <v>143</v>
      </c>
      <c r="BX14" t="s">
        <v>164</v>
      </c>
      <c r="BY14" t="s">
        <v>143</v>
      </c>
      <c r="BZ14" t="s">
        <v>143</v>
      </c>
      <c r="CA14" t="s">
        <v>143</v>
      </c>
      <c r="CB14" t="s">
        <v>143</v>
      </c>
      <c r="CC14" t="s">
        <v>510</v>
      </c>
      <c r="CD14" t="s">
        <v>511</v>
      </c>
      <c r="CE14" t="s">
        <v>512</v>
      </c>
      <c r="CF14" t="s">
        <v>513</v>
      </c>
      <c r="CG14" t="s">
        <v>514</v>
      </c>
      <c r="CH14" t="s">
        <v>515</v>
      </c>
      <c r="CI14" t="s">
        <v>516</v>
      </c>
      <c r="CJ14" t="s">
        <v>517</v>
      </c>
      <c r="CK14" t="s">
        <v>494</v>
      </c>
      <c r="CL14" t="s">
        <v>518</v>
      </c>
      <c r="CM14" t="s">
        <v>165</v>
      </c>
      <c r="CN14" t="s">
        <v>166</v>
      </c>
      <c r="CO14" t="s">
        <v>146</v>
      </c>
      <c r="CP14" t="s">
        <v>167</v>
      </c>
      <c r="CQ14" t="s">
        <v>168</v>
      </c>
      <c r="CR14" t="s">
        <v>146</v>
      </c>
      <c r="CS14" t="s">
        <v>169</v>
      </c>
      <c r="CT14" t="s">
        <v>170</v>
      </c>
      <c r="CU14" t="s">
        <v>171</v>
      </c>
      <c r="CV14" t="s">
        <v>143</v>
      </c>
      <c r="CW14" t="s">
        <v>493</v>
      </c>
      <c r="CX14" t="s">
        <v>172</v>
      </c>
      <c r="CY14" t="s">
        <v>173</v>
      </c>
      <c r="CZ14" t="s">
        <v>174</v>
      </c>
      <c r="DA14" t="s">
        <v>175</v>
      </c>
      <c r="DB14" t="s">
        <v>176</v>
      </c>
      <c r="DC14" t="s">
        <v>177</v>
      </c>
    </row>
    <row r="15" spans="1:107" x14ac:dyDescent="0.2">
      <c r="A15" t="s">
        <v>214</v>
      </c>
      <c r="B15" t="s">
        <v>519</v>
      </c>
      <c r="C15" t="s">
        <v>139</v>
      </c>
      <c r="D15" t="s">
        <v>140</v>
      </c>
      <c r="E15" t="s">
        <v>141</v>
      </c>
      <c r="F15" t="s">
        <v>20</v>
      </c>
      <c r="G15" t="s">
        <v>181</v>
      </c>
      <c r="H15" t="s">
        <v>279</v>
      </c>
      <c r="I15" t="s">
        <v>20</v>
      </c>
      <c r="J15">
        <f t="shared" si="0"/>
        <v>7.8327532137626929E-2</v>
      </c>
      <c r="K15">
        <f t="shared" si="1"/>
        <v>2.9066320800000001</v>
      </c>
      <c r="L15">
        <f t="shared" si="2"/>
        <v>7.6272160176872869E-2</v>
      </c>
      <c r="M15">
        <f t="shared" si="3"/>
        <v>1.4583414769325793</v>
      </c>
      <c r="N15" t="s">
        <v>520</v>
      </c>
      <c r="O15" t="s">
        <v>521</v>
      </c>
      <c r="P15">
        <f t="shared" si="4"/>
        <v>3.1796775899783087</v>
      </c>
      <c r="Q15">
        <f t="shared" si="5"/>
        <v>1.8627785899783087</v>
      </c>
      <c r="R15" t="s">
        <v>522</v>
      </c>
      <c r="S15" t="s">
        <v>523</v>
      </c>
      <c r="T15">
        <f t="shared" si="6"/>
        <v>31.902052673605983</v>
      </c>
      <c r="U15">
        <f t="shared" si="7"/>
        <v>0.29853000000000002</v>
      </c>
      <c r="V15" t="s">
        <v>142</v>
      </c>
      <c r="W15" t="s">
        <v>524</v>
      </c>
      <c r="X15" t="s">
        <v>143</v>
      </c>
      <c r="Y15" t="s">
        <v>143</v>
      </c>
      <c r="Z15" t="s">
        <v>143</v>
      </c>
      <c r="AA15" t="s">
        <v>525</v>
      </c>
      <c r="AB15" t="s">
        <v>526</v>
      </c>
      <c r="AC15" t="s">
        <v>527</v>
      </c>
      <c r="AD15" t="s">
        <v>144</v>
      </c>
      <c r="AE15" t="s">
        <v>145</v>
      </c>
      <c r="AF15">
        <f t="shared" si="8"/>
        <v>63.189556000000003</v>
      </c>
      <c r="AG15" t="s">
        <v>146</v>
      </c>
      <c r="AH15" t="s">
        <v>528</v>
      </c>
      <c r="AI15" t="s">
        <v>529</v>
      </c>
      <c r="AJ15" t="s">
        <v>530</v>
      </c>
      <c r="AK15" t="s">
        <v>531</v>
      </c>
      <c r="AL15">
        <f t="shared" si="9"/>
        <v>25</v>
      </c>
      <c r="AM15" t="s">
        <v>195</v>
      </c>
      <c r="AN15" t="s">
        <v>532</v>
      </c>
      <c r="AO15" t="s">
        <v>533</v>
      </c>
      <c r="AP15" t="s">
        <v>534</v>
      </c>
      <c r="AQ15" t="s">
        <v>535</v>
      </c>
      <c r="AR15" t="s">
        <v>536</v>
      </c>
      <c r="AS15" t="s">
        <v>505</v>
      </c>
      <c r="AT15" t="s">
        <v>139</v>
      </c>
      <c r="AU15" t="s">
        <v>506</v>
      </c>
      <c r="AV15" t="s">
        <v>138</v>
      </c>
      <c r="AW15" t="s">
        <v>152</v>
      </c>
      <c r="AX15" t="s">
        <v>148</v>
      </c>
      <c r="AY15" t="s">
        <v>507</v>
      </c>
      <c r="AZ15" t="s">
        <v>537</v>
      </c>
      <c r="BA15" t="s">
        <v>538</v>
      </c>
      <c r="BB15" t="s">
        <v>507</v>
      </c>
      <c r="BC15" t="s">
        <v>138</v>
      </c>
      <c r="BD15" t="s">
        <v>151</v>
      </c>
      <c r="BE15" t="s">
        <v>152</v>
      </c>
      <c r="BF15" t="s">
        <v>153</v>
      </c>
      <c r="BG15" t="s">
        <v>154</v>
      </c>
      <c r="BH15" t="s">
        <v>143</v>
      </c>
      <c r="BI15" t="s">
        <v>155</v>
      </c>
      <c r="BJ15" t="s">
        <v>143</v>
      </c>
      <c r="BK15" t="s">
        <v>143</v>
      </c>
      <c r="BL15" t="s">
        <v>156</v>
      </c>
      <c r="BM15" t="s">
        <v>157</v>
      </c>
      <c r="BN15" t="s">
        <v>158</v>
      </c>
      <c r="BO15" t="s">
        <v>159</v>
      </c>
      <c r="BP15" t="s">
        <v>160</v>
      </c>
      <c r="BQ15" t="s">
        <v>161</v>
      </c>
      <c r="BR15" t="s">
        <v>162</v>
      </c>
      <c r="BS15" t="s">
        <v>162</v>
      </c>
      <c r="BT15" t="s">
        <v>163</v>
      </c>
      <c r="BU15" t="s">
        <v>163</v>
      </c>
      <c r="BV15" t="s">
        <v>163</v>
      </c>
      <c r="BW15" t="s">
        <v>143</v>
      </c>
      <c r="BX15" t="s">
        <v>164</v>
      </c>
      <c r="BY15" t="s">
        <v>143</v>
      </c>
      <c r="BZ15" t="s">
        <v>143</v>
      </c>
      <c r="CA15" t="s">
        <v>143</v>
      </c>
      <c r="CB15" t="s">
        <v>143</v>
      </c>
      <c r="CC15" t="s">
        <v>539</v>
      </c>
      <c r="CD15" t="s">
        <v>540</v>
      </c>
      <c r="CE15" t="s">
        <v>541</v>
      </c>
      <c r="CF15" t="s">
        <v>542</v>
      </c>
      <c r="CG15" t="s">
        <v>543</v>
      </c>
      <c r="CH15" t="s">
        <v>544</v>
      </c>
      <c r="CI15" t="s">
        <v>545</v>
      </c>
      <c r="CJ15" t="s">
        <v>546</v>
      </c>
      <c r="CK15" t="s">
        <v>525</v>
      </c>
      <c r="CL15" t="s">
        <v>547</v>
      </c>
      <c r="CM15" t="s">
        <v>165</v>
      </c>
      <c r="CN15" t="s">
        <v>166</v>
      </c>
      <c r="CO15" t="s">
        <v>146</v>
      </c>
      <c r="CP15" t="s">
        <v>167</v>
      </c>
      <c r="CQ15" t="s">
        <v>168</v>
      </c>
      <c r="CR15" t="s">
        <v>146</v>
      </c>
      <c r="CS15" t="s">
        <v>169</v>
      </c>
      <c r="CT15" t="s">
        <v>170</v>
      </c>
      <c r="CU15" t="s">
        <v>171</v>
      </c>
      <c r="CV15" t="s">
        <v>143</v>
      </c>
      <c r="CW15" t="s">
        <v>524</v>
      </c>
      <c r="CX15" t="s">
        <v>172</v>
      </c>
      <c r="CY15" t="s">
        <v>173</v>
      </c>
      <c r="CZ15" t="s">
        <v>174</v>
      </c>
      <c r="DA15" t="s">
        <v>175</v>
      </c>
      <c r="DB15" t="s">
        <v>176</v>
      </c>
      <c r="DC15" t="s">
        <v>177</v>
      </c>
    </row>
  </sheetData>
  <pageMargins left="0.7" right="0.7" top="0.75" bottom="0.75" header="0.3" footer="0.3"/>
  <ignoredErrors>
    <ignoredError sqref="A1:DC3 A4:DC7 A9:DC15 A8:F8 H8:D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2024_CWW_slow_2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Sharath Paligi</cp:lastModifiedBy>
  <dcterms:modified xsi:type="dcterms:W3CDTF">2024-06-25T08:41:51Z</dcterms:modified>
</cp:coreProperties>
</file>