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dmin\Desktop\HOSPITALITY ANALYSIS\"/>
    </mc:Choice>
  </mc:AlternateContent>
  <xr:revisionPtr revIDLastSave="0" documentId="8_{8F469B82-6893-4D66-8ACB-60927DCE185C}" xr6:coauthVersionLast="47" xr6:coauthVersionMax="47" xr10:uidLastSave="{00000000-0000-0000-0000-000000000000}"/>
  <bookViews>
    <workbookView xWindow="-120" yWindow="-120" windowWidth="20730" windowHeight="11160" tabRatio="850" xr2:uid="{426DA071-16F7-4541-8853-CE50126F2835}"/>
  </bookViews>
  <sheets>
    <sheet name="Sheet8 (2)" sheetId="21" r:id="rId1"/>
    <sheet name="Sheet1" sheetId="12" r:id="rId2"/>
    <sheet name="Sheet2" sheetId="13" r:id="rId3"/>
    <sheet name="Sheet3" sheetId="14" r:id="rId4"/>
    <sheet name="Sheet5" sheetId="15" r:id="rId5"/>
  </sheets>
  <definedNames>
    <definedName name="_xlcn.WorksheetConnection_WIP1.xlsxdim_date" hidden="1">dim_date</definedName>
    <definedName name="_xlcn.WorksheetConnection_WIP1.xlsxdim_hotels" hidden="1">dim_hotels</definedName>
    <definedName name="_xlcn.WorksheetConnection_WIP1.xlsxdim_rooms" hidden="1">dim_rooms</definedName>
    <definedName name="_xlcn.WorksheetConnection_WIP1.xlsxfact_aggregated_bookings" hidden="1">fact_aggregated_bookings</definedName>
    <definedName name="_xlcn.WorksheetConnection_WIP1.xlsxfact_bookings" hidden="1">fact_bookings</definedName>
    <definedName name="_xlcn.WorksheetConnection_WIP2.xlsxUnique_Property_ID" hidden="1">Unique_Property_ID</definedName>
    <definedName name="Slicer_booking_date__Month">#N/A</definedName>
    <definedName name="Slicer_city">#N/A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 cacheId="21" r:id="rId27"/>
    <pivotCache cacheId="22" r:id="rId28"/>
    <pivotCache cacheId="23" r:id="rId29"/>
    <pivotCache cacheId="24" r:id="rId30"/>
    <pivotCache cacheId="25" r:id="rId31"/>
    <pivotCache cacheId="26" r:id="rId32"/>
  </pivotCaches>
  <extLst>
    <ext xmlns:x14="http://schemas.microsoft.com/office/spreadsheetml/2009/9/main" uri="{876F7934-8845-4945-9796-88D515C7AA90}">
      <x14:pivotCaches>
        <pivotCache cacheId="27" r:id="rId33"/>
        <pivotCache cacheId="28"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ique_Property_ID" name="Unique_Property_ID" connection="WorksheetConnection_WIP2.xlsx!Unique_Property_ID"/>
          <x15:modelTable id="fact_bookings" name="fact_bookings" connection="WorksheetConnection_WIP1.xlsx!fact_bookings"/>
          <x15:modelTable id="fact_aggregated_bookings" name="fact_aggregated_bookings" connection="WorksheetConnection_WIP1.xlsx!fact_aggregated_bookings"/>
          <x15:modelTable id="dim_rooms" name="dim_rooms" connection="WorksheetConnection_WIP1.xlsx!dim_rooms"/>
          <x15:modelTable id="dim_hotels" name="dim_hotels" connection="WorksheetConnection_WIP1.xlsx!dim_hotels"/>
          <x15:modelTable id="dim_date" name="dim_date" connection="WorksheetConnection_WIP1.xlsx!dim_date"/>
        </x15:modelTables>
        <x15:modelRelationships>
          <x15:modelRelationship fromTable="fact_aggregated_bookings" fromColumn="property_id" toTable="Unique_Property_ID" toColumn="Unique_property_id"/>
          <x15:modelRelationship fromTable="fact_aggregated_bookings" fromColumn="check_in_date" toTable="dim_date" toColumn="date"/>
          <x15:modelRelationship fromTable="fact_bookings" fromColumn="booking_date" toTable="dim_date" toColumn="date"/>
          <x15:modelRelationship fromTable="fact_bookings" fromColumn="room_category" toTable="dim_rooms" toColumn="room_id"/>
          <x15:modelRelationship fromTable="fact_bookings" fromColumn="property_id" toTable="Unique_Property_ID" toColumn="Unique_property_id"/>
          <x15:modelRelationship fromTable="fact_bookings" fromColumn="property_id" toTable="dim_hotels" toColumn="property_id"/>
        </x15:modelRelationships>
        <x15:extLst>
          <ext xmlns:x16="http://schemas.microsoft.com/office/spreadsheetml/2014/11/main" uri="{9835A34E-60A6-4A7C-AAB8-D5F71C897F49}">
            <x16:modelTimeGroupings>
              <x16:modelTimeGrouping tableName="fact_bookings" columnName="check_in_date" columnId="check_in_date">
                <x16:calculatedTimeColumn columnName="check_in_date (Month Index)" columnId="check_in_date (Month Index)" contentType="monthsindex" isSelected="1"/>
                <x16:calculatedTimeColumn columnName="check_in_date (Month)" columnId="check_in_date (Month)" contentType="months" isSelected="1"/>
              </x16:modelTimeGrouping>
              <x16:modelTimeGrouping tableName="fact_aggregated_bookings" columnName="check_in_date" columnId="check_in_date">
                <x16:calculatedTimeColumn columnName="check_in_date (Month Index)" columnId="check_in_date (Month Index)" contentType="monthsindex" isSelected="1"/>
                <x16:calculatedTimeColumn columnName="check_in_date (Month)" columnId="check_in_date (Month)" contentType="months" isSelected="1"/>
              </x16:modelTimeGrouping>
              <x16:modelTimeGrouping tableName="fact_bookings" columnName="booking_date" columnId="booking_date">
                <x16:calculatedTimeColumn columnName="booking_date (Month Index)" columnId="booking_date (Month Index)" contentType="monthsindex" isSelected="1"/>
                <x16:calculatedTimeColumn columnName="booking_date (Month)" columnId="book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2" l="1"/>
  <c r="I4" i="13"/>
  <c r="G8" i="12"/>
  <c r="G6" i="12"/>
  <c r="I5" i="13"/>
  <c r="G15" i="12"/>
  <c r="I3" i="13"/>
  <c r="G7" i="12"/>
  <c r="G13" i="12"/>
  <c r="G10" i="12"/>
  <c r="I7" i="13"/>
  <c r="G14" i="12"/>
  <c r="G9" i="12"/>
  <c r="G5" i="12"/>
  <c r="G12" i="12"/>
  <c r="I8" i="13"/>
  <c r="I6" i="13"/>
  <c r="G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D88A54-247B-4006-AC07-26CB9882166E}" keepAlive="1" name="Query - dim_date" description="Connection to the 'dim_date' query in the workbook." type="5" refreshedVersion="7" background="1" saveData="1">
    <dbPr connection="Provider=Microsoft.Mashup.OleDb.1;Data Source=$Workbook$;Location=dim_date;Extended Properties=&quot;&quot;" command="SELECT * FROM [dim_date]"/>
  </connection>
  <connection id="2" xr16:uid="{BF1922C2-D4B4-415D-AE43-3D13E4794231}" keepAlive="1" name="Query - dim_hotels" description="Connection to the 'dim_hotels' query in the workbook." type="5" refreshedVersion="7" background="1" saveData="1">
    <dbPr connection="Provider=Microsoft.Mashup.OleDb.1;Data Source=$Workbook$;Location=dim_hotels;Extended Properties=&quot;&quot;" command="SELECT * FROM [dim_hotels]"/>
  </connection>
  <connection id="3" xr16:uid="{652B3797-F63A-4C7C-9DBD-C82243959351}" keepAlive="1" name="Query - dim_rooms" description="Connection to the 'dim_rooms' query in the workbook." type="5" refreshedVersion="7" background="1" saveData="1">
    <dbPr connection="Provider=Microsoft.Mashup.OleDb.1;Data Source=$Workbook$;Location=dim_rooms;Extended Properties=&quot;&quot;" command="SELECT * FROM [dim_rooms]"/>
  </connection>
  <connection id="4" xr16:uid="{94DC9CF4-6826-4A97-ACF0-7A22CE7DE169}" keepAlive="1" name="Query - fact_aggregated_bookings" description="Connection to the 'fact_aggregated_bookings' query in the workbook." type="5" refreshedVersion="7" background="1" saveData="1">
    <dbPr connection="Provider=Microsoft.Mashup.OleDb.1;Data Source=$Workbook$;Location=fact_aggregated_bookings;Extended Properties=&quot;&quot;" command="SELECT * FROM [fact_aggregated_bookings]"/>
  </connection>
  <connection id="5" xr16:uid="{BB33EC0A-6343-48D8-9F2B-D5B68743ABF4}" keepAlive="1" name="Query - fact_bookings" description="Connection to the 'fact_bookings' query in the workbook." type="5" refreshedVersion="7" background="1" saveData="1">
    <dbPr connection="Provider=Microsoft.Mashup.OleDb.1;Data Source=$Workbook$;Location=fact_bookings;Extended Properties=&quot;&quot;" command="SELECT * FROM [fact_bookings]"/>
  </connection>
  <connection id="6" xr16:uid="{E5D4B7EB-467C-47B2-B53D-6EE28CD59348}" keepAlive="1" name="Query - Unique_Property_ID" description="Connection to the 'Unique_Property_ID' query in the workbook." type="5" refreshedVersion="7" background="1" saveData="1">
    <dbPr connection="Provider=Microsoft.Mashup.OleDb.1;Data Source=$Workbook$;Location=Unique_Property_ID;Extended Properties=&quot;&quot;" command="SELECT * FROM [Unique_Property_ID]"/>
  </connection>
  <connection id="7" xr16:uid="{AED0CDEB-A85E-4D88-BB4D-D98E061977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D463142-479E-482A-912A-887E5CDA498A}" name="WorksheetConnection_WIP1.xlsx!dim_date" type="102" refreshedVersion="7" minRefreshableVersion="5">
    <extLst>
      <ext xmlns:x15="http://schemas.microsoft.com/office/spreadsheetml/2010/11/main" uri="{DE250136-89BD-433C-8126-D09CA5730AF9}">
        <x15:connection id="dim_date">
          <x15:rangePr sourceName="_xlcn.WorksheetConnection_WIP1.xlsxdim_date"/>
        </x15:connection>
      </ext>
    </extLst>
  </connection>
  <connection id="9" xr16:uid="{37D23DE5-9740-4E78-AC76-48F4C7CA6C8C}" name="WorksheetConnection_WIP1.xlsx!dim_hotels" type="102" refreshedVersion="8" minRefreshableVersion="5">
    <extLst>
      <ext xmlns:x15="http://schemas.microsoft.com/office/spreadsheetml/2010/11/main" uri="{DE250136-89BD-433C-8126-D09CA5730AF9}">
        <x15:connection id="dim_hotels">
          <x15:rangePr sourceName="_xlcn.WorksheetConnection_WIP1.xlsxdim_hotels"/>
        </x15:connection>
      </ext>
    </extLst>
  </connection>
  <connection id="10" xr16:uid="{702B333A-0E4D-4E8A-9090-452879C003A6}" name="WorksheetConnection_WIP1.xlsx!dim_rooms" type="102" refreshedVersion="7" minRefreshableVersion="5">
    <extLst>
      <ext xmlns:x15="http://schemas.microsoft.com/office/spreadsheetml/2010/11/main" uri="{DE250136-89BD-433C-8126-D09CA5730AF9}">
        <x15:connection id="dim_rooms">
          <x15:rangePr sourceName="_xlcn.WorksheetConnection_WIP1.xlsxdim_rooms"/>
        </x15:connection>
      </ext>
    </extLst>
  </connection>
  <connection id="11" xr16:uid="{F8F02E5E-404B-4064-8FCF-8BC009C41E08}" name="WorksheetConnection_WIP1.xlsx!fact_aggregated_bookings" type="102" refreshedVersion="7" minRefreshableVersion="5">
    <extLst>
      <ext xmlns:x15="http://schemas.microsoft.com/office/spreadsheetml/2010/11/main" uri="{DE250136-89BD-433C-8126-D09CA5730AF9}">
        <x15:connection id="fact_aggregated_bookings">
          <x15:rangePr sourceName="_xlcn.WorksheetConnection_WIP1.xlsxfact_aggregated_bookings"/>
        </x15:connection>
      </ext>
    </extLst>
  </connection>
  <connection id="12" xr16:uid="{C4D0790A-14B0-4D84-8C04-6AEC72B4776E}" name="WorksheetConnection_WIP1.xlsx!fact_bookings" type="102" refreshedVersion="8" minRefreshableVersion="5">
    <extLst>
      <ext xmlns:x15="http://schemas.microsoft.com/office/spreadsheetml/2010/11/main" uri="{DE250136-89BD-433C-8126-D09CA5730AF9}">
        <x15:connection id="fact_bookings">
          <x15:rangePr sourceName="_xlcn.WorksheetConnection_WIP1.xlsxfact_bookings"/>
        </x15:connection>
      </ext>
    </extLst>
  </connection>
  <connection id="13" xr16:uid="{730184F5-BFD3-4A21-8CB5-6D4AA2B3C4F3}" name="WorksheetConnection_WIP2.xlsx!Unique_Property_ID" type="102" refreshedVersion="7" minRefreshableVersion="5">
    <extLst>
      <ext xmlns:x15="http://schemas.microsoft.com/office/spreadsheetml/2010/11/main" uri="{DE250136-89BD-433C-8126-D09CA5730AF9}">
        <x15:connection id="Unique_Property_ID">
          <x15:rangePr sourceName="_xlcn.WorksheetConnection_WIP2.xlsxUnique_Property_ID"/>
        </x15:connection>
      </ext>
    </extLst>
  </connection>
</connections>
</file>

<file path=xl/sharedStrings.xml><?xml version="1.0" encoding="utf-8"?>
<sst xmlns="http://schemas.openxmlformats.org/spreadsheetml/2006/main" count="131" uniqueCount="78">
  <si>
    <t>week no</t>
  </si>
  <si>
    <t>day_type</t>
  </si>
  <si>
    <t>W 19</t>
  </si>
  <si>
    <t>weekend</t>
  </si>
  <si>
    <t>weekeday</t>
  </si>
  <si>
    <t>W 20</t>
  </si>
  <si>
    <t>W 21</t>
  </si>
  <si>
    <t>W 22</t>
  </si>
  <si>
    <t>W 23</t>
  </si>
  <si>
    <t>W 24</t>
  </si>
  <si>
    <t>W 25</t>
  </si>
  <si>
    <t>W 26</t>
  </si>
  <si>
    <t>W 27</t>
  </si>
  <si>
    <t>W 28</t>
  </si>
  <si>
    <t>W 29</t>
  </si>
  <si>
    <t>W 30</t>
  </si>
  <si>
    <t>W 31</t>
  </si>
  <si>
    <t>W 32</t>
  </si>
  <si>
    <t>room_class</t>
  </si>
  <si>
    <t>Standard</t>
  </si>
  <si>
    <t>Elite</t>
  </si>
  <si>
    <t>Premium</t>
  </si>
  <si>
    <t>Presidential</t>
  </si>
  <si>
    <t>booking_date</t>
  </si>
  <si>
    <t>booking_platform</t>
  </si>
  <si>
    <t>booking_status</t>
  </si>
  <si>
    <t>direct online</t>
  </si>
  <si>
    <t>Checked Out</t>
  </si>
  <si>
    <t>others</t>
  </si>
  <si>
    <t>Cancelled</t>
  </si>
  <si>
    <t>logtrip</t>
  </si>
  <si>
    <t>No Show</t>
  </si>
  <si>
    <t>tripster</t>
  </si>
  <si>
    <t>makeyourtrip</t>
  </si>
  <si>
    <t>journey</t>
  </si>
  <si>
    <t>direct offline</t>
  </si>
  <si>
    <t>property_name</t>
  </si>
  <si>
    <t>city</t>
  </si>
  <si>
    <t>Atliq Grands</t>
  </si>
  <si>
    <t>Delhi</t>
  </si>
  <si>
    <t>Atliq Exotica</t>
  </si>
  <si>
    <t>Mumbai</t>
  </si>
  <si>
    <t>Atliq City</t>
  </si>
  <si>
    <t>Atliq Blu</t>
  </si>
  <si>
    <t>Atliq Bay</t>
  </si>
  <si>
    <t>Atliq Palace</t>
  </si>
  <si>
    <t>Hyderabad</t>
  </si>
  <si>
    <t>Bangalore</t>
  </si>
  <si>
    <t>Atliq Seasons</t>
  </si>
  <si>
    <t>Total_Revenue</t>
  </si>
  <si>
    <t>Total_Booking</t>
  </si>
  <si>
    <t>Total_Capacity</t>
  </si>
  <si>
    <t>Total_Successfull_Booking</t>
  </si>
  <si>
    <t>Occupancy</t>
  </si>
  <si>
    <t>Average_Rating</t>
  </si>
  <si>
    <t>No_of_Days</t>
  </si>
  <si>
    <t>Total_Checked_Out</t>
  </si>
  <si>
    <t>No_Show_%</t>
  </si>
  <si>
    <t>Booking_%_By_Platform</t>
  </si>
  <si>
    <t>Grand Total</t>
  </si>
  <si>
    <t>Booking_%_By_Room_Class</t>
  </si>
  <si>
    <t>Average_Rate</t>
  </si>
  <si>
    <t>Realisation_%</t>
  </si>
  <si>
    <t>RevPAR</t>
  </si>
  <si>
    <t>DBRN</t>
  </si>
  <si>
    <t>DSRN</t>
  </si>
  <si>
    <t>DURN</t>
  </si>
  <si>
    <t>May</t>
  </si>
  <si>
    <t>Jun</t>
  </si>
  <si>
    <t>Jul</t>
  </si>
  <si>
    <t>booking_date (Month)</t>
  </si>
  <si>
    <t>Apr</t>
  </si>
  <si>
    <t>Metrics</t>
  </si>
  <si>
    <t>Values</t>
  </si>
  <si>
    <t>Cancellation_Rate</t>
  </si>
  <si>
    <t>Total_No_Show</t>
  </si>
  <si>
    <t>Total_Cancelled</t>
  </si>
  <si>
    <t>Sum of revenue_realized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</si>
</sst>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K&quot;"/>
    <numFmt numFmtId="165" formatCode="0.0,,&quot;M&quot;"/>
  </numFmts>
  <fonts count="2" x14ac:knownFonts="1">
    <font>
      <sz val="11"/>
      <color theme="1"/>
      <name val="Cambria"/>
      <family val="2"/>
      <scheme val="minor"/>
    </font>
    <font>
      <b/>
      <sz val="11"/>
      <color theme="1"/>
      <name val="Cambria"/>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10" fontId="0" fillId="0" borderId="0" xfId="0" applyNumberFormat="1"/>
    <xf numFmtId="2" fontId="0" fillId="0" borderId="0" xfId="0" applyNumberFormat="1"/>
    <xf numFmtId="0" fontId="0" fillId="0" borderId="0" xfId="0" pivotButton="1"/>
    <xf numFmtId="0" fontId="1" fillId="2" borderId="1" xfId="0" applyFont="1" applyFill="1" applyBorder="1"/>
    <xf numFmtId="164" fontId="0" fillId="0" borderId="0" xfId="0" applyNumberFormat="1"/>
    <xf numFmtId="165" fontId="0" fillId="0" borderId="0" xfId="0" applyNumberFormat="1"/>
    <xf numFmtId="0" fontId="1" fillId="0" borderId="0" xfId="0" applyFont="1"/>
  </cellXfs>
  <cellStyles count="1">
    <cellStyle name="Normal" xfId="0" builtinId="0"/>
  </cellStyles>
  <dxfs count="55">
    <dxf>
      <numFmt numFmtId="164" formatCode="0.0,&quot;K&quot;"/>
    </dxf>
    <dxf>
      <numFmt numFmtId="165" formatCode="0.0,,&quot;M&quot;"/>
    </dxf>
    <dxf>
      <numFmt numFmtId="164" formatCode="0.0,&quot;K&quot;"/>
    </dxf>
    <dxf>
      <numFmt numFmtId="165" formatCode="0.0,,&quot;M&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5" formatCode="0.0,,&quot;M&quot;"/>
    </dxf>
    <dxf>
      <numFmt numFmtId="164" formatCode="0.0,&quot;K&quot;"/>
    </dxf>
    <dxf>
      <numFmt numFmtId="164" formatCode="0.0,&quot;K&quot;"/>
    </dxf>
    <dxf>
      <numFmt numFmtId="164" formatCode="0.0,&quot;K&quot;"/>
    </dxf>
    <dxf>
      <numFmt numFmtId="14" formatCode="0.00%"/>
    </dxf>
    <dxf>
      <numFmt numFmtId="14" formatCode="0.00%"/>
    </dxf>
    <dxf>
      <numFmt numFmtId="14" formatCode="0.00%"/>
    </dxf>
    <dxf>
      <numFmt numFmtId="14" formatCode="0.00%"/>
    </dxf>
    <dxf>
      <numFmt numFmtId="14" formatCode="0.00%"/>
    </dxf>
    <dxf>
      <numFmt numFmtId="164" formatCode="0.0,&quot;K&quot;"/>
    </dxf>
    <dxf>
      <numFmt numFmtId="14" formatCode="0.00%"/>
    </dxf>
    <dxf>
      <numFmt numFmtId="164" formatCode="0.0,&quot;K&quot;"/>
    </dxf>
    <dxf>
      <numFmt numFmtId="14" formatCode="0.00%"/>
    </dxf>
    <dxf>
      <numFmt numFmtId="164" formatCode="0.0,&quot;K&quot;"/>
    </dxf>
    <dxf>
      <numFmt numFmtId="14" formatCode="0.00%"/>
    </dxf>
    <dxf>
      <numFmt numFmtId="14" formatCode="0.00%"/>
    </dxf>
    <dxf>
      <numFmt numFmtId="164" formatCode="0.0,&quot;K&quot;"/>
    </dxf>
    <dxf>
      <numFmt numFmtId="14" formatCode="0.00%"/>
    </dxf>
    <dxf>
      <numFmt numFmtId="14" formatCode="0.00%"/>
    </dxf>
    <dxf>
      <numFmt numFmtId="14" formatCode="0.00%"/>
    </dxf>
    <dxf>
      <numFmt numFmtId="164" formatCode="0.0,&quot;K&quot;"/>
    </dxf>
    <dxf>
      <numFmt numFmtId="14" formatCode="0.00%"/>
    </dxf>
    <dxf>
      <numFmt numFmtId="164" formatCode="0.0,&quot;K&quot;"/>
    </dxf>
    <dxf>
      <numFmt numFmtId="164" formatCode="0.0,&quot;K&quot;"/>
    </dxf>
    <dxf>
      <numFmt numFmtId="2" formatCode="0.00"/>
    </dxf>
    <dxf>
      <numFmt numFmtId="164" formatCode="0.0,&quot;K&quot;"/>
    </dxf>
    <dxf>
      <numFmt numFmtId="164" formatCode="0.0,&quot;K&quot;"/>
    </dxf>
    <dxf>
      <numFmt numFmtId="14" formatCode="0.00%"/>
    </dxf>
    <dxf>
      <numFmt numFmtId="14" formatCode="0.00%"/>
    </dxf>
    <dxf>
      <numFmt numFmtId="164" formatCode="0.0,&quot;K&quot;"/>
    </dxf>
    <dxf>
      <font>
        <b/>
        <i val="0"/>
        <sz val="11"/>
        <color theme="1"/>
        <name val="Tenorite"/>
        <scheme val="none"/>
      </font>
      <fill>
        <patternFill patternType="none">
          <bgColor auto="1"/>
        </patternFill>
      </fill>
    </dxf>
    <dxf>
      <font>
        <b/>
        <i val="0"/>
        <sz val="11"/>
        <color theme="0"/>
        <name val="Tenorite"/>
        <scheme val="none"/>
      </font>
      <border>
        <left style="thick">
          <color rgb="FFCC0066"/>
        </left>
        <right style="thick">
          <color rgb="FFCC0066"/>
        </right>
        <top style="thick">
          <color rgb="FFCC0066"/>
        </top>
        <bottom style="thick">
          <color rgb="FFCC0066"/>
        </bottom>
      </border>
    </dxf>
  </dxfs>
  <tableStyles count="1" defaultTableStyle="TableStyleMedium2" defaultPivotStyle="PivotStyleLight16">
    <tableStyle name="Slicer Style 1" pivot="0" table="0" count="9" xr9:uid="{DEE67A74-924C-49DC-890A-A50F051912AB}">
      <tableStyleElement type="wholeTable" dxfId="54"/>
      <tableStyleElement type="headerRow" dxfId="53"/>
    </tableStyle>
  </tableStyles>
  <colors>
    <mruColors>
      <color rgb="FFCC0066"/>
      <color rgb="FFFF9999"/>
      <color rgb="FFFF5050"/>
      <color rgb="FF990033"/>
      <color rgb="FFBC1E4B"/>
      <color rgb="FFE20856"/>
      <color rgb="FFD30750"/>
      <color rgb="FFBA0646"/>
      <color rgb="FFCF1364"/>
      <color rgb="FFEFCE07"/>
    </mruColors>
  </colors>
  <extLst>
    <ext xmlns:x14="http://schemas.microsoft.com/office/spreadsheetml/2009/9/main" uri="{46F421CA-312F-682f-3DD2-61675219B42D}">
      <x14:dxfs count="7">
        <dxf>
          <font>
            <color theme="0"/>
          </font>
          <fill>
            <gradientFill type="path">
              <stop position="0">
                <color theme="4" tint="0.80001220740379042"/>
              </stop>
              <stop position="1">
                <color theme="4" tint="0.40000610370189521"/>
              </stop>
            </gradientFill>
          </fill>
        </dxf>
        <dxf>
          <font>
            <color theme="0"/>
          </font>
          <fill>
            <gradientFill type="path">
              <stop position="0">
                <color theme="4" tint="0.80001220740379042"/>
              </stop>
              <stop position="1">
                <color theme="4" tint="0.40000610370189521"/>
              </stop>
            </gradientFill>
          </fill>
        </dxf>
        <dxf>
          <font>
            <color theme="0"/>
          </font>
          <fill>
            <gradientFill type="path">
              <stop position="0">
                <color theme="4" tint="0.59999389629810485"/>
              </stop>
              <stop position="1">
                <color theme="4"/>
              </stop>
            </gradientFill>
          </fill>
        </dxf>
        <dxf>
          <font>
            <color theme="0"/>
          </font>
          <fill>
            <gradientFill type="path">
              <stop position="0">
                <color theme="4" tint="0.80001220740379042"/>
              </stop>
              <stop position="1">
                <color theme="4" tint="0.40000610370189521"/>
              </stop>
            </gradientFill>
          </fill>
        </dxf>
        <dxf>
          <font>
            <color theme="0"/>
          </font>
          <fill>
            <gradientFill type="path">
              <stop position="0">
                <color theme="4" tint="0.40000610370189521"/>
              </stop>
              <stop position="1">
                <color theme="4"/>
              </stop>
            </gradientFill>
          </fill>
        </dxf>
        <dxf>
          <font>
            <color theme="0"/>
          </font>
          <fill>
            <gradientFill type="path">
              <stop position="0">
                <color theme="4" tint="0.59999389629810485"/>
              </stop>
              <stop position="1">
                <color theme="4"/>
              </stop>
            </gradientFill>
          </fill>
        </dxf>
        <dxf>
          <font>
            <color theme="0"/>
          </font>
          <fill>
            <gradientFill type="path">
              <stop position="0">
                <color theme="4" tint="0.59999389629810485"/>
              </stop>
              <stop position="1">
                <color theme="4"/>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pivotCacheDefinition" Target="pivotCache/pivotCacheDefinition27.xml"/><Relationship Id="rId37" Type="http://schemas.openxmlformats.org/officeDocument/2006/relationships/theme" Target="theme/theme1.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5" Type="http://schemas.openxmlformats.org/officeDocument/2006/relationships/worksheet" Target="worksheets/sheet5.xml"/><Relationship Id="rId90" Type="http://schemas.openxmlformats.org/officeDocument/2006/relationships/customXml" Target="../customXml/item48.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openxmlformats.org/officeDocument/2006/relationships/pivotCacheDefinition" Target="pivotCache/pivotCacheDefinition25.xml"/><Relationship Id="rId35" Type="http://schemas.microsoft.com/office/2007/relationships/slicerCache" Target="slicerCaches/slicerCache1.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77" Type="http://schemas.openxmlformats.org/officeDocument/2006/relationships/customXml" Target="../customXml/item35.xml"/><Relationship Id="rId8" Type="http://schemas.openxmlformats.org/officeDocument/2006/relationships/pivotCacheDefinition" Target="pivotCache/pivotCacheDefinition3.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85"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pivotCacheDefinition" Target="pivotCache/pivotCacheDefinition28.xml"/><Relationship Id="rId38" Type="http://schemas.openxmlformats.org/officeDocument/2006/relationships/connections" Target="connection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15.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openxmlformats.org/officeDocument/2006/relationships/customXml" Target="../customXml/item41.xml"/><Relationship Id="rId88" Type="http://schemas.openxmlformats.org/officeDocument/2006/relationships/customXml" Target="../customXml/item4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microsoft.com/office/2007/relationships/slicerCache" Target="slicerCaches/slicerCache2.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pivotCacheDefinition" Target="pivotCache/pivotCacheDefinition5.xml"/><Relationship Id="rId31" Type="http://schemas.openxmlformats.org/officeDocument/2006/relationships/pivotCacheDefinition" Target="pivotCache/pivotCacheDefinition26.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styles" Target="styles.xml"/><Relationship Id="rId34" Type="http://schemas.openxmlformats.org/officeDocument/2006/relationships/pivotCacheDefinition" Target="pivotCache/pivotCacheDefinition29.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pivotCacheDefinition" Target="pivotCache/pivotCacheDefinition2.xml"/><Relationship Id="rId71" Type="http://schemas.openxmlformats.org/officeDocument/2006/relationships/customXml" Target="../customXml/item29.xml"/><Relationship Id="rId2" Type="http://schemas.openxmlformats.org/officeDocument/2006/relationships/worksheet" Target="worksheets/sheet2.xml"/><Relationship Id="rId29" Type="http://schemas.openxmlformats.org/officeDocument/2006/relationships/pivotCacheDefinition" Target="pivotCache/pivotCacheDefinition24.xml"/><Relationship Id="rId24" Type="http://schemas.openxmlformats.org/officeDocument/2006/relationships/pivotCacheDefinition" Target="pivotCache/pivotCacheDefinition19.xml"/><Relationship Id="rId40" Type="http://schemas.openxmlformats.org/officeDocument/2006/relationships/sharedStrings" Target="sharedStrings.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pivotCacheDefinition" Target="pivotCache/pivotCacheDefinition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Hospitality.xlsx]Sheet3!PivotTable11</c:name>
    <c:fmtId val="65"/>
  </c:pivotSource>
  <c:chart>
    <c:title>
      <c:tx>
        <c:rich>
          <a:bodyPr rot="0" spcFirstLastPara="1" vertOverflow="ellipsis" vert="horz" wrap="square" anchor="ctr" anchorCtr="1"/>
          <a:lstStyle/>
          <a:p>
            <a:pPr>
              <a:defRPr sz="1050" b="1" i="0" u="none" strike="noStrike" kern="1200" spc="0" baseline="0">
                <a:solidFill>
                  <a:schemeClr val="bg1"/>
                </a:solidFill>
                <a:latin typeface="Tenorite" panose="00000500000000000000" pitchFamily="2" charset="0"/>
                <a:ea typeface="+mn-ea"/>
                <a:cs typeface="+mn-cs"/>
              </a:defRPr>
            </a:pPr>
            <a:r>
              <a:rPr lang="en-US" sz="1050" b="1" i="0" u="none" strike="noStrike" baseline="0">
                <a:solidFill>
                  <a:schemeClr val="bg1"/>
                </a:solidFill>
                <a:effectLst/>
                <a:latin typeface="Tenorite" panose="00000500000000000000" pitchFamily="2" charset="0"/>
              </a:rPr>
              <a:t>Weekday  &amp; Weekend Revenue and Booking</a:t>
            </a:r>
            <a:endParaRPr lang="en-US" sz="1050" b="1">
              <a:solidFill>
                <a:schemeClr val="bg1"/>
              </a:solidFill>
              <a:latin typeface="Tenorite" panose="00000500000000000000" pitchFamily="2" charset="0"/>
            </a:endParaRPr>
          </a:p>
        </c:rich>
      </c:tx>
      <c:layout>
        <c:manualLayout>
          <c:xMode val="edge"/>
          <c:yMode val="edge"/>
          <c:x val="0.15807471189874631"/>
          <c:y val="6.1177618468538329E-2"/>
        </c:manualLayout>
      </c:layout>
      <c:overlay val="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txPr>
        <a:bodyPr rot="0" spcFirstLastPara="1" vertOverflow="ellipsis" vert="horz" wrap="square" anchor="ctr" anchorCtr="1"/>
        <a:lstStyle/>
        <a:p>
          <a:pPr>
            <a:defRPr sz="1050" b="1" i="0" u="none" strike="noStrike" kern="1200" spc="0" baseline="0">
              <a:solidFill>
                <a:schemeClr val="bg1"/>
              </a:solidFill>
              <a:latin typeface="Tenorite" panose="00000500000000000000" pitchFamily="2" charset="0"/>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dLbl>
          <c:idx val="0"/>
          <c:layout>
            <c:manualLayout>
              <c:x val="6.2549728499839377E-2"/>
              <c:y val="8.5382629601574653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flip="none" rotWithShape="1">
            <a:gsLst>
              <a:gs pos="0">
                <a:srgbClr val="FF9999">
                  <a:shade val="30000"/>
                  <a:satMod val="115000"/>
                </a:srgbClr>
              </a:gs>
              <a:gs pos="100000">
                <a:srgbClr val="FF9999">
                  <a:shade val="100000"/>
                  <a:satMod val="115000"/>
                </a:srgbClr>
              </a:gs>
            </a:gsLst>
            <a:path path="circle">
              <a:fillToRect r="100000" b="100000"/>
            </a:path>
            <a:tileRect l="-100000" t="-100000"/>
          </a:gradFill>
          <a:ln>
            <a:noFill/>
          </a:ln>
          <a:effectLst/>
        </c:spPr>
        <c:dLbl>
          <c:idx val="0"/>
          <c:layout>
            <c:manualLayout>
              <c:x val="-1.6758429666203372E-2"/>
              <c:y val="-6.1997387236981998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s>
    <c:plotArea>
      <c:layout>
        <c:manualLayout>
          <c:layoutTarget val="inner"/>
          <c:xMode val="edge"/>
          <c:yMode val="edge"/>
          <c:x val="0.13936112326600197"/>
          <c:y val="0.28852688762741868"/>
          <c:w val="0.51248815469430586"/>
          <c:h val="0.63882219373741078"/>
        </c:manualLayout>
      </c:layout>
      <c:pieChart>
        <c:varyColors val="1"/>
        <c:ser>
          <c:idx val="0"/>
          <c:order val="0"/>
          <c:tx>
            <c:strRef>
              <c:f>Sheet3!$B$3</c:f>
              <c:strCache>
                <c:ptCount val="1"/>
                <c:pt idx="0">
                  <c:v>Total_Booking</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c:spPr>
          <c:dPt>
            <c:idx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extLst>
              <c:ext xmlns:c16="http://schemas.microsoft.com/office/drawing/2014/chart" uri="{C3380CC4-5D6E-409C-BE32-E72D297353CC}">
                <c16:uniqueId val="{00000012-4DC1-4F17-95C7-8FA65EFA90D3}"/>
              </c:ext>
            </c:extLst>
          </c:dPt>
          <c:dPt>
            <c:idx val="1"/>
            <c:bubble3D val="0"/>
            <c:spPr>
              <a:gradFill flip="none" rotWithShape="1">
                <a:gsLst>
                  <a:gs pos="0">
                    <a:srgbClr val="FF9999">
                      <a:shade val="30000"/>
                      <a:satMod val="115000"/>
                    </a:srgbClr>
                  </a:gs>
                  <a:gs pos="100000">
                    <a:srgbClr val="FF9999">
                      <a:shade val="100000"/>
                      <a:satMod val="115000"/>
                    </a:srgbClr>
                  </a:gs>
                </a:gsLst>
                <a:path path="circle">
                  <a:fillToRect r="100000" b="100000"/>
                </a:path>
                <a:tileRect l="-100000" t="-100000"/>
              </a:gradFill>
              <a:ln>
                <a:noFill/>
              </a:ln>
              <a:effectLst/>
            </c:spPr>
            <c:extLst>
              <c:ext xmlns:c16="http://schemas.microsoft.com/office/drawing/2014/chart" uri="{C3380CC4-5D6E-409C-BE32-E72D297353CC}">
                <c16:uniqueId val="{00000003-EFB7-4C02-846D-ABDC15B95261}"/>
              </c:ext>
            </c:extLst>
          </c:dPt>
          <c:dLbls>
            <c:dLbl>
              <c:idx val="0"/>
              <c:layout>
                <c:manualLayout>
                  <c:x val="6.2549728499839377E-2"/>
                  <c:y val="8.538262960157465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4DC1-4F17-95C7-8FA65EFA90D3}"/>
                </c:ext>
              </c:extLst>
            </c:dLbl>
            <c:dLbl>
              <c:idx val="1"/>
              <c:layout>
                <c:manualLayout>
                  <c:x val="-1.6758429666203372E-2"/>
                  <c:y val="-6.199738723698199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B7-4C02-846D-ABDC15B95261}"/>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weekeday</c:v>
                </c:pt>
                <c:pt idx="1">
                  <c:v>weekend</c:v>
                </c:pt>
              </c:strCache>
            </c:strRef>
          </c:cat>
          <c:val>
            <c:numRef>
              <c:f>Sheet3!$B$4:$B$6</c:f>
              <c:numCache>
                <c:formatCode>0.0,"K"</c:formatCode>
                <c:ptCount val="2"/>
                <c:pt idx="0">
                  <c:v>91090</c:v>
                </c:pt>
                <c:pt idx="1">
                  <c:v>37784</c:v>
                </c:pt>
              </c:numCache>
            </c:numRef>
          </c:val>
          <c:extLst>
            <c:ext xmlns:c16="http://schemas.microsoft.com/office/drawing/2014/chart" uri="{C3380CC4-5D6E-409C-BE32-E72D297353CC}">
              <c16:uniqueId val="{00000010-4DC1-4F17-95C7-8FA65EFA90D3}"/>
            </c:ext>
          </c:extLst>
        </c:ser>
        <c:ser>
          <c:idx val="1"/>
          <c:order val="1"/>
          <c:tx>
            <c:strRef>
              <c:f>Sheet3!$C$3</c:f>
              <c:strCache>
                <c:ptCount val="1"/>
                <c:pt idx="0">
                  <c:v>Total_Revenue</c:v>
                </c:pt>
              </c:strCache>
            </c:strRef>
          </c:tx>
          <c:dPt>
            <c:idx val="0"/>
            <c:bubble3D val="0"/>
            <c:spPr>
              <a:solidFill>
                <a:schemeClr val="accent1">
                  <a:shade val="76000"/>
                </a:schemeClr>
              </a:solidFill>
              <a:ln>
                <a:noFill/>
              </a:ln>
              <a:effectLst/>
            </c:spPr>
            <c:extLst>
              <c:ext xmlns:c16="http://schemas.microsoft.com/office/drawing/2014/chart" uri="{C3380CC4-5D6E-409C-BE32-E72D297353CC}">
                <c16:uniqueId val="{00000005-E1E8-45C9-863D-2E8996FAFDEA}"/>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7-E1E8-45C9-863D-2E8996FAFDE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weekeday</c:v>
                </c:pt>
                <c:pt idx="1">
                  <c:v>weekend</c:v>
                </c:pt>
              </c:strCache>
            </c:strRef>
          </c:cat>
          <c:val>
            <c:numRef>
              <c:f>Sheet3!$C$4:$C$6</c:f>
              <c:numCache>
                <c:formatCode>0.0,,"M"</c:formatCode>
                <c:ptCount val="2"/>
                <c:pt idx="0">
                  <c:v>1156923150</c:v>
                </c:pt>
                <c:pt idx="1">
                  <c:v>480234710</c:v>
                </c:pt>
              </c:numCache>
            </c:numRef>
          </c:val>
          <c:extLst>
            <c:ext xmlns:c16="http://schemas.microsoft.com/office/drawing/2014/chart" uri="{C3380CC4-5D6E-409C-BE32-E72D297353CC}">
              <c16:uniqueId val="{00000011-4DC1-4F17-95C7-8FA65EFA90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195587798346067"/>
          <c:y val="0.27062617644003861"/>
          <c:w val="0.31271873061959465"/>
          <c:h val="0.1917568762366078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enorite"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C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Hospitality.xlsx]Sheet3!PivotTable13</c:name>
    <c:fmtId val="30"/>
  </c:pivotSource>
  <c:chart>
    <c:title>
      <c:tx>
        <c:rich>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r>
              <a:rPr lang="en-US" sz="1100" b="1" i="0" u="none" strike="noStrike" baseline="0">
                <a:solidFill>
                  <a:schemeClr val="bg1"/>
                </a:solidFill>
                <a:effectLst/>
                <a:latin typeface="Tenorite" panose="00000500000000000000" pitchFamily="2" charset="0"/>
              </a:rPr>
              <a:t>Class Wise Revenue</a:t>
            </a:r>
            <a:endParaRPr lang="en-US" sz="1100" b="1">
              <a:solidFill>
                <a:schemeClr val="bg1"/>
              </a:solidFill>
              <a:latin typeface="Tenorite" panose="00000500000000000000" pitchFamily="2" charset="0"/>
            </a:endParaRPr>
          </a:p>
        </c:rich>
      </c:tx>
      <c:overlay val="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txPr>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00421552847395"/>
          <c:y val="0.12950731407684896"/>
          <c:w val="0.66426964719525727"/>
          <c:h val="0.75799973205731952"/>
        </c:manualLayout>
      </c:layout>
      <c:barChart>
        <c:barDir val="bar"/>
        <c:grouping val="clustered"/>
        <c:varyColors val="0"/>
        <c:ser>
          <c:idx val="0"/>
          <c:order val="0"/>
          <c:tx>
            <c:strRef>
              <c:f>Sheet3!$I$3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Sheet3!$H$4:$H$8</c:f>
              <c:strCache>
                <c:ptCount val="4"/>
                <c:pt idx="0">
                  <c:v>Elite</c:v>
                </c:pt>
                <c:pt idx="1">
                  <c:v>Premium</c:v>
                </c:pt>
                <c:pt idx="2">
                  <c:v>Presidential</c:v>
                </c:pt>
                <c:pt idx="3">
                  <c:v>Standard</c:v>
                </c:pt>
              </c:strCache>
            </c:strRef>
          </c:cat>
          <c:val>
            <c:numRef>
              <c:f>Sheet3!$I$4:$I$8</c:f>
              <c:numCache>
                <c:formatCode>0.0,,"M"</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0-368B-4095-8133-446778D79709}"/>
            </c:ext>
          </c:extLst>
        </c:ser>
        <c:dLbls>
          <c:dLblPos val="outEnd"/>
          <c:showLegendKey val="0"/>
          <c:showVal val="1"/>
          <c:showCatName val="0"/>
          <c:showSerName val="0"/>
          <c:showPercent val="0"/>
          <c:showBubbleSize val="0"/>
        </c:dLbls>
        <c:gapWidth val="100"/>
        <c:axId val="637078832"/>
        <c:axId val="637075952"/>
      </c:barChart>
      <c:catAx>
        <c:axId val="637078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Tenorite" panose="00000500000000000000" pitchFamily="2" charset="0"/>
                <a:ea typeface="+mn-ea"/>
                <a:cs typeface="+mn-cs"/>
              </a:defRPr>
            </a:pPr>
            <a:endParaRPr lang="en-US"/>
          </a:p>
        </c:txPr>
        <c:crossAx val="637075952"/>
        <c:crosses val="autoZero"/>
        <c:auto val="1"/>
        <c:lblAlgn val="ctr"/>
        <c:lblOffset val="100"/>
        <c:noMultiLvlLbl val="0"/>
      </c:catAx>
      <c:valAx>
        <c:axId val="637075952"/>
        <c:scaling>
          <c:orientation val="minMax"/>
        </c:scaling>
        <c:delete val="0"/>
        <c:axPos val="b"/>
        <c:numFmt formatCode="0.0,,&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6370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C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Hospitality.xlsx]Sheet5!PivotTable15</c:name>
    <c:fmtId val="49"/>
  </c:pivotSource>
  <c:chart>
    <c:title>
      <c:tx>
        <c:rich>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r>
              <a:rPr lang="en-US" sz="1100" b="1" i="0" u="none" strike="noStrike" baseline="0">
                <a:solidFill>
                  <a:schemeClr val="bg1"/>
                </a:solidFill>
                <a:effectLst/>
                <a:latin typeface="Tenorite" panose="00000500000000000000" pitchFamily="2" charset="0"/>
              </a:rPr>
              <a:t>Weekly Trend Analysis</a:t>
            </a:r>
            <a:endParaRPr lang="en-US" sz="1100" b="1">
              <a:solidFill>
                <a:schemeClr val="bg1"/>
              </a:solidFill>
              <a:latin typeface="Tenorite" panose="00000500000000000000" pitchFamily="2" charset="0"/>
            </a:endParaRPr>
          </a:p>
        </c:rich>
      </c:tx>
      <c:layout>
        <c:manualLayout>
          <c:xMode val="edge"/>
          <c:yMode val="edge"/>
          <c:x val="0.33073363651923032"/>
          <c:y val="3.7037015434811645E-2"/>
        </c:manualLayout>
      </c:layout>
      <c:overlay val="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txPr>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manualLayout>
              <c:x val="-2.9722405600788936E-2"/>
              <c:y val="7.2793483351715746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11"/>
        <c:spPr>
          <a:solidFill>
            <a:schemeClr val="accent1"/>
          </a:solidFill>
          <a:ln>
            <a:noFill/>
          </a:ln>
          <a:effectLst/>
        </c:spPr>
        <c:marker>
          <c:symbol val="none"/>
        </c:marker>
        <c:dLbl>
          <c:idx val="0"/>
          <c:layout>
            <c:manualLayout>
              <c:x val="-4.1435806148290594E-2"/>
              <c:y val="-6.628285060705686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6.4034036239134812E-2"/>
                </c:manualLayout>
              </c15:layout>
            </c:ext>
          </c:extLst>
        </c:dLbl>
      </c:pivotFmt>
      <c:pivotFmt>
        <c:idx val="12"/>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13"/>
        <c:spPr>
          <a:solidFill>
            <a:schemeClr val="accent1"/>
          </a:solidFill>
          <a:ln>
            <a:noFill/>
          </a:ln>
          <a:effectLst/>
        </c:spPr>
        <c:marker>
          <c:symbol val="none"/>
        </c:marker>
        <c:dLbl>
          <c:idx val="0"/>
          <c:layout>
            <c:manualLayout>
              <c:x val="5.524774153105514E-3"/>
              <c:y val="-0.10295446128395808"/>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8410565978310257E-2"/>
                  <c:h val="3.3541638030022997E-2"/>
                </c:manualLayout>
              </c15:layout>
            </c:ext>
          </c:extLst>
        </c:dLbl>
      </c:pivotFmt>
      <c:pivotFmt>
        <c:idx val="14"/>
        <c:spPr>
          <a:solidFill>
            <a:schemeClr val="accent1"/>
          </a:solidFill>
          <a:ln>
            <a:noFill/>
          </a:ln>
          <a:effectLst/>
        </c:spPr>
        <c:marker>
          <c:symbol val="none"/>
        </c:marker>
        <c:dLbl>
          <c:idx val="0"/>
          <c:layout>
            <c:manualLayout>
              <c:x val="-5.8010128607606834E-2"/>
              <c:y val="5.259968703274747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15"/>
        <c:spPr>
          <a:solidFill>
            <a:schemeClr val="accent1"/>
          </a:solidFill>
          <a:ln>
            <a:noFill/>
          </a:ln>
          <a:effectLst/>
        </c:spPr>
        <c:marker>
          <c:symbol val="none"/>
        </c:marker>
        <c:dLbl>
          <c:idx val="0"/>
          <c:layout>
            <c:manualLayout>
              <c:x val="-4.9722967377948714E-2"/>
              <c:y val="-6.5558356027560813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Lst>
        </c:dLbl>
      </c:pivotFmt>
      <c:pivotFmt>
        <c:idx val="16"/>
        <c:spPr>
          <a:solidFill>
            <a:schemeClr val="accent1"/>
          </a:solidFill>
          <a:ln>
            <a:noFill/>
          </a:ln>
          <a:effectLst/>
        </c:spPr>
        <c:marker>
          <c:symbol val="none"/>
        </c:marker>
        <c:dLbl>
          <c:idx val="0"/>
          <c:layout>
            <c:manualLayout>
              <c:x val="-4.1435806148290594E-2"/>
              <c:y val="6.784588613730342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17"/>
        <c:spPr>
          <a:solidFill>
            <a:schemeClr val="accent1"/>
          </a:solidFill>
          <a:ln>
            <a:noFill/>
          </a:ln>
          <a:effectLst/>
        </c:spPr>
        <c:marker>
          <c:symbol val="none"/>
        </c:marker>
        <c:dLbl>
          <c:idx val="0"/>
          <c:layout>
            <c:manualLayout>
              <c:x val="-5.3866547992777819E-2"/>
              <c:y val="4.4975987236410324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421467836787734E-2"/>
                  <c:h val="4.8787837134578911E-2"/>
                </c:manualLayout>
              </c15:layout>
            </c:ext>
          </c:extLst>
        </c:dLbl>
      </c:pivotFmt>
      <c:pivotFmt>
        <c:idx val="18"/>
        <c:spPr>
          <a:solidFill>
            <a:schemeClr val="accent1"/>
          </a:solidFill>
          <a:ln>
            <a:noFill/>
          </a:ln>
          <a:effectLst/>
        </c:spPr>
        <c:marker>
          <c:symbol val="none"/>
        </c:marker>
        <c:dLbl>
          <c:idx val="0"/>
          <c:layout>
            <c:manualLayout>
              <c:x val="-6.0772515684159534E-2"/>
              <c:y val="-5.0312156923004926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Lst>
        </c:dLbl>
      </c:pivotFmt>
      <c:pivotFmt>
        <c:idx val="19"/>
        <c:spPr>
          <a:solidFill>
            <a:schemeClr val="accent1"/>
          </a:solidFill>
          <a:ln>
            <a:noFill/>
          </a:ln>
          <a:effectLst/>
        </c:spPr>
        <c:marker>
          <c:symbol val="none"/>
        </c:marker>
        <c:dLbl>
          <c:idx val="0"/>
          <c:layout>
            <c:manualLayout>
              <c:x val="-5.2485354454501421E-2"/>
              <c:y val="7.5468385445522146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20"/>
        <c:spPr>
          <a:solidFill>
            <a:schemeClr val="accent1"/>
          </a:solidFill>
          <a:ln>
            <a:noFill/>
          </a:ln>
          <a:effectLst/>
        </c:spPr>
        <c:marker>
          <c:symbol val="none"/>
        </c:marker>
        <c:dLbl>
          <c:idx val="0"/>
          <c:layout>
            <c:manualLayout>
              <c:x val="-2.8672053921448771E-2"/>
              <c:y val="-2.0562834317390138E-3"/>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21"/>
        <c:spPr>
          <a:solidFill>
            <a:schemeClr val="accent1"/>
          </a:solidFill>
          <a:ln>
            <a:noFill/>
          </a:ln>
          <a:effectLst/>
        </c:spPr>
        <c:marker>
          <c:symbol val="none"/>
        </c:marker>
        <c:dLbl>
          <c:idx val="0"/>
          <c:layout>
            <c:manualLayout>
              <c:x val="-8.287161229658109E-2"/>
              <c:y val="4.4976587480469524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22"/>
        <c:spPr>
          <a:solidFill>
            <a:schemeClr val="accent1"/>
          </a:solidFill>
          <a:ln>
            <a:noFill/>
          </a:ln>
          <a:effectLst/>
        </c:spPr>
        <c:marker>
          <c:symbol val="none"/>
        </c:marker>
        <c:dLbl>
          <c:idx val="0"/>
          <c:layout>
            <c:manualLayout>
              <c:x val="-4.1435806148290594E-2"/>
              <c:y val="-5.793585671934208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Lst>
        </c:dLbl>
      </c:pivotFmt>
      <c:pivotFmt>
        <c:idx val="23"/>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65E-2"/>
                </c:manualLayout>
              </c15:layout>
            </c:ext>
          </c:extLst>
        </c:dLbl>
      </c:pivotFmt>
      <c:pivotFmt>
        <c:idx val="24"/>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86E-2"/>
                </c:manualLayout>
              </c15:layout>
            </c:ext>
          </c:extLst>
        </c:dLbl>
      </c:pivotFmt>
      <c:pivotFmt>
        <c:idx val="25"/>
        <c:spPr>
          <a:solidFill>
            <a:schemeClr val="accent1"/>
          </a:solidFill>
          <a:ln>
            <a:noFill/>
          </a:ln>
          <a:effectLst/>
        </c:spPr>
        <c:marker>
          <c:symbol val="none"/>
        </c:marker>
        <c:dLbl>
          <c:idx val="0"/>
          <c:layout>
            <c:manualLayout>
              <c:x val="-5.5247741531054127E-2"/>
              <c:y val="5.3361996987975273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Lst>
        </c:dLbl>
      </c:pivotFmt>
      <c:pivotFmt>
        <c:idx val="26"/>
        <c:spPr>
          <a:solidFill>
            <a:schemeClr val="accent1"/>
          </a:solidFill>
          <a:ln>
            <a:noFill/>
          </a:ln>
          <a:effectLst/>
        </c:spPr>
        <c:marker>
          <c:symbol val="none"/>
        </c:marker>
        <c:dLbl>
          <c:idx val="0"/>
          <c:layout>
            <c:manualLayout>
              <c:x val="-0.10220821307705341"/>
              <c:y val="3.0012202954736478E-7"/>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534823369272635E-2"/>
                  <c:h val="4.1164737582300957E-2"/>
                </c:manualLayout>
              </c15:layout>
            </c:ext>
          </c:extLst>
        </c:dLbl>
      </c:pivotFmt>
      <c:pivotFmt>
        <c:idx val="27"/>
        <c:spPr>
          <a:solidFill>
            <a:schemeClr val="accent1"/>
          </a:solidFill>
          <a:ln w="28575" cap="rnd">
            <a:solidFill>
              <a:schemeClr val="accent1"/>
            </a:solidFill>
            <a:round/>
          </a:ln>
          <a:effectLst/>
        </c:spPr>
        <c:marker>
          <c:symbol val="none"/>
        </c:marker>
        <c:dLbl>
          <c:idx val="0"/>
          <c:layout>
            <c:manualLayout>
              <c:x val="-4.1137925132643922E-2"/>
              <c:y val="-8.939335701758257E-3"/>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Lst>
        </c:dLbl>
      </c:pivotFmt>
      <c:pivotFmt>
        <c:idx val="28"/>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Lst>
        </c:dLbl>
      </c:pivotFmt>
      <c:pivotFmt>
        <c:idx val="29"/>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11E-2"/>
                </c:manualLayout>
              </c15:layout>
            </c:ext>
          </c:extLst>
        </c:dLbl>
      </c:pivotFmt>
      <c:pivotFmt>
        <c:idx val="30"/>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31"/>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32"/>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33"/>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34"/>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1164737582300957E-2"/>
                </c:manualLayout>
              </c15:layout>
            </c:ext>
          </c:extLst>
        </c:dLbl>
      </c:pivotFmt>
      <c:pivotFmt>
        <c:idx val="35"/>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36"/>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37"/>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5.6410936686856865E-2"/>
                </c:manualLayout>
              </c15:layout>
            </c:ext>
          </c:extLst>
        </c:dLbl>
      </c:pivotFmt>
      <c:pivotFmt>
        <c:idx val="38"/>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hade val="76000"/>
            </a:schemeClr>
          </a:solidFill>
          <a:ln>
            <a:noFill/>
          </a:ln>
          <a:effectLst/>
        </c:spPr>
        <c:dLbl>
          <c:idx val="0"/>
          <c:layout>
            <c:manualLayout>
              <c:x val="-2.9722405600788936E-2"/>
              <c:y val="7.2793483351715746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40"/>
        <c:spPr>
          <a:solidFill>
            <a:schemeClr val="accent1">
              <a:shade val="76000"/>
            </a:schemeClr>
          </a:solidFill>
          <a:ln>
            <a:noFill/>
          </a:ln>
          <a:effectLst/>
        </c:spPr>
        <c:dLbl>
          <c:idx val="0"/>
          <c:layout>
            <c:manualLayout>
              <c:x val="-4.1435806148290594E-2"/>
              <c:y val="-6.628285060705686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6.4034036239134812E-2"/>
                </c:manualLayout>
              </c15:layout>
            </c:ext>
          </c:extLst>
        </c:dLbl>
      </c:pivotFmt>
      <c:pivotFmt>
        <c:idx val="41"/>
        <c:spPr>
          <a:solidFill>
            <a:schemeClr val="accent1">
              <a:shade val="76000"/>
            </a:schemeClr>
          </a:solidFill>
          <a:ln>
            <a:noFill/>
          </a:ln>
          <a:effectLst/>
        </c:spPr>
        <c:dLbl>
          <c:idx val="0"/>
          <c:layout>
            <c:manualLayout>
              <c:x val="-5.8010128607606834E-2"/>
              <c:y val="5.259968703274747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42"/>
        <c:spPr>
          <a:solidFill>
            <a:schemeClr val="accent1">
              <a:shade val="76000"/>
            </a:schemeClr>
          </a:solidFill>
          <a:ln>
            <a:noFill/>
          </a:ln>
          <a:effectLst/>
        </c:spPr>
        <c:dLbl>
          <c:idx val="0"/>
          <c:layout>
            <c:manualLayout>
              <c:x val="-4.9722967377948714E-2"/>
              <c:y val="-6.5558356027560813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Lst>
        </c:dLbl>
      </c:pivotFmt>
      <c:pivotFmt>
        <c:idx val="43"/>
        <c:spPr>
          <a:solidFill>
            <a:schemeClr val="accent1">
              <a:shade val="76000"/>
            </a:schemeClr>
          </a:solidFill>
          <a:ln>
            <a:noFill/>
          </a:ln>
          <a:effectLst/>
        </c:spPr>
        <c:dLbl>
          <c:idx val="0"/>
          <c:layout>
            <c:manualLayout>
              <c:x val="-5.5247741531054127E-2"/>
              <c:y val="5.3361996987975273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Lst>
        </c:dLbl>
      </c:pivotFmt>
      <c:pivotFmt>
        <c:idx val="44"/>
        <c:spPr>
          <a:solidFill>
            <a:schemeClr val="accent1">
              <a:shade val="76000"/>
            </a:schemeClr>
          </a:solidFill>
          <a:ln>
            <a:noFill/>
          </a:ln>
          <a:effectLst/>
        </c:spPr>
        <c:dLbl>
          <c:idx val="0"/>
          <c:layout>
            <c:manualLayout>
              <c:x val="-5.3866547992777819E-2"/>
              <c:y val="4.4975987236410324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421467836787734E-2"/>
                  <c:h val="4.8787837134578911E-2"/>
                </c:manualLayout>
              </c15:layout>
            </c:ext>
          </c:extLst>
        </c:dLbl>
      </c:pivotFmt>
      <c:pivotFmt>
        <c:idx val="45"/>
        <c:spPr>
          <a:solidFill>
            <a:schemeClr val="accent1">
              <a:shade val="76000"/>
            </a:schemeClr>
          </a:solidFill>
          <a:ln>
            <a:noFill/>
          </a:ln>
          <a:effectLst/>
        </c:spPr>
        <c:dLbl>
          <c:idx val="0"/>
          <c:layout>
            <c:manualLayout>
              <c:x val="-4.1435806148290594E-2"/>
              <c:y val="6.784588613730342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46"/>
        <c:spPr>
          <a:solidFill>
            <a:schemeClr val="accent1">
              <a:shade val="76000"/>
            </a:schemeClr>
          </a:solidFill>
          <a:ln>
            <a:noFill/>
          </a:ln>
          <a:effectLst/>
        </c:spPr>
        <c:dLbl>
          <c:idx val="0"/>
          <c:layout>
            <c:manualLayout>
              <c:x val="-6.0772515684159534E-2"/>
              <c:y val="-5.0312156923004926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Lst>
        </c:dLbl>
      </c:pivotFmt>
      <c:pivotFmt>
        <c:idx val="47"/>
        <c:spPr>
          <a:solidFill>
            <a:schemeClr val="accent1">
              <a:shade val="76000"/>
            </a:schemeClr>
          </a:solidFill>
          <a:ln>
            <a:noFill/>
          </a:ln>
          <a:effectLst/>
        </c:spPr>
        <c:dLbl>
          <c:idx val="0"/>
          <c:layout>
            <c:manualLayout>
              <c:x val="-5.2485354454501421E-2"/>
              <c:y val="7.5468385445522146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48"/>
        <c:spPr>
          <a:solidFill>
            <a:schemeClr val="accent1">
              <a:shade val="76000"/>
            </a:schemeClr>
          </a:solidFill>
          <a:ln>
            <a:noFill/>
          </a:ln>
          <a:effectLst/>
        </c:spPr>
        <c:dLbl>
          <c:idx val="0"/>
          <c:layout>
            <c:manualLayout>
              <c:x val="-2.8672053921448771E-2"/>
              <c:y val="-2.0562834317390138E-3"/>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49"/>
        <c:spPr>
          <a:solidFill>
            <a:schemeClr val="accent1">
              <a:shade val="76000"/>
            </a:schemeClr>
          </a:solidFill>
          <a:ln>
            <a:noFill/>
          </a:ln>
          <a:effectLst/>
        </c:spPr>
        <c:dLbl>
          <c:idx val="0"/>
          <c:layout>
            <c:manualLayout>
              <c:x val="-8.287161229658109E-2"/>
              <c:y val="4.4976587480469524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50"/>
        <c:spPr>
          <a:solidFill>
            <a:schemeClr val="accent1">
              <a:shade val="76000"/>
            </a:schemeClr>
          </a:solidFill>
          <a:ln>
            <a:noFill/>
          </a:ln>
          <a:effectLst/>
        </c:spPr>
        <c:dLbl>
          <c:idx val="0"/>
          <c:layout>
            <c:manualLayout>
              <c:x val="-4.1435806148290594E-2"/>
              <c:y val="-5.7935856719342087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Lst>
        </c:dLbl>
      </c:pivotFmt>
      <c:pivotFmt>
        <c:idx val="51"/>
        <c:spPr>
          <a:solidFill>
            <a:schemeClr val="accent1">
              <a:shade val="76000"/>
            </a:schemeClr>
          </a:solidFill>
          <a:ln>
            <a:noFill/>
          </a:ln>
          <a:effectLst/>
        </c:spPr>
        <c:dLbl>
          <c:idx val="0"/>
          <c:layout>
            <c:manualLayout>
              <c:x val="-0.10220821307705341"/>
              <c:y val="3.0012202954736478E-7"/>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534823369272635E-2"/>
                  <c:h val="4.1164737582300957E-2"/>
                </c:manualLayout>
              </c15:layout>
            </c:ext>
          </c:extLst>
        </c:dLbl>
      </c:pivotFmt>
      <c:pivotFmt>
        <c:idx val="52"/>
        <c:spPr>
          <a:solidFill>
            <a:schemeClr val="accent1">
              <a:shade val="76000"/>
            </a:schemeClr>
          </a:solidFill>
          <a:ln>
            <a:noFill/>
          </a:ln>
          <a:effectLst/>
        </c:spPr>
        <c:dLbl>
          <c:idx val="0"/>
          <c:layout>
            <c:manualLayout>
              <c:x val="5.524774153105514E-3"/>
              <c:y val="-0.10295446128395808"/>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ln>
                    <a:noFill/>
                  </a:ln>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8410565978310257E-2"/>
                  <c:h val="3.3541638030022997E-2"/>
                </c:manualLayout>
              </c15:layout>
            </c:ext>
          </c:extLst>
        </c:dLbl>
      </c:pivotFmt>
      <c:pivotFmt>
        <c:idx val="53"/>
        <c:spPr>
          <a:solidFill>
            <a:schemeClr val="accent1"/>
          </a:solidFill>
          <a:ln w="28575" cap="rnd">
            <a:solidFill>
              <a:schemeClr val="accent1"/>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65E-2"/>
                </c:manualLayout>
              </c15:layout>
            </c:ext>
          </c:extLst>
        </c:dLbl>
      </c:pivotFmt>
      <c:pivotFmt>
        <c:idx val="55"/>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86E-2"/>
                </c:manualLayout>
              </c15:layout>
            </c:ext>
          </c:extLst>
        </c:dLbl>
      </c:pivotFmt>
      <c:pivotFmt>
        <c:idx val="56"/>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5.6410936686856865E-2"/>
                </c:manualLayout>
              </c15:layout>
            </c:ext>
          </c:extLst>
        </c:dLbl>
      </c:pivotFmt>
      <c:pivotFmt>
        <c:idx val="57"/>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58"/>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59"/>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1164737582300957E-2"/>
                </c:manualLayout>
              </c15:layout>
            </c:ext>
          </c:extLst>
        </c:dLbl>
      </c:pivotFmt>
      <c:pivotFmt>
        <c:idx val="60"/>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61"/>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62"/>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63"/>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64"/>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11E-2"/>
                </c:manualLayout>
              </c15:layout>
            </c:ext>
          </c:extLst>
        </c:dLbl>
      </c:pivotFmt>
      <c:pivotFmt>
        <c:idx val="65"/>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Lst>
        </c:dLbl>
      </c:pivotFmt>
      <c:pivotFmt>
        <c:idx val="66"/>
        <c:spPr>
          <a:solidFill>
            <a:schemeClr val="accent1"/>
          </a:solidFill>
          <a:ln w="28575" cap="rnd">
            <a:solidFill>
              <a:schemeClr val="accent1">
                <a:tint val="77000"/>
              </a:schemeClr>
            </a:solidFill>
            <a:round/>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67"/>
        <c:spPr>
          <a:solidFill>
            <a:schemeClr val="accent1"/>
          </a:solidFill>
          <a:ln w="28575" cap="rnd">
            <a:solidFill>
              <a:schemeClr val="accent1">
                <a:tint val="77000"/>
              </a:schemeClr>
            </a:solidFill>
            <a:round/>
          </a:ln>
          <a:effectLst/>
        </c:spPr>
        <c:marker>
          <c:symbol val="none"/>
        </c:marker>
        <c:dLbl>
          <c:idx val="0"/>
          <c:layout>
            <c:manualLayout>
              <c:x val="-4.1137925132643922E-2"/>
              <c:y val="-8.939335701758257E-3"/>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solidFill>
                  <a:latin typeface="Tenorite" panose="00000500000000000000"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Lst>
        </c:dLbl>
      </c:pivotFmt>
      <c:pivotFmt>
        <c:idx val="68"/>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7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7.865908076023502E-2"/>
                  <c:h val="6.4034036239134812E-2"/>
                </c:manualLayout>
              </c15:layout>
            </c:ext>
          </c:extLst>
        </c:dLbl>
      </c:pivotFmt>
      <c:pivotFmt>
        <c:idx val="71"/>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9.1533314831399291E-8"/>
              <c:y val="0.12873418698968625"/>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72"/>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4.6499839267499154E-3"/>
              <c:y val="0.19498453111570688"/>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Lst>
        </c:dLbl>
      </c:pivotFmt>
      <c:pivotFmt>
        <c:idx val="73"/>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2.3250377300323309E-3"/>
              <c:y val="0.22696307108132788"/>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Lst>
        </c:dLbl>
      </c:pivotFmt>
      <c:pivotFmt>
        <c:idx val="74"/>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2.324946196717542E-3"/>
              <c:y val="0.32593518344434885"/>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421467836787734E-2"/>
                  <c:h val="4.8787837134578911E-2"/>
                </c:manualLayout>
              </c15:layout>
            </c:ext>
          </c:extLst>
        </c:dLbl>
      </c:pivotFmt>
      <c:pivotFmt>
        <c:idx val="75"/>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9.1533314831399291E-8"/>
              <c:y val="0.3419244534271593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76"/>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2.3248546634027961E-3"/>
              <c:y val="0.25435487282445207"/>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Lst>
        </c:dLbl>
      </c:pivotFmt>
      <c:pivotFmt>
        <c:idx val="77"/>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6.9747470568378798E-3"/>
              <c:y val="0.2459888335302965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78"/>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79"/>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9.1533314831399291E-8"/>
              <c:y val="9.1425890363128495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Lst>
        </c:dLbl>
      </c:pivotFmt>
      <c:pivotFmt>
        <c:idx val="8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9.1533314660905217E-8"/>
              <c:y val="9.9791929657284062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Lst>
        </c:dLbl>
      </c:pivotFmt>
      <c:pivotFmt>
        <c:idx val="81"/>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9.1533314831399291E-8"/>
              <c:y val="8.91324163354104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8534823369272635E-2"/>
                  <c:h val="4.1164737582300957E-2"/>
                </c:manualLayout>
              </c15:layout>
            </c:ext>
          </c:extLst>
        </c:dLbl>
      </c:pivotFmt>
      <c:pivotFmt>
        <c:idx val="82"/>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2.3249461967175422E-2"/>
              <c:y val="1.4253741740975505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8410565978310257E-2"/>
                  <c:h val="3.3541638030022997E-2"/>
                </c:manualLayout>
              </c15:layout>
            </c:ext>
          </c:extLst>
        </c:dLbl>
      </c:pivotFmt>
      <c:pivotFmt>
        <c:idx val="83"/>
        <c:spPr>
          <a:solidFill>
            <a:schemeClr val="accent1"/>
          </a:solidFill>
          <a:ln w="25400">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65E-2"/>
                </c:manualLayout>
              </c15:layout>
            </c:ext>
          </c:extLst>
        </c:dLbl>
      </c:pivotFmt>
      <c:pivotFmt>
        <c:idx val="85"/>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86E-2"/>
                </c:manualLayout>
              </c15:layout>
            </c:ext>
          </c:extLst>
        </c:dLbl>
      </c:pivotFmt>
      <c:pivotFmt>
        <c:idx val="86"/>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5.6410936686856865E-2"/>
                </c:manualLayout>
              </c15:layout>
            </c:ext>
          </c:extLst>
        </c:dLbl>
      </c:pivotFmt>
      <c:pivotFmt>
        <c:idx val="87"/>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88"/>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89"/>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1164737582300957E-2"/>
                </c:manualLayout>
              </c15:layout>
            </c:ext>
          </c:extLst>
        </c:dLbl>
      </c:pivotFmt>
      <c:pivotFmt>
        <c:idx val="90"/>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91"/>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92"/>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93"/>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Lst>
        </c:dLbl>
      </c:pivotFmt>
      <c:pivotFmt>
        <c:idx val="94"/>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11E-2"/>
                </c:manualLayout>
              </c15:layout>
            </c:ext>
          </c:extLst>
        </c:dLbl>
      </c:pivotFmt>
      <c:pivotFmt>
        <c:idx val="95"/>
        <c:spPr>
          <a:solidFill>
            <a:schemeClr val="accent1">
              <a:tint val="77000"/>
            </a:schemeClr>
          </a:solidFill>
          <a:ln>
            <a:solidFill>
              <a:schemeClr val="accent1">
                <a:lumMod val="40000"/>
                <a:lumOff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Lst>
        </c:dLbl>
      </c:pivotFmt>
      <c:pivotFmt>
        <c:idx val="96"/>
        <c:spPr>
          <a:solidFill>
            <a:schemeClr val="accent1">
              <a:tint val="77000"/>
            </a:schemeClr>
          </a:solidFill>
          <a:ln>
            <a:solidFill>
              <a:schemeClr val="accent1">
                <a:lumMod val="40000"/>
                <a:lumOff val="60000"/>
              </a:schemeClr>
            </a:solidFill>
          </a:ln>
          <a:effectLst/>
        </c:spPr>
        <c:marker>
          <c:symbol val="none"/>
        </c:marker>
        <c:dLbl>
          <c:idx val="0"/>
          <c:layout>
            <c:manualLayout>
              <c:x val="-1.6274531843707963E-2"/>
              <c:y val="-3.7283956005586691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Lst>
        </c:dLbl>
      </c:pivotFmt>
      <c:pivotFmt>
        <c:idx val="97"/>
        <c:spPr>
          <a:solidFill>
            <a:schemeClr val="accent1">
              <a:tint val="77000"/>
            </a:schemeClr>
          </a:solidFill>
          <a:ln>
            <a:solidFill>
              <a:schemeClr val="accent1">
                <a:lumMod val="40000"/>
                <a:lumOff val="60000"/>
              </a:schemeClr>
            </a:solidFill>
          </a:ln>
          <a:effectLst/>
        </c:spPr>
        <c:marker>
          <c:symbol val="none"/>
        </c:marker>
        <c:dLbl>
          <c:idx val="0"/>
          <c:layout>
            <c:manualLayout>
              <c:x val="9.1533314831399291E-8"/>
              <c:y val="-3.7307037628921361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Lst>
        </c:dLbl>
      </c:pivotFmt>
    </c:pivotFmts>
    <c:plotArea>
      <c:layout>
        <c:manualLayout>
          <c:layoutTarget val="inner"/>
          <c:xMode val="edge"/>
          <c:yMode val="edge"/>
          <c:x val="0.1155464273780125"/>
          <c:y val="0.16008509059783707"/>
          <c:w val="0.85862457951734705"/>
          <c:h val="0.59047208595014733"/>
        </c:manualLayout>
      </c:layout>
      <c:barChart>
        <c:barDir val="col"/>
        <c:grouping val="clustered"/>
        <c:varyColors val="0"/>
        <c:ser>
          <c:idx val="0"/>
          <c:order val="0"/>
          <c:tx>
            <c:strRef>
              <c:f>Sheet5!$B$3</c:f>
              <c:strCache>
                <c:ptCount val="1"/>
                <c:pt idx="0">
                  <c:v>Total_Revenue</c:v>
                </c:pt>
              </c:strCache>
            </c:strRef>
          </c:tx>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invertIfNegative val="0"/>
          <c:dPt>
            <c:idx val="0"/>
            <c:invertIfNegative val="0"/>
            <c:bubble3D val="0"/>
            <c:extLst>
              <c:ext xmlns:c16="http://schemas.microsoft.com/office/drawing/2014/chart" uri="{C3380CC4-5D6E-409C-BE32-E72D297353CC}">
                <c16:uniqueId val="{00000029-D925-47D1-A852-A0D8E1A3801C}"/>
              </c:ext>
            </c:extLst>
          </c:dPt>
          <c:dPt>
            <c:idx val="1"/>
            <c:invertIfNegative val="0"/>
            <c:bubble3D val="0"/>
            <c:extLst>
              <c:ext xmlns:c16="http://schemas.microsoft.com/office/drawing/2014/chart" uri="{C3380CC4-5D6E-409C-BE32-E72D297353CC}">
                <c16:uniqueId val="{0000002A-D925-47D1-A852-A0D8E1A3801C}"/>
              </c:ext>
            </c:extLst>
          </c:dPt>
          <c:dPt>
            <c:idx val="2"/>
            <c:invertIfNegative val="0"/>
            <c:bubble3D val="0"/>
            <c:extLst>
              <c:ext xmlns:c16="http://schemas.microsoft.com/office/drawing/2014/chart" uri="{C3380CC4-5D6E-409C-BE32-E72D297353CC}">
                <c16:uniqueId val="{0000002B-D925-47D1-A852-A0D8E1A3801C}"/>
              </c:ext>
            </c:extLst>
          </c:dPt>
          <c:dPt>
            <c:idx val="3"/>
            <c:invertIfNegative val="0"/>
            <c:bubble3D val="0"/>
            <c:extLst>
              <c:ext xmlns:c16="http://schemas.microsoft.com/office/drawing/2014/chart" uri="{C3380CC4-5D6E-409C-BE32-E72D297353CC}">
                <c16:uniqueId val="{0000002C-D925-47D1-A852-A0D8E1A3801C}"/>
              </c:ext>
            </c:extLst>
          </c:dPt>
          <c:dPt>
            <c:idx val="4"/>
            <c:invertIfNegative val="0"/>
            <c:bubble3D val="0"/>
            <c:extLst>
              <c:ext xmlns:c16="http://schemas.microsoft.com/office/drawing/2014/chart" uri="{C3380CC4-5D6E-409C-BE32-E72D297353CC}">
                <c16:uniqueId val="{0000002D-D925-47D1-A852-A0D8E1A3801C}"/>
              </c:ext>
            </c:extLst>
          </c:dPt>
          <c:dPt>
            <c:idx val="5"/>
            <c:invertIfNegative val="0"/>
            <c:bubble3D val="0"/>
            <c:extLst>
              <c:ext xmlns:c16="http://schemas.microsoft.com/office/drawing/2014/chart" uri="{C3380CC4-5D6E-409C-BE32-E72D297353CC}">
                <c16:uniqueId val="{0000002E-D925-47D1-A852-A0D8E1A3801C}"/>
              </c:ext>
            </c:extLst>
          </c:dPt>
          <c:dPt>
            <c:idx val="6"/>
            <c:invertIfNegative val="0"/>
            <c:bubble3D val="0"/>
            <c:extLst>
              <c:ext xmlns:c16="http://schemas.microsoft.com/office/drawing/2014/chart" uri="{C3380CC4-5D6E-409C-BE32-E72D297353CC}">
                <c16:uniqueId val="{0000002F-D925-47D1-A852-A0D8E1A3801C}"/>
              </c:ext>
            </c:extLst>
          </c:dPt>
          <c:dPt>
            <c:idx val="7"/>
            <c:invertIfNegative val="0"/>
            <c:bubble3D val="0"/>
            <c:extLst>
              <c:ext xmlns:c16="http://schemas.microsoft.com/office/drawing/2014/chart" uri="{C3380CC4-5D6E-409C-BE32-E72D297353CC}">
                <c16:uniqueId val="{00000030-D925-47D1-A852-A0D8E1A3801C}"/>
              </c:ext>
            </c:extLst>
          </c:dPt>
          <c:dPt>
            <c:idx val="8"/>
            <c:invertIfNegative val="0"/>
            <c:bubble3D val="0"/>
            <c:extLst>
              <c:ext xmlns:c16="http://schemas.microsoft.com/office/drawing/2014/chart" uri="{C3380CC4-5D6E-409C-BE32-E72D297353CC}">
                <c16:uniqueId val="{00000031-D925-47D1-A852-A0D8E1A3801C}"/>
              </c:ext>
            </c:extLst>
          </c:dPt>
          <c:dPt>
            <c:idx val="9"/>
            <c:invertIfNegative val="0"/>
            <c:bubble3D val="0"/>
            <c:extLst>
              <c:ext xmlns:c16="http://schemas.microsoft.com/office/drawing/2014/chart" uri="{C3380CC4-5D6E-409C-BE32-E72D297353CC}">
                <c16:uniqueId val="{00000032-D925-47D1-A852-A0D8E1A3801C}"/>
              </c:ext>
            </c:extLst>
          </c:dPt>
          <c:dPt>
            <c:idx val="10"/>
            <c:invertIfNegative val="0"/>
            <c:bubble3D val="0"/>
            <c:extLst>
              <c:ext xmlns:c16="http://schemas.microsoft.com/office/drawing/2014/chart" uri="{C3380CC4-5D6E-409C-BE32-E72D297353CC}">
                <c16:uniqueId val="{00000033-D925-47D1-A852-A0D8E1A3801C}"/>
              </c:ext>
            </c:extLst>
          </c:dPt>
          <c:dPt>
            <c:idx val="11"/>
            <c:invertIfNegative val="0"/>
            <c:bubble3D val="0"/>
            <c:extLst>
              <c:ext xmlns:c16="http://schemas.microsoft.com/office/drawing/2014/chart" uri="{C3380CC4-5D6E-409C-BE32-E72D297353CC}">
                <c16:uniqueId val="{00000034-D925-47D1-A852-A0D8E1A3801C}"/>
              </c:ext>
            </c:extLst>
          </c:dPt>
          <c:dPt>
            <c:idx val="12"/>
            <c:invertIfNegative val="0"/>
            <c:bubble3D val="0"/>
            <c:extLst>
              <c:ext xmlns:c16="http://schemas.microsoft.com/office/drawing/2014/chart" uri="{C3380CC4-5D6E-409C-BE32-E72D297353CC}">
                <c16:uniqueId val="{00000035-D925-47D1-A852-A0D8E1A3801C}"/>
              </c:ext>
            </c:extLst>
          </c:dPt>
          <c:dPt>
            <c:idx val="13"/>
            <c:invertIfNegative val="0"/>
            <c:bubble3D val="0"/>
            <c:extLst>
              <c:ext xmlns:c16="http://schemas.microsoft.com/office/drawing/2014/chart" uri="{C3380CC4-5D6E-409C-BE32-E72D297353CC}">
                <c16:uniqueId val="{00000036-D925-47D1-A852-A0D8E1A3801C}"/>
              </c:ext>
            </c:extLst>
          </c:dPt>
          <c:dLbls>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 xmlns:c16="http://schemas.microsoft.com/office/drawing/2014/chart" uri="{C3380CC4-5D6E-409C-BE32-E72D297353CC}">
                  <c16:uniqueId val="{00000029-D925-47D1-A852-A0D8E1A3801C}"/>
                </c:ext>
              </c:extLst>
            </c:dLbl>
            <c:dLbl>
              <c:idx val="1"/>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7.865908076023502E-2"/>
                      <c:h val="6.4034036239134812E-2"/>
                    </c:manualLayout>
                  </c15:layout>
                </c:ext>
                <c:ext xmlns:c16="http://schemas.microsoft.com/office/drawing/2014/chart" uri="{C3380CC4-5D6E-409C-BE32-E72D297353CC}">
                  <c16:uniqueId val="{0000002A-D925-47D1-A852-A0D8E1A3801C}"/>
                </c:ext>
              </c:extLst>
            </c:dLbl>
            <c:dLbl>
              <c:idx val="2"/>
              <c:layout>
                <c:manualLayout>
                  <c:x val="9.1533314831399291E-8"/>
                  <c:y val="0.12873418698968625"/>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 xmlns:c16="http://schemas.microsoft.com/office/drawing/2014/chart" uri="{C3380CC4-5D6E-409C-BE32-E72D297353CC}">
                  <c16:uniqueId val="{0000002B-D925-47D1-A852-A0D8E1A3801C}"/>
                </c:ext>
              </c:extLst>
            </c:dLbl>
            <c:dLbl>
              <c:idx val="3"/>
              <c:layout>
                <c:manualLayout>
                  <c:x val="4.6499839267499154E-3"/>
                  <c:y val="0.19498453111570688"/>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 xmlns:c16="http://schemas.microsoft.com/office/drawing/2014/chart" uri="{C3380CC4-5D6E-409C-BE32-E72D297353CC}">
                  <c16:uniqueId val="{0000002C-D925-47D1-A852-A0D8E1A3801C}"/>
                </c:ext>
              </c:extLst>
            </c:dLbl>
            <c:dLbl>
              <c:idx val="4"/>
              <c:layout>
                <c:manualLayout>
                  <c:x val="2.3250377300323309E-3"/>
                  <c:y val="0.22696307108132788"/>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5.6410936686856865E-2"/>
                    </c:manualLayout>
                  </c15:layout>
                </c:ext>
                <c:ext xmlns:c16="http://schemas.microsoft.com/office/drawing/2014/chart" uri="{C3380CC4-5D6E-409C-BE32-E72D297353CC}">
                  <c16:uniqueId val="{0000002D-D925-47D1-A852-A0D8E1A3801C}"/>
                </c:ext>
              </c:extLst>
            </c:dLbl>
            <c:dLbl>
              <c:idx val="5"/>
              <c:layout>
                <c:manualLayout>
                  <c:x val="2.324946196717542E-3"/>
                  <c:y val="0.32593518344434885"/>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421467836787734E-2"/>
                      <c:h val="4.8787837134578911E-2"/>
                    </c:manualLayout>
                  </c15:layout>
                </c:ext>
                <c:ext xmlns:c16="http://schemas.microsoft.com/office/drawing/2014/chart" uri="{C3380CC4-5D6E-409C-BE32-E72D297353CC}">
                  <c16:uniqueId val="{0000002E-D925-47D1-A852-A0D8E1A3801C}"/>
                </c:ext>
              </c:extLst>
            </c:dLbl>
            <c:dLbl>
              <c:idx val="6"/>
              <c:layout>
                <c:manualLayout>
                  <c:x val="9.1533314831399291E-8"/>
                  <c:y val="0.3419244534271593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 xmlns:c16="http://schemas.microsoft.com/office/drawing/2014/chart" uri="{C3380CC4-5D6E-409C-BE32-E72D297353CC}">
                  <c16:uniqueId val="{0000002F-D925-47D1-A852-A0D8E1A3801C}"/>
                </c:ext>
              </c:extLst>
            </c:dLbl>
            <c:dLbl>
              <c:idx val="7"/>
              <c:layout>
                <c:manualLayout>
                  <c:x val="-2.3248546634027961E-3"/>
                  <c:y val="0.25435487282445207"/>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 xmlns:c16="http://schemas.microsoft.com/office/drawing/2014/chart" uri="{C3380CC4-5D6E-409C-BE32-E72D297353CC}">
                  <c16:uniqueId val="{00000030-D925-47D1-A852-A0D8E1A3801C}"/>
                </c:ext>
              </c:extLst>
            </c:dLbl>
            <c:dLbl>
              <c:idx val="8"/>
              <c:layout>
                <c:manualLayout>
                  <c:x val="-6.9747470568378798E-3"/>
                  <c:y val="0.2459888335302965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 xmlns:c16="http://schemas.microsoft.com/office/drawing/2014/chart" uri="{C3380CC4-5D6E-409C-BE32-E72D297353CC}">
                  <c16:uniqueId val="{00000031-D925-47D1-A852-A0D8E1A3801C}"/>
                </c:ext>
              </c:extLst>
            </c:dLbl>
            <c:dLbl>
              <c:idx val="9"/>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 xmlns:c16="http://schemas.microsoft.com/office/drawing/2014/chart" uri="{C3380CC4-5D6E-409C-BE32-E72D297353CC}">
                  <c16:uniqueId val="{00000032-D925-47D1-A852-A0D8E1A3801C}"/>
                </c:ext>
              </c:extLst>
            </c:dLbl>
            <c:dLbl>
              <c:idx val="10"/>
              <c:layout>
                <c:manualLayout>
                  <c:x val="9.1533314831399291E-8"/>
                  <c:y val="9.1425890363128495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8787837134578904E-2"/>
                    </c:manualLayout>
                  </c15:layout>
                </c:ext>
                <c:ext xmlns:c16="http://schemas.microsoft.com/office/drawing/2014/chart" uri="{C3380CC4-5D6E-409C-BE32-E72D297353CC}">
                  <c16:uniqueId val="{00000033-D925-47D1-A852-A0D8E1A3801C}"/>
                </c:ext>
              </c:extLst>
            </c:dLbl>
            <c:dLbl>
              <c:idx val="11"/>
              <c:layout>
                <c:manualLayout>
                  <c:x val="9.1533314660905217E-8"/>
                  <c:y val="9.9791929657284062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865908076023502E-2"/>
                      <c:h val="4.1164737582300957E-2"/>
                    </c:manualLayout>
                  </c15:layout>
                </c:ext>
                <c:ext xmlns:c16="http://schemas.microsoft.com/office/drawing/2014/chart" uri="{C3380CC4-5D6E-409C-BE32-E72D297353CC}">
                  <c16:uniqueId val="{00000034-D925-47D1-A852-A0D8E1A3801C}"/>
                </c:ext>
              </c:extLst>
            </c:dLbl>
            <c:dLbl>
              <c:idx val="12"/>
              <c:layout>
                <c:manualLayout>
                  <c:x val="9.1533314831399291E-8"/>
                  <c:y val="8.91324163354104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8534823369272635E-2"/>
                      <c:h val="4.1164737582300957E-2"/>
                    </c:manualLayout>
                  </c15:layout>
                </c:ext>
                <c:ext xmlns:c16="http://schemas.microsoft.com/office/drawing/2014/chart" uri="{C3380CC4-5D6E-409C-BE32-E72D297353CC}">
                  <c16:uniqueId val="{00000035-D925-47D1-A852-A0D8E1A3801C}"/>
                </c:ext>
              </c:extLst>
            </c:dLbl>
            <c:dLbl>
              <c:idx val="13"/>
              <c:layout>
                <c:manualLayout>
                  <c:x val="-2.3249461967175422E-2"/>
                  <c:y val="1.4253741740975505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8410565978310257E-2"/>
                      <c:h val="3.3541638030022997E-2"/>
                    </c:manualLayout>
                  </c15:layout>
                </c:ext>
                <c:ext xmlns:c16="http://schemas.microsoft.com/office/drawing/2014/chart" uri="{C3380CC4-5D6E-409C-BE32-E72D297353CC}">
                  <c16:uniqueId val="{00000036-D925-47D1-A852-A0D8E1A3801C}"/>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ln>
                      <a:noFill/>
                    </a:ln>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8100" cap="flat" cmpd="sng" algn="ctr">
                      <a:solidFill>
                        <a:schemeClr val="accent1">
                          <a:lumMod val="20000"/>
                          <a:lumOff val="80000"/>
                        </a:schemeClr>
                      </a:solidFill>
                      <a:round/>
                    </a:ln>
                    <a:effectLst/>
                  </c:spPr>
                </c15:leaderLines>
              </c:ext>
            </c:extLst>
          </c:dLbls>
          <c:cat>
            <c:strRef>
              <c:f>Sheet5!$A$4:$A$18</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Sheet5!$B$4:$B$18</c:f>
              <c:numCache>
                <c:formatCode>0.0,,"M"</c:formatCode>
                <c:ptCount val="14"/>
                <c:pt idx="0">
                  <c:v>140713020</c:v>
                </c:pt>
                <c:pt idx="1">
                  <c:v>128598765</c:v>
                </c:pt>
                <c:pt idx="2">
                  <c:v>125266176</c:v>
                </c:pt>
                <c:pt idx="3">
                  <c:v>129609069</c:v>
                </c:pt>
                <c:pt idx="4">
                  <c:v>123789948</c:v>
                </c:pt>
                <c:pt idx="5">
                  <c:v>139583930</c:v>
                </c:pt>
                <c:pt idx="6">
                  <c:v>129558544</c:v>
                </c:pt>
                <c:pt idx="7">
                  <c:v>124624861</c:v>
                </c:pt>
                <c:pt idx="8">
                  <c:v>137819495</c:v>
                </c:pt>
                <c:pt idx="9">
                  <c:v>136300386</c:v>
                </c:pt>
                <c:pt idx="10">
                  <c:v>124964422</c:v>
                </c:pt>
                <c:pt idx="11">
                  <c:v>108266696</c:v>
                </c:pt>
                <c:pt idx="12">
                  <c:v>84200266</c:v>
                </c:pt>
                <c:pt idx="13">
                  <c:v>3862282</c:v>
                </c:pt>
              </c:numCache>
            </c:numRef>
          </c:val>
          <c:extLst>
            <c:ext xmlns:c16="http://schemas.microsoft.com/office/drawing/2014/chart" uri="{C3380CC4-5D6E-409C-BE32-E72D297353CC}">
              <c16:uniqueId val="{00000027-D925-47D1-A852-A0D8E1A3801C}"/>
            </c:ext>
          </c:extLst>
        </c:ser>
        <c:ser>
          <c:idx val="1"/>
          <c:order val="1"/>
          <c:tx>
            <c:strRef>
              <c:f>Sheet5!$C$3</c:f>
              <c:strCache>
                <c:ptCount val="1"/>
                <c:pt idx="0">
                  <c:v>Total_Booking</c:v>
                </c:pt>
              </c:strCache>
            </c:strRef>
          </c:tx>
          <c:spPr>
            <a:solidFill>
              <a:schemeClr val="accent1">
                <a:tint val="77000"/>
              </a:schemeClr>
            </a:solidFill>
            <a:ln w="25400">
              <a:noFill/>
            </a:ln>
            <a:effectLst/>
          </c:spPr>
          <c:invertIfNegative val="0"/>
          <c:dPt>
            <c:idx val="0"/>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1-7626-4716-A68F-E75195540796}"/>
              </c:ext>
            </c:extLst>
          </c:dPt>
          <c:dPt>
            <c:idx val="1"/>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3-7626-4716-A68F-E75195540796}"/>
              </c:ext>
            </c:extLst>
          </c:dPt>
          <c:dPt>
            <c:idx val="2"/>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5-7626-4716-A68F-E75195540796}"/>
              </c:ext>
            </c:extLst>
          </c:dPt>
          <c:dPt>
            <c:idx val="3"/>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7-7626-4716-A68F-E75195540796}"/>
              </c:ext>
            </c:extLst>
          </c:dPt>
          <c:dPt>
            <c:idx val="4"/>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9-7626-4716-A68F-E75195540796}"/>
              </c:ext>
            </c:extLst>
          </c:dPt>
          <c:dPt>
            <c:idx val="5"/>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B-7626-4716-A68F-E75195540796}"/>
              </c:ext>
            </c:extLst>
          </c:dPt>
          <c:dPt>
            <c:idx val="6"/>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D-7626-4716-A68F-E75195540796}"/>
              </c:ext>
            </c:extLst>
          </c:dPt>
          <c:dPt>
            <c:idx val="7"/>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0F-7626-4716-A68F-E75195540796}"/>
              </c:ext>
            </c:extLst>
          </c:dPt>
          <c:dPt>
            <c:idx val="8"/>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11-7626-4716-A68F-E75195540796}"/>
              </c:ext>
            </c:extLst>
          </c:dPt>
          <c:dPt>
            <c:idx val="9"/>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13-7626-4716-A68F-E75195540796}"/>
              </c:ext>
            </c:extLst>
          </c:dPt>
          <c:dPt>
            <c:idx val="10"/>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15-7626-4716-A68F-E75195540796}"/>
              </c:ext>
            </c:extLst>
          </c:dPt>
          <c:dPt>
            <c:idx val="11"/>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17-7626-4716-A68F-E75195540796}"/>
              </c:ext>
            </c:extLst>
          </c:dPt>
          <c:dPt>
            <c:idx val="12"/>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19-7626-4716-A68F-E75195540796}"/>
              </c:ext>
            </c:extLst>
          </c:dPt>
          <c:dPt>
            <c:idx val="13"/>
            <c:invertIfNegative val="0"/>
            <c:bubble3D val="0"/>
            <c:spPr>
              <a:solidFill>
                <a:schemeClr val="accent1">
                  <a:tint val="77000"/>
                </a:schemeClr>
              </a:solidFill>
              <a:ln>
                <a:solidFill>
                  <a:schemeClr val="accent1">
                    <a:lumMod val="40000"/>
                    <a:lumOff val="60000"/>
                  </a:schemeClr>
                </a:solidFill>
              </a:ln>
              <a:effectLst/>
            </c:spPr>
            <c:extLst>
              <c:ext xmlns:c16="http://schemas.microsoft.com/office/drawing/2014/chart" uri="{C3380CC4-5D6E-409C-BE32-E72D297353CC}">
                <c16:uniqueId val="{0000001B-7626-4716-A68F-E75195540796}"/>
              </c:ext>
            </c:extLst>
          </c:dPt>
          <c:dLbls>
            <c:dLbl>
              <c:idx val="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65E-2"/>
                    </c:manualLayout>
                  </c15:layout>
                </c:ext>
                <c:ext xmlns:c16="http://schemas.microsoft.com/office/drawing/2014/chart" uri="{C3380CC4-5D6E-409C-BE32-E72D297353CC}">
                  <c16:uniqueId val="{00000001-7626-4716-A68F-E75195540796}"/>
                </c:ext>
              </c:extLst>
            </c:dLbl>
            <c:dLbl>
              <c:idx val="1"/>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5.6410936686856886E-2"/>
                    </c:manualLayout>
                  </c15:layout>
                </c:ext>
                <c:ext xmlns:c16="http://schemas.microsoft.com/office/drawing/2014/chart" uri="{C3380CC4-5D6E-409C-BE32-E72D297353CC}">
                  <c16:uniqueId val="{00000003-7626-4716-A68F-E75195540796}"/>
                </c:ext>
              </c:extLst>
            </c:dLbl>
            <c:dLbl>
              <c:idx val="2"/>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5.6410936686856865E-2"/>
                    </c:manualLayout>
                  </c15:layout>
                </c:ext>
                <c:ext xmlns:c16="http://schemas.microsoft.com/office/drawing/2014/chart" uri="{C3380CC4-5D6E-409C-BE32-E72D297353CC}">
                  <c16:uniqueId val="{00000005-7626-4716-A68F-E75195540796}"/>
                </c:ext>
              </c:extLst>
            </c:dLbl>
            <c:dLbl>
              <c:idx val="3"/>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 xmlns:c16="http://schemas.microsoft.com/office/drawing/2014/chart" uri="{C3380CC4-5D6E-409C-BE32-E72D297353CC}">
                  <c16:uniqueId val="{00000007-7626-4716-A68F-E75195540796}"/>
                </c:ext>
              </c:extLst>
            </c:dLbl>
            <c:dLbl>
              <c:idx val="4"/>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 xmlns:c16="http://schemas.microsoft.com/office/drawing/2014/chart" uri="{C3380CC4-5D6E-409C-BE32-E72D297353CC}">
                  <c16:uniqueId val="{00000009-7626-4716-A68F-E75195540796}"/>
                </c:ext>
              </c:extLst>
            </c:dLbl>
            <c:dLbl>
              <c:idx val="5"/>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1164737582300957E-2"/>
                    </c:manualLayout>
                  </c15:layout>
                </c:ext>
                <c:ext xmlns:c16="http://schemas.microsoft.com/office/drawing/2014/chart" uri="{C3380CC4-5D6E-409C-BE32-E72D297353CC}">
                  <c16:uniqueId val="{0000000B-7626-4716-A68F-E75195540796}"/>
                </c:ext>
              </c:extLst>
            </c:dLbl>
            <c:dLbl>
              <c:idx val="6"/>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 xmlns:c16="http://schemas.microsoft.com/office/drawing/2014/chart" uri="{C3380CC4-5D6E-409C-BE32-E72D297353CC}">
                  <c16:uniqueId val="{0000000D-7626-4716-A68F-E75195540796}"/>
                </c:ext>
              </c:extLst>
            </c:dLbl>
            <c:dLbl>
              <c:idx val="7"/>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 xmlns:c16="http://schemas.microsoft.com/office/drawing/2014/chart" uri="{C3380CC4-5D6E-409C-BE32-E72D297353CC}">
                  <c16:uniqueId val="{0000000F-7626-4716-A68F-E75195540796}"/>
                </c:ext>
              </c:extLst>
            </c:dLbl>
            <c:dLbl>
              <c:idx val="8"/>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 xmlns:c16="http://schemas.microsoft.com/office/drawing/2014/chart" uri="{C3380CC4-5D6E-409C-BE32-E72D297353CC}">
                  <c16:uniqueId val="{00000011-7626-4716-A68F-E75195540796}"/>
                </c:ext>
              </c:extLst>
            </c:dLbl>
            <c:dLbl>
              <c:idx val="9"/>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3935340131415663E-2"/>
                      <c:h val="4.8787837134578904E-2"/>
                    </c:manualLayout>
                  </c15:layout>
                </c:ext>
                <c:ext xmlns:c16="http://schemas.microsoft.com/office/drawing/2014/chart" uri="{C3380CC4-5D6E-409C-BE32-E72D297353CC}">
                  <c16:uniqueId val="{00000013-7626-4716-A68F-E75195540796}"/>
                </c:ext>
              </c:extLst>
            </c:dLbl>
            <c:dLbl>
              <c:idx val="1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11E-2"/>
                    </c:manualLayout>
                  </c15:layout>
                </c:ext>
                <c:ext xmlns:c16="http://schemas.microsoft.com/office/drawing/2014/chart" uri="{C3380CC4-5D6E-409C-BE32-E72D297353CC}">
                  <c16:uniqueId val="{00000015-7626-4716-A68F-E75195540796}"/>
                </c:ext>
              </c:extLst>
            </c:dLbl>
            <c:dLbl>
              <c:idx val="11"/>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 xmlns:c16="http://schemas.microsoft.com/office/drawing/2014/chart" uri="{C3380CC4-5D6E-409C-BE32-E72D297353CC}">
                  <c16:uniqueId val="{00000017-7626-4716-A68F-E75195540796}"/>
                </c:ext>
              </c:extLst>
            </c:dLbl>
            <c:dLbl>
              <c:idx val="12"/>
              <c:layout>
                <c:manualLayout>
                  <c:x val="-1.6274531843707963E-2"/>
                  <c:y val="-3.7283956005586691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3811300251246717E-2"/>
                      <c:h val="4.1164737582300957E-2"/>
                    </c:manualLayout>
                  </c15:layout>
                </c:ext>
                <c:ext xmlns:c16="http://schemas.microsoft.com/office/drawing/2014/chart" uri="{C3380CC4-5D6E-409C-BE32-E72D297353CC}">
                  <c16:uniqueId val="{00000019-7626-4716-A68F-E75195540796}"/>
                </c:ext>
              </c:extLst>
            </c:dLbl>
            <c:dLbl>
              <c:idx val="13"/>
              <c:layout>
                <c:manualLayout>
                  <c:x val="9.1533314831399291E-8"/>
                  <c:y val="-3.7307037628921361E-2"/>
                </c:manualLayout>
              </c:layout>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3811300251246717E-2"/>
                      <c:h val="4.8787837134578904E-2"/>
                    </c:manualLayout>
                  </c15:layout>
                </c:ext>
                <c:ext xmlns:c16="http://schemas.microsoft.com/office/drawing/2014/chart" uri="{C3380CC4-5D6E-409C-BE32-E72D297353CC}">
                  <c16:uniqueId val="{0000001B-7626-4716-A68F-E75195540796}"/>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enorite" panose="00000500000000000000"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Sheet5!$A$4:$A$18</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Sheet5!$C$4:$C$18</c:f>
              <c:numCache>
                <c:formatCode>0.0,"K"</c:formatCode>
                <c:ptCount val="14"/>
                <c:pt idx="0">
                  <c:v>11076</c:v>
                </c:pt>
                <c:pt idx="1">
                  <c:v>10166</c:v>
                </c:pt>
                <c:pt idx="2">
                  <c:v>9816</c:v>
                </c:pt>
                <c:pt idx="3">
                  <c:v>10202</c:v>
                </c:pt>
                <c:pt idx="4">
                  <c:v>9807</c:v>
                </c:pt>
                <c:pt idx="5">
                  <c:v>11015</c:v>
                </c:pt>
                <c:pt idx="6">
                  <c:v>10204</c:v>
                </c:pt>
                <c:pt idx="7">
                  <c:v>9795</c:v>
                </c:pt>
                <c:pt idx="8">
                  <c:v>10866</c:v>
                </c:pt>
                <c:pt idx="9">
                  <c:v>10721</c:v>
                </c:pt>
                <c:pt idx="10">
                  <c:v>9802</c:v>
                </c:pt>
                <c:pt idx="11">
                  <c:v>8542</c:v>
                </c:pt>
                <c:pt idx="12">
                  <c:v>6572</c:v>
                </c:pt>
                <c:pt idx="13">
                  <c:v>290</c:v>
                </c:pt>
              </c:numCache>
            </c:numRef>
          </c:val>
          <c:extLst>
            <c:ext xmlns:c16="http://schemas.microsoft.com/office/drawing/2014/chart" uri="{C3380CC4-5D6E-409C-BE32-E72D297353CC}">
              <c16:uniqueId val="{00000028-D925-47D1-A852-A0D8E1A3801C}"/>
            </c:ext>
          </c:extLst>
        </c:ser>
        <c:dLbls>
          <c:dLblPos val="inEnd"/>
          <c:showLegendKey val="0"/>
          <c:showVal val="1"/>
          <c:showCatName val="0"/>
          <c:showSerName val="0"/>
          <c:showPercent val="0"/>
          <c:showBubbleSize val="0"/>
        </c:dLbls>
        <c:gapWidth val="150"/>
        <c:axId val="1223599136"/>
        <c:axId val="1223590400"/>
      </c:barChart>
      <c:catAx>
        <c:axId val="12235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1223590400"/>
        <c:crosses val="autoZero"/>
        <c:auto val="1"/>
        <c:lblAlgn val="ctr"/>
        <c:lblOffset val="100"/>
        <c:noMultiLvlLbl val="0"/>
      </c:catAx>
      <c:valAx>
        <c:axId val="1223590400"/>
        <c:scaling>
          <c:orientation val="minMax"/>
        </c:scaling>
        <c:delete val="0"/>
        <c:axPos val="l"/>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1223599136"/>
        <c:crosses val="autoZero"/>
        <c:crossBetween val="between"/>
      </c:valAx>
      <c:spPr>
        <a:noFill/>
        <a:ln>
          <a:noFill/>
        </a:ln>
        <a:effectLst/>
      </c:spPr>
    </c:plotArea>
    <c:legend>
      <c:legendPos val="b"/>
      <c:layout>
        <c:manualLayout>
          <c:xMode val="edge"/>
          <c:yMode val="edge"/>
          <c:x val="0.26917852481134746"/>
          <c:y val="0.88796384609982415"/>
          <c:w val="0.37121665392504294"/>
          <c:h val="8.972521069775039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enorite"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C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Hospitality.xlsx]Sheet5!PivotTable16</c:name>
    <c:fmtId val="40"/>
  </c:pivotSource>
  <c:chart>
    <c:title>
      <c:tx>
        <c:rich>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r>
              <a:rPr lang="en-US" sz="1100" b="1" i="0" baseline="0">
                <a:solidFill>
                  <a:schemeClr val="bg1"/>
                </a:solidFill>
                <a:effectLst/>
                <a:latin typeface="Tenorite" panose="00000500000000000000" pitchFamily="2" charset="0"/>
              </a:rPr>
              <a:t>Monthly Trend Analysis</a:t>
            </a:r>
            <a:endParaRPr lang="en-US" sz="1100" b="1">
              <a:solidFill>
                <a:schemeClr val="bg1"/>
              </a:solidFill>
              <a:effectLst/>
              <a:latin typeface="Tenorite" panose="00000500000000000000" pitchFamily="2" charset="0"/>
            </a:endParaRPr>
          </a:p>
        </c:rich>
      </c:tx>
      <c:overlay val="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txPr>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9.1952608204960193E-2"/>
              <c:y val="-0.1102254707863798"/>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385597892571722E-2"/>
                  <c:h val="5.2461600532948009E-2"/>
                </c:manualLayout>
              </c15:layout>
            </c:ext>
          </c:extLst>
        </c:dLbl>
      </c:pivotFmt>
      <c:pivotFmt>
        <c:idx val="11"/>
        <c:spPr>
          <a:solidFill>
            <a:schemeClr val="accent1"/>
          </a:solidFill>
          <a:ln>
            <a:noFill/>
          </a:ln>
          <a:effectLst/>
        </c:spPr>
        <c:dLbl>
          <c:idx val="0"/>
          <c:layout>
            <c:manualLayout>
              <c:x val="7.6627173504133497E-3"/>
              <c:y val="6.1711720164763506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563040481773744"/>
                  <c:h val="4.6503466976927477E-2"/>
                </c:manualLayout>
              </c15:layout>
            </c:ext>
          </c:extLst>
        </c:dLbl>
      </c:pivotFmt>
      <c:pivotFmt>
        <c:idx val="1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0.14559162965785363"/>
              <c:y val="2.7307796669763367E-17"/>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0545333420906951E-2"/>
                </c:manualLayout>
              </c15:layout>
            </c:ext>
          </c:extLst>
        </c:dLbl>
      </c:pivotFmt>
      <c:pivotFmt>
        <c:idx val="1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5.7470380128100192E-2"/>
              <c:y val="-4.766506844816424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Lst>
        </c:dLbl>
      </c:pivotFmt>
      <c:pivotFmt>
        <c:idx val="14"/>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5.7470380128100122E-2"/>
              <c:y val="-5.3623202004184793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Lst>
        </c:dLbl>
      </c:pivotFmt>
      <c:pivotFmt>
        <c:idx val="15"/>
        <c:spPr>
          <a:solidFill>
            <a:schemeClr val="accent1"/>
          </a:solidFill>
          <a:ln>
            <a:noFill/>
          </a:ln>
          <a:effectLst/>
        </c:spP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3367610417796089"/>
                  <c:h val="4.6503466976927477E-2"/>
                </c:manualLayout>
              </c15:layout>
            </c:ext>
          </c:extLst>
        </c:dLbl>
      </c:pivotFmt>
      <c:pivotFmt>
        <c:idx val="16"/>
        <c:spPr>
          <a:solidFill>
            <a:schemeClr val="accent1"/>
          </a:solidFill>
          <a:ln>
            <a:noFill/>
          </a:ln>
          <a:effectLst/>
        </c:spP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3367610417796089"/>
                  <c:h val="4.6503466976927477E-2"/>
                </c:manualLayout>
              </c15:layout>
            </c:ext>
          </c:extLst>
        </c:dLbl>
      </c:pivotFmt>
      <c:pivotFmt>
        <c:idx val="17"/>
        <c:spPr>
          <a:solidFill>
            <a:schemeClr val="accent1"/>
          </a:solidFill>
          <a:ln>
            <a:noFill/>
          </a:ln>
          <a:effectLst/>
        </c:spP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3367610417796089"/>
                  <c:h val="4.6503466976927477E-2"/>
                </c:manualLayout>
              </c15:layout>
            </c:ext>
          </c:extLst>
        </c:dLbl>
      </c:pivotFmt>
      <c:pivotFmt>
        <c:idx val="18"/>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hade val="76000"/>
            </a:schemeClr>
          </a:solidFill>
          <a:ln>
            <a:noFill/>
          </a:ln>
          <a:effectLst/>
        </c:spPr>
        <c:dLbl>
          <c:idx val="0"/>
          <c:layout>
            <c:manualLayout>
              <c:x val="7.6627173504133497E-3"/>
              <c:y val="6.1711720164763506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563040481773744"/>
                  <c:h val="4.6503466976927477E-2"/>
                </c:manualLayout>
              </c15:layout>
            </c:ext>
          </c:extLst>
        </c:dLbl>
      </c:pivotFmt>
      <c:pivotFmt>
        <c:idx val="20"/>
        <c:spPr>
          <a:solidFill>
            <a:schemeClr val="accent1">
              <a:shade val="76000"/>
            </a:schemeClr>
          </a:solidFill>
          <a:ln>
            <a:noFill/>
          </a:ln>
          <a:effectLst/>
        </c:spP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3367610417796089"/>
                  <c:h val="4.6503466976927477E-2"/>
                </c:manualLayout>
              </c15:layout>
            </c:ext>
          </c:extLst>
        </c:dLbl>
      </c:pivotFmt>
      <c:pivotFmt>
        <c:idx val="21"/>
        <c:spPr>
          <a:solidFill>
            <a:schemeClr val="accent1">
              <a:shade val="76000"/>
            </a:schemeClr>
          </a:solidFill>
          <a:ln>
            <a:noFill/>
          </a:ln>
          <a:effectLst/>
        </c:spP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3367610417796089"/>
                  <c:h val="4.6503466976927477E-2"/>
                </c:manualLayout>
              </c15:layout>
            </c:ext>
          </c:extLst>
        </c:dLbl>
      </c:pivotFmt>
      <c:pivotFmt>
        <c:idx val="22"/>
        <c:spPr>
          <a:solidFill>
            <a:schemeClr val="accent1">
              <a:shade val="76000"/>
            </a:schemeClr>
          </a:solidFill>
          <a:ln>
            <a:noFill/>
          </a:ln>
          <a:effectLst/>
        </c:spPr>
        <c:dLbl>
          <c:idx val="0"/>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3367610417796089"/>
                  <c:h val="4.6503466976927477E-2"/>
                </c:manualLayout>
              </c15:layout>
            </c:ext>
          </c:extLst>
        </c:dLbl>
      </c:pivotFmt>
      <c:pivotFmt>
        <c:idx val="2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9.1952608204960193E-2"/>
              <c:y val="-0.1102254707863798"/>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385597892571722E-2"/>
                  <c:h val="5.2461600532948009E-2"/>
                </c:manualLayout>
              </c15:layout>
            </c:ext>
          </c:extLst>
        </c:dLbl>
      </c:pivotFmt>
      <c:pivotFmt>
        <c:idx val="25"/>
        <c:spPr>
          <a:solidFill>
            <a:schemeClr val="accent1"/>
          </a:solidFill>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0.14559162965785363"/>
              <c:y val="2.7307796669763367E-17"/>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0545333420906951E-2"/>
                </c:manualLayout>
              </c15:layout>
            </c:ext>
          </c:extLst>
        </c:dLbl>
      </c:pivotFmt>
      <c:pivotFmt>
        <c:idx val="26"/>
        <c:spPr>
          <a:solidFill>
            <a:schemeClr val="accent1"/>
          </a:solidFill>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5.7470380128100192E-2"/>
              <c:y val="-4.766506844816424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Lst>
        </c:dLbl>
      </c:pivotFmt>
      <c:pivotFmt>
        <c:idx val="27"/>
        <c:spPr>
          <a:solidFill>
            <a:schemeClr val="accent1"/>
          </a:solidFill>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layout>
            <c:manualLayout>
              <c:x val="-5.7470380128100122E-2"/>
              <c:y val="-5.3623202004184793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Lst>
        </c:dLbl>
      </c:pivotFmt>
      <c:pivotFmt>
        <c:idx val="28"/>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marker>
          <c:symbol val="none"/>
        </c:marke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4.2952842298305035E-3"/>
              <c:y val="5.6510205765578379E-2"/>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89534641685421"/>
                  <c:h val="4.6503393744891444E-2"/>
                </c:manualLayout>
              </c15:layout>
            </c:ext>
          </c:extLst>
        </c:dLbl>
      </c:pivotFmt>
      <c:pivotFmt>
        <c:idx val="3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357353905500715"/>
                  <c:h val="4.6503393744891444E-2"/>
                </c:manualLayout>
              </c15:layout>
            </c:ext>
          </c:extLst>
        </c:dLbl>
      </c:pivotFmt>
      <c:pivotFmt>
        <c:idx val="31"/>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020600804654298"/>
                  <c:h val="4.6503393744891444E-2"/>
                </c:manualLayout>
              </c15:layout>
            </c:ext>
          </c:extLst>
        </c:dLbl>
      </c:pivotFmt>
      <c:pivotFmt>
        <c:idx val="32"/>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020600804654298"/>
                  <c:h val="4.6503393744891444E-2"/>
                </c:manualLayout>
              </c15:layout>
            </c:ext>
          </c:extLst>
        </c:dLbl>
      </c:pivotFmt>
      <c:pivotFmt>
        <c:idx val="33"/>
        <c:spPr>
          <a:ln w="38100" cap="rnd">
            <a:solidFill>
              <a:srgbClr val="FF9999"/>
            </a:solidFill>
            <a:round/>
            <a:extLst>
              <a:ext uri="{C807C97D-BFC1-408E-A445-0C87EB9F89A2}">
                <ask:lineSketchStyleProps xmlns:ask="http://schemas.microsoft.com/office/drawing/2018/sketchyshapes">
                  <ask:type>
                    <ask:lineSketchNone/>
                  </ask:type>
                </ask:lineSketchStyleProps>
              </a:ext>
            </a:extLst>
          </a:ln>
          <a:effectLst/>
        </c:spPr>
        <c:marker>
          <c:symbol val="circle"/>
          <c:size val="5"/>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w="38100">
              <a:solidFill>
                <a:srgbClr val="FF9999"/>
              </a:solidFill>
              <a:extLst>
                <a:ext uri="{C807C97D-BFC1-408E-A445-0C87EB9F89A2}">
                  <ask:lineSketchStyleProps xmlns:ask="http://schemas.microsoft.com/office/drawing/2018/sketchyshapes">
                    <ask:type>
                      <ask:lineSketchNone/>
                    </ask:type>
                  </ask:lineSketchStyleProps>
                </a:ext>
              </a:extLst>
            </a:ln>
            <a:effectLst/>
          </c:spPr>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8100" cap="rnd">
            <a:solidFill>
              <a:srgbClr val="FF9999"/>
            </a:solidFill>
            <a:round/>
            <a:extLst>
              <a:ext uri="{C807C97D-BFC1-408E-A445-0C87EB9F89A2}">
                <ask:lineSketchStyleProps xmlns:ask="http://schemas.microsoft.com/office/drawing/2018/sketchyshapes">
                  <ask:type>
                    <ask:lineSketchNone/>
                  </ask:type>
                </ask:lineSketchStyleProps>
              </a:ext>
            </a:extLst>
          </a:ln>
          <a:effectLst/>
        </c:spPr>
        <c:marker>
          <c:symbol val="circle"/>
          <c:size val="5"/>
        </c:marker>
        <c:dLbl>
          <c:idx val="0"/>
          <c:layout>
            <c:manualLayout>
              <c:x val="-9.1952608204960193E-2"/>
              <c:y val="-0.1102254707863798"/>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385597892571722E-2"/>
                  <c:h val="5.2461600532948009E-2"/>
                </c:manualLayout>
              </c15:layout>
            </c:ext>
          </c:extLst>
        </c:dLbl>
      </c:pivotFmt>
      <c:pivotFmt>
        <c:idx val="35"/>
        <c:spPr>
          <a:ln w="38100" cap="rnd">
            <a:solidFill>
              <a:srgbClr val="FF9999"/>
            </a:solidFill>
            <a:round/>
            <a:extLst>
              <a:ext uri="{C807C97D-BFC1-408E-A445-0C87EB9F89A2}">
                <ask:lineSketchStyleProps xmlns:ask="http://schemas.microsoft.com/office/drawing/2018/sketchyshapes">
                  <ask:type>
                    <ask:lineSketchNone/>
                  </ask:type>
                </ask:lineSketchStyleProps>
              </a:ext>
            </a:extLst>
          </a:ln>
          <a:effectLst/>
        </c:spPr>
        <c:marker>
          <c:symbol val="circle"/>
          <c:size val="5"/>
        </c:marker>
        <c:dLbl>
          <c:idx val="0"/>
          <c:layout>
            <c:manualLayout>
              <c:x val="-0.14559162965785363"/>
              <c:y val="2.7307796669763367E-17"/>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0545333420906951E-2"/>
                </c:manualLayout>
              </c15:layout>
            </c:ext>
          </c:extLst>
        </c:dLbl>
      </c:pivotFmt>
      <c:pivotFmt>
        <c:idx val="36"/>
        <c:spPr>
          <a:ln w="38100" cap="rnd">
            <a:solidFill>
              <a:srgbClr val="FF9999"/>
            </a:solidFill>
            <a:round/>
            <a:extLst>
              <a:ext uri="{C807C97D-BFC1-408E-A445-0C87EB9F89A2}">
                <ask:lineSketchStyleProps xmlns:ask="http://schemas.microsoft.com/office/drawing/2018/sketchyshapes">
                  <ask:type>
                    <ask:lineSketchNone/>
                  </ask:type>
                </ask:lineSketchStyleProps>
              </a:ext>
            </a:extLst>
          </a:ln>
          <a:effectLst/>
        </c:spPr>
        <c:marker>
          <c:symbol val="circle"/>
          <c:size val="5"/>
        </c:marker>
        <c:dLbl>
          <c:idx val="0"/>
          <c:layout>
            <c:manualLayout>
              <c:x val="-5.7470380128100192E-2"/>
              <c:y val="-4.766506844816424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Lst>
        </c:dLbl>
      </c:pivotFmt>
      <c:pivotFmt>
        <c:idx val="37"/>
        <c:spPr>
          <a:ln w="38100" cap="rnd">
            <a:solidFill>
              <a:srgbClr val="FF9999"/>
            </a:solidFill>
            <a:round/>
            <a:extLst>
              <a:ext uri="{C807C97D-BFC1-408E-A445-0C87EB9F89A2}">
                <ask:lineSketchStyleProps xmlns:ask="http://schemas.microsoft.com/office/drawing/2018/sketchyshapes">
                  <ask:type>
                    <ask:lineSketchNone/>
                  </ask:type>
                </ask:lineSketchStyleProps>
              </a:ext>
            </a:extLst>
          </a:ln>
          <a:effectLst/>
        </c:spPr>
        <c:marker>
          <c:symbol val="circle"/>
          <c:size val="5"/>
        </c:marker>
        <c:dLbl>
          <c:idx val="0"/>
          <c:layout>
            <c:manualLayout>
              <c:x val="-5.7470380128100122E-2"/>
              <c:y val="-5.3623202004184793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Lst>
        </c:dLbl>
      </c:pivotFmt>
    </c:pivotFmts>
    <c:plotArea>
      <c:layout>
        <c:manualLayout>
          <c:layoutTarget val="inner"/>
          <c:xMode val="edge"/>
          <c:yMode val="edge"/>
          <c:x val="0.17621378064285873"/>
          <c:y val="0.17523809523809525"/>
          <c:w val="0.60168008743949497"/>
          <c:h val="0.54497547806524183"/>
        </c:manualLayout>
      </c:layout>
      <c:barChart>
        <c:barDir val="col"/>
        <c:grouping val="clustered"/>
        <c:varyColors val="0"/>
        <c:ser>
          <c:idx val="0"/>
          <c:order val="0"/>
          <c:tx>
            <c:strRef>
              <c:f>Sheet5!$G$3</c:f>
              <c:strCache>
                <c:ptCount val="1"/>
                <c:pt idx="0">
                  <c:v>Total_Revenue</c:v>
                </c:pt>
              </c:strCache>
            </c:strRef>
          </c:tx>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invertIfNegative val="0"/>
          <c:dPt>
            <c:idx val="0"/>
            <c:invertIfNegative val="0"/>
            <c:bubble3D val="0"/>
            <c:extLst>
              <c:ext xmlns:c16="http://schemas.microsoft.com/office/drawing/2014/chart" uri="{C3380CC4-5D6E-409C-BE32-E72D297353CC}">
                <c16:uniqueId val="{00000000-B9DB-43C5-B3EA-1ED53A0036C8}"/>
              </c:ext>
            </c:extLst>
          </c:dPt>
          <c:dPt>
            <c:idx val="1"/>
            <c:invertIfNegative val="0"/>
            <c:bubble3D val="0"/>
            <c:extLst>
              <c:ext xmlns:c16="http://schemas.microsoft.com/office/drawing/2014/chart" uri="{C3380CC4-5D6E-409C-BE32-E72D297353CC}">
                <c16:uniqueId val="{00000001-B9DB-43C5-B3EA-1ED53A0036C8}"/>
              </c:ext>
            </c:extLst>
          </c:dPt>
          <c:dPt>
            <c:idx val="2"/>
            <c:invertIfNegative val="0"/>
            <c:bubble3D val="0"/>
            <c:extLst>
              <c:ext xmlns:c16="http://schemas.microsoft.com/office/drawing/2014/chart" uri="{C3380CC4-5D6E-409C-BE32-E72D297353CC}">
                <c16:uniqueId val="{00000002-B9DB-43C5-B3EA-1ED53A0036C8}"/>
              </c:ext>
            </c:extLst>
          </c:dPt>
          <c:dPt>
            <c:idx val="3"/>
            <c:invertIfNegative val="0"/>
            <c:bubble3D val="0"/>
            <c:extLst>
              <c:ext xmlns:c16="http://schemas.microsoft.com/office/drawing/2014/chart" uri="{C3380CC4-5D6E-409C-BE32-E72D297353CC}">
                <c16:uniqueId val="{00000003-B9DB-43C5-B3EA-1ED53A0036C8}"/>
              </c:ext>
            </c:extLst>
          </c:dPt>
          <c:dLbls>
            <c:dLbl>
              <c:idx val="0"/>
              <c:layout>
                <c:manualLayout>
                  <c:x val="4.2952842298305035E-3"/>
                  <c:y val="5.6510205765578379E-2"/>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89534641685421"/>
                      <c:h val="4.6503393744891444E-2"/>
                    </c:manualLayout>
                  </c15:layout>
                </c:ext>
                <c:ext xmlns:c16="http://schemas.microsoft.com/office/drawing/2014/chart" uri="{C3380CC4-5D6E-409C-BE32-E72D297353CC}">
                  <c16:uniqueId val="{00000000-B9DB-43C5-B3EA-1ED53A0036C8}"/>
                </c:ext>
              </c:extLst>
            </c:dLbl>
            <c:dLbl>
              <c:idx val="1"/>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357353905500715"/>
                      <c:h val="4.6503393744891444E-2"/>
                    </c:manualLayout>
                  </c15:layout>
                </c:ext>
                <c:ext xmlns:c16="http://schemas.microsoft.com/office/drawing/2014/chart" uri="{C3380CC4-5D6E-409C-BE32-E72D297353CC}">
                  <c16:uniqueId val="{00000001-B9DB-43C5-B3EA-1ED53A0036C8}"/>
                </c:ext>
              </c:extLst>
            </c:dLbl>
            <c:dLbl>
              <c:idx val="2"/>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020600804654298"/>
                      <c:h val="4.6503393744891444E-2"/>
                    </c:manualLayout>
                  </c15:layout>
                </c:ext>
                <c:ext xmlns:c16="http://schemas.microsoft.com/office/drawing/2014/chart" uri="{C3380CC4-5D6E-409C-BE32-E72D297353CC}">
                  <c16:uniqueId val="{00000002-B9DB-43C5-B3EA-1ED53A0036C8}"/>
                </c:ext>
              </c:extLst>
            </c:dLbl>
            <c:dLbl>
              <c:idx val="3"/>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12020600804654298"/>
                      <c:h val="4.6503393744891444E-2"/>
                    </c:manualLayout>
                  </c15:layout>
                </c:ext>
                <c:ext xmlns:c16="http://schemas.microsoft.com/office/drawing/2014/chart" uri="{C3380CC4-5D6E-409C-BE32-E72D297353CC}">
                  <c16:uniqueId val="{00000003-B9DB-43C5-B3EA-1ED53A0036C8}"/>
                </c:ext>
              </c:extLst>
            </c:dLbl>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Sheet5!$E$4:$F$8</c:f>
              <c:strCache>
                <c:ptCount val="4"/>
                <c:pt idx="0">
                  <c:v>Apr</c:v>
                </c:pt>
                <c:pt idx="1">
                  <c:v>May</c:v>
                </c:pt>
                <c:pt idx="2">
                  <c:v>Jun</c:v>
                </c:pt>
                <c:pt idx="3">
                  <c:v>Jul</c:v>
                </c:pt>
              </c:strCache>
            </c:strRef>
          </c:cat>
          <c:val>
            <c:numRef>
              <c:f>Sheet5!$G$4:$G$8</c:f>
              <c:numCache>
                <c:formatCode>0.0,,"M"</c:formatCode>
                <c:ptCount val="4"/>
                <c:pt idx="0">
                  <c:v>71613369</c:v>
                </c:pt>
                <c:pt idx="1">
                  <c:v>573219265</c:v>
                </c:pt>
                <c:pt idx="2">
                  <c:v>564754400</c:v>
                </c:pt>
                <c:pt idx="3">
                  <c:v>499184195</c:v>
                </c:pt>
              </c:numCache>
            </c:numRef>
          </c:val>
          <c:extLst>
            <c:ext xmlns:c16="http://schemas.microsoft.com/office/drawing/2014/chart" uri="{C3380CC4-5D6E-409C-BE32-E72D297353CC}">
              <c16:uniqueId val="{00000004-B9DB-43C5-B3EA-1ED53A0036C8}"/>
            </c:ext>
          </c:extLst>
        </c:ser>
        <c:dLbls>
          <c:dLblPos val="inBase"/>
          <c:showLegendKey val="0"/>
          <c:showVal val="1"/>
          <c:showCatName val="0"/>
          <c:showSerName val="0"/>
          <c:showPercent val="0"/>
          <c:showBubbleSize val="0"/>
        </c:dLbls>
        <c:gapWidth val="219"/>
        <c:overlap val="-27"/>
        <c:axId val="479317248"/>
        <c:axId val="479316000"/>
      </c:barChart>
      <c:lineChart>
        <c:grouping val="standard"/>
        <c:varyColors val="0"/>
        <c:ser>
          <c:idx val="1"/>
          <c:order val="1"/>
          <c:tx>
            <c:strRef>
              <c:f>Sheet5!$H$3</c:f>
              <c:strCache>
                <c:ptCount val="1"/>
                <c:pt idx="0">
                  <c:v>Total_Booking</c:v>
                </c:pt>
              </c:strCache>
            </c:strRef>
          </c:tx>
          <c:spPr>
            <a:ln w="38100" cap="rnd">
              <a:solidFill>
                <a:srgbClr val="FF9999"/>
              </a:solidFill>
              <a:round/>
              <a:extLst>
                <a:ext uri="{C807C97D-BFC1-408E-A445-0C87EB9F89A2}">
                  <ask:lineSketchStyleProps xmlns:ask="http://schemas.microsoft.com/office/drawing/2018/sketchyshapes">
                    <ask:type>
                      <ask:lineSketchNone/>
                    </ask:type>
                  </ask:lineSketchStyleProps>
                </a:ext>
              </a:extLst>
            </a:ln>
            <a:effectLst/>
          </c:spPr>
          <c:marker>
            <c:symbol val="circle"/>
            <c:size val="5"/>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w="38100">
                <a:solidFill>
                  <a:srgbClr val="FF9999"/>
                </a:solidFill>
                <a:extLst>
                  <a:ext uri="{C807C97D-BFC1-408E-A445-0C87EB9F89A2}">
                    <ask:lineSketchStyleProps xmlns:ask="http://schemas.microsoft.com/office/drawing/2018/sketchyshapes">
                      <ask:type>
                        <ask:lineSketchNone/>
                      </ask:type>
                    </ask:lineSketchStyleProps>
                  </a:ext>
                </a:extLst>
              </a:ln>
              <a:effectLst/>
            </c:spPr>
          </c:marker>
          <c:dPt>
            <c:idx val="0"/>
            <c:marker>
              <c:symbol val="circle"/>
              <c:size val="5"/>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w="38100">
                  <a:solidFill>
                    <a:srgbClr val="FF9999"/>
                  </a:solidFill>
                  <a:extLst>
                    <a:ext uri="{C807C97D-BFC1-408E-A445-0C87EB9F89A2}">
                      <ask:lineSketchStyleProps xmlns:ask="http://schemas.microsoft.com/office/drawing/2018/sketchyshapes">
                        <ask:type>
                          <ask:lineSketchNone/>
                        </ask:type>
                      </ask:lineSketchStyleProps>
                    </a:ext>
                  </a:extLst>
                </a:ln>
                <a:effectLst/>
              </c:spPr>
            </c:marker>
            <c:bubble3D val="0"/>
            <c:extLst>
              <c:ext xmlns:c16="http://schemas.microsoft.com/office/drawing/2014/chart" uri="{C3380CC4-5D6E-409C-BE32-E72D297353CC}">
                <c16:uniqueId val="{00000005-B9DB-43C5-B3EA-1ED53A0036C8}"/>
              </c:ext>
            </c:extLst>
          </c:dPt>
          <c:dPt>
            <c:idx val="1"/>
            <c:marker>
              <c:symbol val="circle"/>
              <c:size val="5"/>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w="38100">
                  <a:solidFill>
                    <a:srgbClr val="FF9999"/>
                  </a:solidFill>
                  <a:extLst>
                    <a:ext uri="{C807C97D-BFC1-408E-A445-0C87EB9F89A2}">
                      <ask:lineSketchStyleProps xmlns:ask="http://schemas.microsoft.com/office/drawing/2018/sketchyshapes">
                        <ask:type>
                          <ask:lineSketchNone/>
                        </ask:type>
                      </ask:lineSketchStyleProps>
                    </a:ext>
                  </a:extLst>
                </a:ln>
                <a:effectLst/>
              </c:spPr>
            </c:marker>
            <c:bubble3D val="0"/>
            <c:extLst>
              <c:ext xmlns:c16="http://schemas.microsoft.com/office/drawing/2014/chart" uri="{C3380CC4-5D6E-409C-BE32-E72D297353CC}">
                <c16:uniqueId val="{00000006-B9DB-43C5-B3EA-1ED53A0036C8}"/>
              </c:ext>
            </c:extLst>
          </c:dPt>
          <c:dPt>
            <c:idx val="2"/>
            <c:marker>
              <c:symbol val="circle"/>
              <c:size val="5"/>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w="38100">
                  <a:solidFill>
                    <a:srgbClr val="FF9999"/>
                  </a:solidFill>
                  <a:extLst>
                    <a:ext uri="{C807C97D-BFC1-408E-A445-0C87EB9F89A2}">
                      <ask:lineSketchStyleProps xmlns:ask="http://schemas.microsoft.com/office/drawing/2018/sketchyshapes">
                        <ask:type>
                          <ask:lineSketchNone/>
                        </ask:type>
                      </ask:lineSketchStyleProps>
                    </a:ext>
                  </a:extLst>
                </a:ln>
                <a:effectLst/>
              </c:spPr>
            </c:marker>
            <c:bubble3D val="0"/>
            <c:extLst>
              <c:ext xmlns:c16="http://schemas.microsoft.com/office/drawing/2014/chart" uri="{C3380CC4-5D6E-409C-BE32-E72D297353CC}">
                <c16:uniqueId val="{00000007-B9DB-43C5-B3EA-1ED53A0036C8}"/>
              </c:ext>
            </c:extLst>
          </c:dPt>
          <c:dPt>
            <c:idx val="3"/>
            <c:marker>
              <c:symbol val="circle"/>
              <c:size val="5"/>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w="38100">
                  <a:solidFill>
                    <a:srgbClr val="FF9999"/>
                  </a:solidFill>
                  <a:extLst>
                    <a:ext uri="{C807C97D-BFC1-408E-A445-0C87EB9F89A2}">
                      <ask:lineSketchStyleProps xmlns:ask="http://schemas.microsoft.com/office/drawing/2018/sketchyshapes">
                        <ask:type>
                          <ask:lineSketchNone/>
                        </ask:type>
                      </ask:lineSketchStyleProps>
                    </a:ext>
                  </a:extLst>
                </a:ln>
                <a:effectLst/>
              </c:spPr>
            </c:marker>
            <c:bubble3D val="0"/>
            <c:extLst>
              <c:ext xmlns:c16="http://schemas.microsoft.com/office/drawing/2014/chart" uri="{C3380CC4-5D6E-409C-BE32-E72D297353CC}">
                <c16:uniqueId val="{00000008-B9DB-43C5-B3EA-1ED53A0036C8}"/>
              </c:ext>
            </c:extLst>
          </c:dPt>
          <c:dLbls>
            <c:dLbl>
              <c:idx val="0"/>
              <c:layout>
                <c:manualLayout>
                  <c:x val="-9.1952608204960193E-2"/>
                  <c:y val="-0.1102254707863798"/>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385597892571722E-2"/>
                      <c:h val="5.2461600532948009E-2"/>
                    </c:manualLayout>
                  </c15:layout>
                </c:ext>
                <c:ext xmlns:c16="http://schemas.microsoft.com/office/drawing/2014/chart" uri="{C3380CC4-5D6E-409C-BE32-E72D297353CC}">
                  <c16:uniqueId val="{00000005-B9DB-43C5-B3EA-1ED53A0036C8}"/>
                </c:ext>
              </c:extLst>
            </c:dLbl>
            <c:dLbl>
              <c:idx val="1"/>
              <c:layout>
                <c:manualLayout>
                  <c:x val="-0.14559162965785363"/>
                  <c:y val="2.7307796669763367E-17"/>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0545333420906951E-2"/>
                    </c:manualLayout>
                  </c15:layout>
                </c:ext>
                <c:ext xmlns:c16="http://schemas.microsoft.com/office/drawing/2014/chart" uri="{C3380CC4-5D6E-409C-BE32-E72D297353CC}">
                  <c16:uniqueId val="{00000006-B9DB-43C5-B3EA-1ED53A0036C8}"/>
                </c:ext>
              </c:extLst>
            </c:dLbl>
            <c:dLbl>
              <c:idx val="2"/>
              <c:layout>
                <c:manualLayout>
                  <c:x val="-5.7470380128100192E-2"/>
                  <c:y val="-4.766506844816424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 xmlns:c16="http://schemas.microsoft.com/office/drawing/2014/chart" uri="{C3380CC4-5D6E-409C-BE32-E72D297353CC}">
                  <c16:uniqueId val="{00000007-B9DB-43C5-B3EA-1ED53A0036C8}"/>
                </c:ext>
              </c:extLst>
            </c:dLbl>
            <c:dLbl>
              <c:idx val="3"/>
              <c:layout>
                <c:manualLayout>
                  <c:x val="-5.7470380128100122E-2"/>
                  <c:y val="-5.3623202004184793E-2"/>
                </c:manualLayout>
              </c:layout>
              <c:spPr>
                <a:solidFill>
                  <a:schemeClr val="bg1">
                    <a:lumMod val="8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43129725279515"/>
                      <c:h val="4.6503466976927477E-2"/>
                    </c:manualLayout>
                  </c15:layout>
                </c:ext>
                <c:ext xmlns:c16="http://schemas.microsoft.com/office/drawing/2014/chart" uri="{C3380CC4-5D6E-409C-BE32-E72D297353CC}">
                  <c16:uniqueId val="{00000008-B9DB-43C5-B3EA-1ED53A0036C8}"/>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Sheet5!$E$4:$F$8</c:f>
              <c:strCache>
                <c:ptCount val="4"/>
                <c:pt idx="0">
                  <c:v>Apr</c:v>
                </c:pt>
                <c:pt idx="1">
                  <c:v>May</c:v>
                </c:pt>
                <c:pt idx="2">
                  <c:v>Jun</c:v>
                </c:pt>
                <c:pt idx="3">
                  <c:v>Jul</c:v>
                </c:pt>
              </c:strCache>
            </c:strRef>
          </c:cat>
          <c:val>
            <c:numRef>
              <c:f>Sheet5!$H$4:$H$8</c:f>
              <c:numCache>
                <c:formatCode>0.0,"K"</c:formatCode>
                <c:ptCount val="4"/>
                <c:pt idx="0">
                  <c:v>5716</c:v>
                </c:pt>
                <c:pt idx="1">
                  <c:v>45129</c:v>
                </c:pt>
                <c:pt idx="2">
                  <c:v>44578</c:v>
                </c:pt>
                <c:pt idx="3">
                  <c:v>39167</c:v>
                </c:pt>
              </c:numCache>
            </c:numRef>
          </c:val>
          <c:smooth val="0"/>
          <c:extLst>
            <c:ext xmlns:c16="http://schemas.microsoft.com/office/drawing/2014/chart" uri="{C3380CC4-5D6E-409C-BE32-E72D297353CC}">
              <c16:uniqueId val="{00000009-B9DB-43C5-B3EA-1ED53A0036C8}"/>
            </c:ext>
          </c:extLst>
        </c:ser>
        <c:dLbls>
          <c:showLegendKey val="0"/>
          <c:showVal val="1"/>
          <c:showCatName val="0"/>
          <c:showSerName val="0"/>
          <c:showPercent val="0"/>
          <c:showBubbleSize val="0"/>
        </c:dLbls>
        <c:marker val="1"/>
        <c:smooth val="0"/>
        <c:axId val="206217328"/>
        <c:axId val="206220240"/>
      </c:lineChart>
      <c:catAx>
        <c:axId val="4793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Tenorite" panose="00000500000000000000" pitchFamily="2" charset="0"/>
                <a:ea typeface="+mn-ea"/>
                <a:cs typeface="+mn-cs"/>
              </a:defRPr>
            </a:pPr>
            <a:endParaRPr lang="en-US"/>
          </a:p>
        </c:txPr>
        <c:crossAx val="479316000"/>
        <c:crosses val="autoZero"/>
        <c:auto val="1"/>
        <c:lblAlgn val="ctr"/>
        <c:lblOffset val="100"/>
        <c:noMultiLvlLbl val="0"/>
      </c:catAx>
      <c:valAx>
        <c:axId val="479316000"/>
        <c:scaling>
          <c:orientation val="minMax"/>
        </c:scaling>
        <c:delete val="0"/>
        <c:axPos val="l"/>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479317248"/>
        <c:crosses val="autoZero"/>
        <c:crossBetween val="between"/>
      </c:valAx>
      <c:valAx>
        <c:axId val="206220240"/>
        <c:scaling>
          <c:orientation val="minMax"/>
        </c:scaling>
        <c:delete val="0"/>
        <c:axPos val="r"/>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206217328"/>
        <c:crosses val="max"/>
        <c:crossBetween val="between"/>
      </c:valAx>
      <c:catAx>
        <c:axId val="206217328"/>
        <c:scaling>
          <c:orientation val="minMax"/>
        </c:scaling>
        <c:delete val="1"/>
        <c:axPos val="b"/>
        <c:numFmt formatCode="General" sourceLinked="1"/>
        <c:majorTickMark val="out"/>
        <c:minorTickMark val="none"/>
        <c:tickLblPos val="nextTo"/>
        <c:crossAx val="206220240"/>
        <c:crosses val="autoZero"/>
        <c:auto val="1"/>
        <c:lblAlgn val="ctr"/>
        <c:lblOffset val="100"/>
        <c:noMultiLvlLbl val="0"/>
      </c:catAx>
      <c:spPr>
        <a:noFill/>
        <a:ln>
          <a:noFill/>
        </a:ln>
        <a:effectLst/>
      </c:spPr>
    </c:plotArea>
    <c:legend>
      <c:legendPos val="b"/>
      <c:layout>
        <c:manualLayout>
          <c:xMode val="edge"/>
          <c:yMode val="edge"/>
          <c:x val="0.13101291517030625"/>
          <c:y val="0.89564244469441323"/>
          <c:w val="0.7379738722461392"/>
          <c:h val="5.864326959130109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enorite"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C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Hospitality.xlsx]Sheet2!PivotTable12</c:name>
    <c:fmtId val="51"/>
  </c:pivotSource>
  <c:chart>
    <c:title>
      <c:tx>
        <c:rich>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r>
              <a:rPr lang="en-US" sz="1100" b="1">
                <a:solidFill>
                  <a:schemeClr val="bg1"/>
                </a:solidFill>
                <a:latin typeface="Tenorite" panose="00000500000000000000" pitchFamily="2" charset="0"/>
              </a:rPr>
              <a:t>Revenue By State and Hotel</a:t>
            </a:r>
          </a:p>
        </c:rich>
      </c:tx>
      <c:layout>
        <c:manualLayout>
          <c:xMode val="edge"/>
          <c:yMode val="edge"/>
          <c:x val="0.28289902676099932"/>
          <c:y val="3.0769262370637172E-2"/>
        </c:manualLayout>
      </c:layout>
      <c:overlay val="0"/>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txPr>
        <a:bodyPr rot="0" spcFirstLastPara="1" vertOverflow="ellipsis" vert="horz" wrap="square" anchor="ctr" anchorCtr="1"/>
        <a:lstStyle/>
        <a:p>
          <a:pPr>
            <a:defRPr sz="1100" b="1" i="0" u="none" strike="noStrike" kern="1200" spc="0" baseline="0">
              <a:solidFill>
                <a:schemeClr val="bg1"/>
              </a:solidFill>
              <a:latin typeface="Tenorite" panose="00000500000000000000" pitchFamily="2"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3500000" scaled="1"/>
            <a:tileRect/>
          </a:gradFill>
          <a:ln>
            <a:noFill/>
          </a:ln>
          <a:effectLst/>
        </c:spPr>
        <c:marker>
          <c:symbol val="none"/>
        </c:marke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a:noFill/>
          </a:ln>
          <a:effectLst/>
        </c:spPr>
        <c:marker>
          <c:symbol val="none"/>
        </c:marke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ln>
            <a:noFill/>
          </a:ln>
          <a:effectLst/>
        </c:spPr>
        <c:marker>
          <c:symbol val="none"/>
        </c:marke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marker>
          <c:symbol val="none"/>
        </c:marker>
        <c:dLbl>
          <c:idx val="0"/>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3500000" scaled="1"/>
            <a:tileRect/>
          </a:gradFill>
          <a:ln>
            <a:noFill/>
          </a:ln>
          <a:effectLst/>
        </c:spPr>
        <c:dLbl>
          <c:idx val="0"/>
          <c:layout>
            <c:manualLayout>
              <c:x val="-2.3807508925807339E-2"/>
              <c:y val="4.3053492693407011E-2"/>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pivotFmt>
      <c:pivotFmt>
        <c:idx val="46"/>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dLbl>
          <c:idx val="0"/>
          <c:layout>
            <c:manualLayout>
              <c:x val="2.3807508925807339E-2"/>
              <c:y val="0.15068722442692453"/>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3500000" scaled="1"/>
            <a:tileRect/>
          </a:gradFill>
          <a:ln>
            <a:noFill/>
          </a:ln>
          <a:effectLst/>
        </c:spPr>
        <c:dLbl>
          <c:idx val="0"/>
          <c:layout>
            <c:manualLayout>
              <c:x val="-6.8021454073735254E-3"/>
              <c:y val="1.0763373173351654E-2"/>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ln>
            <a:noFill/>
          </a:ln>
          <a:effectLst/>
        </c:spPr>
        <c:dLbl>
          <c:idx val="0"/>
          <c:layout>
            <c:manualLayout>
              <c:x val="3.4010727036867315E-3"/>
              <c:y val="9.6870358560165779E-2"/>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a:noFill/>
          </a:ln>
          <a:effectLst/>
        </c:spPr>
        <c:dLbl>
          <c:idx val="0"/>
          <c:layout>
            <c:manualLayout>
              <c:x val="-3.4010727036867627E-3"/>
              <c:y val="0.14530553784024866"/>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ln>
            <a:noFill/>
          </a:ln>
          <a:effectLst/>
        </c:spPr>
        <c:dLbl>
          <c:idx val="0"/>
          <c:layout>
            <c:manualLayout>
              <c:x val="-1.2470455853747962E-16"/>
              <c:y val="9.6870358560165779E-2"/>
            </c:manualLayout>
          </c:layout>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5982311432643"/>
          <c:y val="0.11141669375631016"/>
          <c:w val="0.83231281856105555"/>
          <c:h val="0.64764129822576166"/>
        </c:manualLayout>
      </c:layout>
      <c:barChart>
        <c:barDir val="col"/>
        <c:grouping val="clustered"/>
        <c:varyColors val="0"/>
        <c:ser>
          <c:idx val="0"/>
          <c:order val="0"/>
          <c:tx>
            <c:strRef>
              <c:f>Sheet2!$G$12:$G$13</c:f>
              <c:strCache>
                <c:ptCount val="1"/>
                <c:pt idx="0">
                  <c:v>Bangalore</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3500000" scaled="1"/>
              <a:tileRect/>
            </a:gradFill>
            <a:ln>
              <a:noFill/>
            </a:ln>
            <a:effectLst/>
          </c:spPr>
          <c:invertIfNegative val="0"/>
          <c:dPt>
            <c:idx val="0"/>
            <c:invertIfNegative val="0"/>
            <c:bubble3D val="0"/>
            <c:extLst>
              <c:ext xmlns:c16="http://schemas.microsoft.com/office/drawing/2014/chart" uri="{C3380CC4-5D6E-409C-BE32-E72D297353CC}">
                <c16:uniqueId val="{00000003-D8D3-455B-AEA7-21FDA4990BEA}"/>
              </c:ext>
            </c:extLst>
          </c:dPt>
          <c:dPt>
            <c:idx val="2"/>
            <c:invertIfNegative val="0"/>
            <c:bubble3D val="0"/>
            <c:extLst>
              <c:ext xmlns:c16="http://schemas.microsoft.com/office/drawing/2014/chart" uri="{C3380CC4-5D6E-409C-BE32-E72D297353CC}">
                <c16:uniqueId val="{00000007-D8D3-455B-AEA7-21FDA4990BEA}"/>
              </c:ext>
            </c:extLst>
          </c:dPt>
          <c:dLbls>
            <c:dLbl>
              <c:idx val="0"/>
              <c:layout>
                <c:manualLayout>
                  <c:x val="-6.8021454073735254E-3"/>
                  <c:y val="1.07633731733516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D3-455B-AEA7-21FDA4990BEA}"/>
                </c:ext>
              </c:extLst>
            </c:dLbl>
            <c:dLbl>
              <c:idx val="2"/>
              <c:layout>
                <c:manualLayout>
                  <c:x val="-2.3807508925807339E-2"/>
                  <c:y val="4.30534926934070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D3-455B-AEA7-21FDA4990BEA}"/>
                </c:ext>
              </c:extLst>
            </c:dLbl>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Sheet2!$G$14:$G$17</c:f>
              <c:numCache>
                <c:formatCode>General</c:formatCode>
                <c:ptCount val="3"/>
                <c:pt idx="0">
                  <c:v>82443540</c:v>
                </c:pt>
                <c:pt idx="1">
                  <c:v>60023460</c:v>
                </c:pt>
                <c:pt idx="2">
                  <c:v>68596005</c:v>
                </c:pt>
              </c:numCache>
            </c:numRef>
          </c:val>
          <c:extLst>
            <c:ext xmlns:c16="http://schemas.microsoft.com/office/drawing/2014/chart" uri="{C3380CC4-5D6E-409C-BE32-E72D297353CC}">
              <c16:uniqueId val="{00000000-DE66-4FF6-8015-26B88F5FFFF3}"/>
            </c:ext>
          </c:extLst>
        </c:ser>
        <c:ser>
          <c:idx val="1"/>
          <c:order val="1"/>
          <c:tx>
            <c:strRef>
              <c:f>Sheet2!$H$12:$H$13</c:f>
              <c:strCache>
                <c:ptCount val="1"/>
                <c:pt idx="0">
                  <c:v>Delhi</c:v>
                </c:pt>
              </c:strCache>
            </c:strRef>
          </c:tx>
          <c:spPr>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13500000" scaled="1"/>
              <a:tileRect/>
            </a:gradFill>
            <a:ln>
              <a:noFill/>
            </a:ln>
            <a:effectLst/>
          </c:spPr>
          <c:invertIfNegative val="0"/>
          <c:dPt>
            <c:idx val="0"/>
            <c:invertIfNegative val="0"/>
            <c:bubble3D val="0"/>
            <c:extLst>
              <c:ext xmlns:c16="http://schemas.microsoft.com/office/drawing/2014/chart" uri="{C3380CC4-5D6E-409C-BE32-E72D297353CC}">
                <c16:uniqueId val="{00000005-D8D3-455B-AEA7-21FDA4990BEA}"/>
              </c:ext>
            </c:extLst>
          </c:dPt>
          <c:dLbls>
            <c:dLbl>
              <c:idx val="0"/>
              <c:layout>
                <c:manualLayout>
                  <c:x val="-3.4010727036867627E-3"/>
                  <c:y val="0.1453055378402486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D3-455B-AEA7-21FDA4990BEA}"/>
                </c:ext>
              </c:extLst>
            </c:dLbl>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Sheet2!$H$14:$H$17</c:f>
              <c:numCache>
                <c:formatCode>General</c:formatCode>
                <c:ptCount val="3"/>
                <c:pt idx="0">
                  <c:v>56437570</c:v>
                </c:pt>
                <c:pt idx="2">
                  <c:v>89135998</c:v>
                </c:pt>
              </c:numCache>
            </c:numRef>
          </c:val>
          <c:extLst>
            <c:ext xmlns:c16="http://schemas.microsoft.com/office/drawing/2014/chart" uri="{C3380CC4-5D6E-409C-BE32-E72D297353CC}">
              <c16:uniqueId val="{00000023-4479-4545-9D6E-3A12E1DB8C12}"/>
            </c:ext>
          </c:extLst>
        </c:ser>
        <c:ser>
          <c:idx val="2"/>
          <c:order val="2"/>
          <c:tx>
            <c:strRef>
              <c:f>Sheet2!$I$12:$I$13</c:f>
              <c:strCache>
                <c:ptCount val="1"/>
                <c:pt idx="0">
                  <c:v>Hyderabad</c:v>
                </c:pt>
              </c:strCache>
            </c:strRef>
          </c:tx>
          <c:spPr>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ln>
              <a:noFill/>
            </a:ln>
            <a:effectLst/>
          </c:spPr>
          <c:invertIfNegative val="0"/>
          <c:dPt>
            <c:idx val="0"/>
            <c:invertIfNegative val="0"/>
            <c:bubble3D val="0"/>
            <c:extLst>
              <c:ext xmlns:c16="http://schemas.microsoft.com/office/drawing/2014/chart" uri="{C3380CC4-5D6E-409C-BE32-E72D297353CC}">
                <c16:uniqueId val="{00000004-D8D3-455B-AEA7-21FDA4990BEA}"/>
              </c:ext>
            </c:extLst>
          </c:dPt>
          <c:dPt>
            <c:idx val="2"/>
            <c:invertIfNegative val="0"/>
            <c:bubble3D val="0"/>
            <c:extLst>
              <c:ext xmlns:c16="http://schemas.microsoft.com/office/drawing/2014/chart" uri="{C3380CC4-5D6E-409C-BE32-E72D297353CC}">
                <c16:uniqueId val="{00000006-D8D3-455B-AEA7-21FDA4990BEA}"/>
              </c:ext>
            </c:extLst>
          </c:dPt>
          <c:dLbls>
            <c:dLbl>
              <c:idx val="0"/>
              <c:layout>
                <c:manualLayout>
                  <c:x val="3.4010727036867315E-3"/>
                  <c:y val="9.68703585601657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D3-455B-AEA7-21FDA4990BEA}"/>
                </c:ext>
              </c:extLst>
            </c:dLbl>
            <c:dLbl>
              <c:idx val="2"/>
              <c:layout>
                <c:manualLayout>
                  <c:x val="-1.2470455853747962E-16"/>
                  <c:y val="9.68703585601657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D3-455B-AEA7-21FDA4990BEA}"/>
                </c:ext>
              </c:extLst>
            </c:dLbl>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Sheet2!$I$14:$I$17</c:f>
              <c:numCache>
                <c:formatCode>General</c:formatCode>
                <c:ptCount val="3"/>
                <c:pt idx="0">
                  <c:v>69255910</c:v>
                </c:pt>
                <c:pt idx="1">
                  <c:v>47844020</c:v>
                </c:pt>
                <c:pt idx="2">
                  <c:v>44838780</c:v>
                </c:pt>
              </c:numCache>
            </c:numRef>
          </c:val>
          <c:extLst>
            <c:ext xmlns:c16="http://schemas.microsoft.com/office/drawing/2014/chart" uri="{C3380CC4-5D6E-409C-BE32-E72D297353CC}">
              <c16:uniqueId val="{00000024-4479-4545-9D6E-3A12E1DB8C12}"/>
            </c:ext>
          </c:extLst>
        </c:ser>
        <c:ser>
          <c:idx val="3"/>
          <c:order val="3"/>
          <c:tx>
            <c:strRef>
              <c:f>Sheet2!$J$12:$J$13</c:f>
              <c:strCache>
                <c:ptCount val="1"/>
                <c:pt idx="0">
                  <c:v>Mumbai</c:v>
                </c:pt>
              </c:strCache>
            </c:strRef>
          </c:tx>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a:noFill/>
            </a:ln>
            <a:effectLst/>
          </c:spPr>
          <c:invertIfNegative val="0"/>
          <c:dPt>
            <c:idx val="0"/>
            <c:invertIfNegative val="0"/>
            <c:bubble3D val="0"/>
            <c:extLst>
              <c:ext xmlns:c16="http://schemas.microsoft.com/office/drawing/2014/chart" uri="{C3380CC4-5D6E-409C-BE32-E72D297353CC}">
                <c16:uniqueId val="{00000002-D8D3-455B-AEA7-21FDA4990BEA}"/>
              </c:ext>
            </c:extLst>
          </c:dPt>
          <c:dLbls>
            <c:dLbl>
              <c:idx val="0"/>
              <c:layout>
                <c:manualLayout>
                  <c:x val="2.3807508925807339E-2"/>
                  <c:y val="0.1506872244269245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D3-455B-AEA7-21FDA4990BEA}"/>
                </c:ext>
              </c:extLst>
            </c:dLbl>
            <c:numFmt formatCode="0.0,,&quot;M&quot;"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enorite"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Sheet2!$J$14:$J$17</c:f>
              <c:numCache>
                <c:formatCode>General</c:formatCode>
                <c:ptCount val="3"/>
                <c:pt idx="0">
                  <c:v>51914158</c:v>
                </c:pt>
                <c:pt idx="1">
                  <c:v>212444988</c:v>
                </c:pt>
                <c:pt idx="2">
                  <c:v>101511080</c:v>
                </c:pt>
              </c:numCache>
            </c:numRef>
          </c:val>
          <c:extLst>
            <c:ext xmlns:c16="http://schemas.microsoft.com/office/drawing/2014/chart" uri="{C3380CC4-5D6E-409C-BE32-E72D297353CC}">
              <c16:uniqueId val="{00000025-4479-4545-9D6E-3A12E1DB8C12}"/>
            </c:ext>
          </c:extLst>
        </c:ser>
        <c:dLbls>
          <c:dLblPos val="outEnd"/>
          <c:showLegendKey val="0"/>
          <c:showVal val="1"/>
          <c:showCatName val="0"/>
          <c:showSerName val="0"/>
          <c:showPercent val="0"/>
          <c:showBubbleSize val="0"/>
        </c:dLbls>
        <c:gapWidth val="219"/>
        <c:axId val="637098032"/>
        <c:axId val="637098512"/>
      </c:barChart>
      <c:catAx>
        <c:axId val="6370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637098512"/>
        <c:crosses val="autoZero"/>
        <c:auto val="1"/>
        <c:lblAlgn val="ctr"/>
        <c:lblOffset val="100"/>
        <c:noMultiLvlLbl val="0"/>
      </c:catAx>
      <c:valAx>
        <c:axId val="637098512"/>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enorite" panose="00000500000000000000" pitchFamily="2" charset="0"/>
                <a:ea typeface="+mn-ea"/>
                <a:cs typeface="+mn-cs"/>
              </a:defRPr>
            </a:pPr>
            <a:endParaRPr lang="en-US"/>
          </a:p>
        </c:txPr>
        <c:crossAx val="637098032"/>
        <c:crosses val="autoZero"/>
        <c:crossBetween val="between"/>
        <c:dispUnits>
          <c:builtInUnit val="hundreds"/>
        </c:dispUnits>
      </c:valAx>
      <c:spPr>
        <a:noFill/>
        <a:ln w="12700">
          <a:noFill/>
        </a:ln>
        <a:effectLst/>
      </c:spPr>
    </c:plotArea>
    <c:legend>
      <c:legendPos val="b"/>
      <c:layout>
        <c:manualLayout>
          <c:xMode val="edge"/>
          <c:yMode val="edge"/>
          <c:x val="0.13978104476628764"/>
          <c:y val="0.91474529134212523"/>
          <c:w val="0.72043791046742478"/>
          <c:h val="5.809821583980492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enorite"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C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Hospitality.xlsx]Sheet2!PivotTable12</c:name>
    <c:fmtId val="4"/>
  </c:pivotSource>
  <c:chart>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Sheet2!$G$12:$G$13</c:f>
              <c:strCache>
                <c:ptCount val="1"/>
                <c:pt idx="0">
                  <c:v>Bangalore</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Sheet2!$G$14:$G$17</c:f>
              <c:numCache>
                <c:formatCode>General</c:formatCode>
                <c:ptCount val="3"/>
                <c:pt idx="0">
                  <c:v>82443540</c:v>
                </c:pt>
                <c:pt idx="1">
                  <c:v>60023460</c:v>
                </c:pt>
                <c:pt idx="2">
                  <c:v>68596005</c:v>
                </c:pt>
              </c:numCache>
            </c:numRef>
          </c:val>
          <c:extLst>
            <c:ext xmlns:c16="http://schemas.microsoft.com/office/drawing/2014/chart" uri="{C3380CC4-5D6E-409C-BE32-E72D297353CC}">
              <c16:uniqueId val="{00000000-88BF-4DAC-85C2-F363894D3915}"/>
            </c:ext>
          </c:extLst>
        </c:ser>
        <c:ser>
          <c:idx val="1"/>
          <c:order val="1"/>
          <c:tx>
            <c:strRef>
              <c:f>Sheet2!$H$12:$H$13</c:f>
              <c:strCache>
                <c:ptCount val="1"/>
                <c:pt idx="0">
                  <c:v>Delhi</c:v>
                </c:pt>
              </c:strCache>
            </c:strRef>
          </c:tx>
          <c:spPr>
            <a:solidFill>
              <a:schemeClr val="accent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Sheet2!$H$14:$H$17</c:f>
              <c:numCache>
                <c:formatCode>General</c:formatCode>
                <c:ptCount val="3"/>
                <c:pt idx="0">
                  <c:v>56437570</c:v>
                </c:pt>
                <c:pt idx="2">
                  <c:v>89135998</c:v>
                </c:pt>
              </c:numCache>
            </c:numRef>
          </c:val>
          <c:extLst>
            <c:ext xmlns:c16="http://schemas.microsoft.com/office/drawing/2014/chart" uri="{C3380CC4-5D6E-409C-BE32-E72D297353CC}">
              <c16:uniqueId val="{00000022-6E34-4497-B4AB-F4EFB4A96609}"/>
            </c:ext>
          </c:extLst>
        </c:ser>
        <c:ser>
          <c:idx val="2"/>
          <c:order val="2"/>
          <c:tx>
            <c:strRef>
              <c:f>Sheet2!$I$12:$I$13</c:f>
              <c:strCache>
                <c:ptCount val="1"/>
                <c:pt idx="0">
                  <c:v>Hyderabad</c:v>
                </c:pt>
              </c:strCache>
            </c:strRef>
          </c:tx>
          <c:spPr>
            <a:solidFill>
              <a:schemeClr val="accent3"/>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Sheet2!$I$14:$I$17</c:f>
              <c:numCache>
                <c:formatCode>General</c:formatCode>
                <c:ptCount val="3"/>
                <c:pt idx="0">
                  <c:v>69255910</c:v>
                </c:pt>
                <c:pt idx="1">
                  <c:v>47844020</c:v>
                </c:pt>
                <c:pt idx="2">
                  <c:v>44838780</c:v>
                </c:pt>
              </c:numCache>
            </c:numRef>
          </c:val>
          <c:extLst>
            <c:ext xmlns:c16="http://schemas.microsoft.com/office/drawing/2014/chart" uri="{C3380CC4-5D6E-409C-BE32-E72D297353CC}">
              <c16:uniqueId val="{00000023-6E34-4497-B4AB-F4EFB4A96609}"/>
            </c:ext>
          </c:extLst>
        </c:ser>
        <c:ser>
          <c:idx val="3"/>
          <c:order val="3"/>
          <c:tx>
            <c:strRef>
              <c:f>Sheet2!$J$12:$J$13</c:f>
              <c:strCache>
                <c:ptCount val="1"/>
                <c:pt idx="0">
                  <c:v>Mumbai</c:v>
                </c:pt>
              </c:strCache>
            </c:strRef>
          </c:tx>
          <c:spPr>
            <a:solidFill>
              <a:schemeClr val="accent4"/>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Sheet2!$F$14:$F$17</c:f>
              <c:strCache>
                <c:ptCount val="3"/>
                <c:pt idx="0">
                  <c:v>Atliq Bay</c:v>
                </c:pt>
                <c:pt idx="1">
                  <c:v>Atliq Exotica</c:v>
                </c:pt>
                <c:pt idx="2">
                  <c:v>Atliq Palace</c:v>
                </c:pt>
              </c:strCache>
            </c:strRef>
          </c:cat>
          <c:val>
            <c:numRef>
              <c:f>Sheet2!$J$14:$J$17</c:f>
              <c:numCache>
                <c:formatCode>General</c:formatCode>
                <c:ptCount val="3"/>
                <c:pt idx="0">
                  <c:v>51914158</c:v>
                </c:pt>
                <c:pt idx="1">
                  <c:v>212444988</c:v>
                </c:pt>
                <c:pt idx="2">
                  <c:v>101511080</c:v>
                </c:pt>
              </c:numCache>
            </c:numRef>
          </c:val>
          <c:extLst>
            <c:ext xmlns:c16="http://schemas.microsoft.com/office/drawing/2014/chart" uri="{C3380CC4-5D6E-409C-BE32-E72D297353CC}">
              <c16:uniqueId val="{00000024-6E34-4497-B4AB-F4EFB4A96609}"/>
            </c:ext>
          </c:extLst>
        </c:ser>
        <c:dLbls>
          <c:dLblPos val="outEnd"/>
          <c:showLegendKey val="0"/>
          <c:showVal val="1"/>
          <c:showCatName val="0"/>
          <c:showSerName val="0"/>
          <c:showPercent val="0"/>
          <c:showBubbleSize val="0"/>
        </c:dLbls>
        <c:gapWidth val="219"/>
        <c:overlap val="-27"/>
        <c:axId val="637098032"/>
        <c:axId val="637098512"/>
      </c:barChart>
      <c:catAx>
        <c:axId val="6370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98512"/>
        <c:crosses val="autoZero"/>
        <c:auto val="1"/>
        <c:lblAlgn val="ctr"/>
        <c:lblOffset val="100"/>
        <c:noMultiLvlLbl val="0"/>
      </c:catAx>
      <c:valAx>
        <c:axId val="637098512"/>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9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666750</xdr:colOff>
      <xdr:row>0</xdr:row>
      <xdr:rowOff>52916</xdr:rowOff>
    </xdr:from>
    <xdr:to>
      <xdr:col>18</xdr:col>
      <xdr:colOff>654844</xdr:colOff>
      <xdr:row>31</xdr:row>
      <xdr:rowOff>71438</xdr:rowOff>
    </xdr:to>
    <xdr:sp macro="" textlink="">
      <xdr:nvSpPr>
        <xdr:cNvPr id="2" name="Rectangle 1">
          <a:extLst>
            <a:ext uri="{FF2B5EF4-FFF2-40B4-BE49-F238E27FC236}">
              <a16:creationId xmlns:a16="http://schemas.microsoft.com/office/drawing/2014/main" id="{D0883B26-9DD8-4EE6-9BEE-46D62B705DC5}"/>
            </a:ext>
          </a:extLst>
        </xdr:cNvPr>
        <xdr:cNvSpPr/>
      </xdr:nvSpPr>
      <xdr:spPr>
        <a:xfrm>
          <a:off x="666750" y="52916"/>
          <a:ext cx="12370594" cy="5554928"/>
        </a:xfrm>
        <a:prstGeom prst="rect">
          <a:avLst/>
        </a:prstGeom>
        <a:solidFill>
          <a:schemeClr val="bg1"/>
        </a:solidFill>
        <a:ln w="28575">
          <a:solidFill>
            <a:srgbClr val="CC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kern="1200">
            <a:solidFill>
              <a:schemeClr val="tx1"/>
            </a:solidFill>
            <a:latin typeface="Tenorite" panose="00000500000000000000" pitchFamily="2" charset="0"/>
          </a:endParaRPr>
        </a:p>
      </xdr:txBody>
    </xdr:sp>
    <xdr:clientData/>
  </xdr:twoCellAnchor>
  <xdr:twoCellAnchor>
    <xdr:from>
      <xdr:col>0</xdr:col>
      <xdr:colOff>666750</xdr:colOff>
      <xdr:row>0</xdr:row>
      <xdr:rowOff>131902</xdr:rowOff>
    </xdr:from>
    <xdr:to>
      <xdr:col>18</xdr:col>
      <xdr:colOff>666750</xdr:colOff>
      <xdr:row>3</xdr:row>
      <xdr:rowOff>67324</xdr:rowOff>
    </xdr:to>
    <xdr:sp macro="" textlink="">
      <xdr:nvSpPr>
        <xdr:cNvPr id="4" name="Rectangle 3">
          <a:extLst>
            <a:ext uri="{FF2B5EF4-FFF2-40B4-BE49-F238E27FC236}">
              <a16:creationId xmlns:a16="http://schemas.microsoft.com/office/drawing/2014/main" id="{5C022580-4582-4551-AC22-B07938C66CCD}"/>
            </a:ext>
          </a:extLst>
        </xdr:cNvPr>
        <xdr:cNvSpPr/>
      </xdr:nvSpPr>
      <xdr:spPr>
        <a:xfrm>
          <a:off x="666750" y="131902"/>
          <a:ext cx="12382500" cy="471203"/>
        </a:xfrm>
        <a:prstGeom prst="rect">
          <a:avLst/>
        </a:prstGeom>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kern="1200">
              <a:solidFill>
                <a:schemeClr val="bg1"/>
              </a:solidFill>
              <a:latin typeface="Times New Roman" panose="02020603050405020304" pitchFamily="18" charset="0"/>
              <a:cs typeface="Times New Roman" panose="02020603050405020304" pitchFamily="18" charset="0"/>
            </a:rPr>
            <a:t>HOSPITALITY</a:t>
          </a:r>
          <a:r>
            <a:rPr lang="en-US" sz="2800" b="1" kern="1200" baseline="0">
              <a:solidFill>
                <a:schemeClr val="bg1"/>
              </a:solidFill>
              <a:latin typeface="Times New Roman" panose="02020603050405020304" pitchFamily="18" charset="0"/>
              <a:cs typeface="Times New Roman" panose="02020603050405020304" pitchFamily="18" charset="0"/>
            </a:rPr>
            <a:t> ANALYSIS DASHBOARD</a:t>
          </a:r>
          <a:endParaRPr lang="en-US" sz="28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65257</xdr:colOff>
      <xdr:row>5</xdr:row>
      <xdr:rowOff>53206</xdr:rowOff>
    </xdr:from>
    <xdr:to>
      <xdr:col>3</xdr:col>
      <xdr:colOff>99187</xdr:colOff>
      <xdr:row>9</xdr:row>
      <xdr:rowOff>79882</xdr:rowOff>
    </xdr:to>
    <xdr:sp macro="" textlink="">
      <xdr:nvSpPr>
        <xdr:cNvPr id="5" name="TextBox 4">
          <a:extLst>
            <a:ext uri="{FF2B5EF4-FFF2-40B4-BE49-F238E27FC236}">
              <a16:creationId xmlns:a16="http://schemas.microsoft.com/office/drawing/2014/main" id="{21F27039-4AC1-44B5-B191-A5650F92B953}"/>
            </a:ext>
          </a:extLst>
        </xdr:cNvPr>
        <xdr:cNvSpPr txBox="1"/>
      </xdr:nvSpPr>
      <xdr:spPr>
        <a:xfrm>
          <a:off x="755820" y="946175"/>
          <a:ext cx="1415055" cy="741051"/>
        </a:xfrm>
        <a:prstGeom prst="roundRect">
          <a:avLst/>
        </a:prstGeom>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enorite" panose="00000500000000000000" pitchFamily="2" charset="0"/>
            </a:rPr>
            <a:t>Total</a:t>
          </a:r>
          <a:r>
            <a:rPr lang="en-US" sz="1200" b="1" baseline="0">
              <a:solidFill>
                <a:schemeClr val="bg1"/>
              </a:solidFill>
              <a:latin typeface="Tenorite" panose="00000500000000000000" pitchFamily="2" charset="0"/>
            </a:rPr>
            <a:t> </a:t>
          </a:r>
          <a:r>
            <a:rPr lang="en-US" sz="1200" b="1">
              <a:solidFill>
                <a:schemeClr val="bg1"/>
              </a:solidFill>
              <a:latin typeface="Tenorite" panose="00000500000000000000" pitchFamily="2" charset="0"/>
            </a:rPr>
            <a:t>Revenue</a:t>
          </a:r>
        </a:p>
        <a:p>
          <a:pPr algn="ctr"/>
          <a:endParaRPr lang="en-US" sz="1200" b="1">
            <a:solidFill>
              <a:schemeClr val="bg1"/>
            </a:solidFill>
            <a:latin typeface="Tenorite" panose="00000500000000000000" pitchFamily="2" charset="0"/>
          </a:endParaRPr>
        </a:p>
      </xdr:txBody>
    </xdr:sp>
    <xdr:clientData/>
  </xdr:twoCellAnchor>
  <xdr:twoCellAnchor>
    <xdr:from>
      <xdr:col>1</xdr:col>
      <xdr:colOff>63811</xdr:colOff>
      <xdr:row>10</xdr:row>
      <xdr:rowOff>44045</xdr:rowOff>
    </xdr:from>
    <xdr:to>
      <xdr:col>3</xdr:col>
      <xdr:colOff>100006</xdr:colOff>
      <xdr:row>14</xdr:row>
      <xdr:rowOff>70721</xdr:rowOff>
    </xdr:to>
    <xdr:sp macro="" textlink="">
      <xdr:nvSpPr>
        <xdr:cNvPr id="7" name="TextBox 6">
          <a:extLst>
            <a:ext uri="{FF2B5EF4-FFF2-40B4-BE49-F238E27FC236}">
              <a16:creationId xmlns:a16="http://schemas.microsoft.com/office/drawing/2014/main" id="{7AE2983E-F3B1-494F-9E9D-725954612E0D}"/>
            </a:ext>
          </a:extLst>
        </xdr:cNvPr>
        <xdr:cNvSpPr txBox="1"/>
      </xdr:nvSpPr>
      <xdr:spPr>
        <a:xfrm>
          <a:off x="754374" y="1829983"/>
          <a:ext cx="1417320" cy="741051"/>
        </a:xfrm>
        <a:prstGeom prst="roundRect">
          <a:avLst/>
        </a:prstGeom>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enorite" panose="00000500000000000000" pitchFamily="2" charset="0"/>
              <a:ea typeface="+mn-ea"/>
              <a:cs typeface="+mn-cs"/>
            </a:rPr>
            <a:t>Total</a:t>
          </a:r>
          <a:r>
            <a:rPr lang="en-US" sz="1200" b="1" baseline="0">
              <a:solidFill>
                <a:schemeClr val="bg1"/>
              </a:solidFill>
              <a:latin typeface="Tenorite" panose="00000500000000000000" pitchFamily="2" charset="0"/>
              <a:ea typeface="+mn-ea"/>
              <a:cs typeface="+mn-cs"/>
            </a:rPr>
            <a:t> </a:t>
          </a:r>
          <a:r>
            <a:rPr lang="en-US" sz="1200" b="1">
              <a:solidFill>
                <a:schemeClr val="bg1"/>
              </a:solidFill>
              <a:latin typeface="Tenorite" panose="00000500000000000000" pitchFamily="2" charset="0"/>
            </a:rPr>
            <a:t>Booking</a:t>
          </a:r>
        </a:p>
      </xdr:txBody>
    </xdr:sp>
    <xdr:clientData/>
  </xdr:twoCellAnchor>
  <xdr:twoCellAnchor>
    <xdr:from>
      <xdr:col>1</xdr:col>
      <xdr:colOff>59716</xdr:colOff>
      <xdr:row>15</xdr:row>
      <xdr:rowOff>30769</xdr:rowOff>
    </xdr:from>
    <xdr:to>
      <xdr:col>3</xdr:col>
      <xdr:colOff>95911</xdr:colOff>
      <xdr:row>19</xdr:row>
      <xdr:rowOff>57445</xdr:rowOff>
    </xdr:to>
    <xdr:sp macro="" textlink="">
      <xdr:nvSpPr>
        <xdr:cNvPr id="9" name="TextBox 8">
          <a:extLst>
            <a:ext uri="{FF2B5EF4-FFF2-40B4-BE49-F238E27FC236}">
              <a16:creationId xmlns:a16="http://schemas.microsoft.com/office/drawing/2014/main" id="{7817EA88-D6BF-4B58-9283-B2600E11670B}"/>
            </a:ext>
          </a:extLst>
        </xdr:cNvPr>
        <xdr:cNvSpPr txBox="1"/>
      </xdr:nvSpPr>
      <xdr:spPr>
        <a:xfrm>
          <a:off x="750279" y="2709675"/>
          <a:ext cx="1417320" cy="741051"/>
        </a:xfrm>
        <a:prstGeom prst="roundRect">
          <a:avLst/>
        </a:prstGeom>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Tenorite" panose="00000500000000000000" pitchFamily="2" charset="0"/>
              <a:ea typeface="+mn-ea"/>
              <a:cs typeface="+mn-cs"/>
            </a:rPr>
            <a:t>Occupancy</a:t>
          </a:r>
          <a:r>
            <a:rPr lang="en-US" sz="1200" b="1">
              <a:solidFill>
                <a:schemeClr val="bg1"/>
              </a:solidFill>
              <a:latin typeface="Tenorite" panose="00000500000000000000" pitchFamily="2" charset="0"/>
            </a:rPr>
            <a:t> </a:t>
          </a:r>
        </a:p>
      </xdr:txBody>
    </xdr:sp>
    <xdr:clientData/>
  </xdr:twoCellAnchor>
  <xdr:twoCellAnchor>
    <xdr:from>
      <xdr:col>1</xdr:col>
      <xdr:colOff>54070</xdr:colOff>
      <xdr:row>20</xdr:row>
      <xdr:rowOff>20593</xdr:rowOff>
    </xdr:from>
    <xdr:to>
      <xdr:col>3</xdr:col>
      <xdr:colOff>90265</xdr:colOff>
      <xdr:row>24</xdr:row>
      <xdr:rowOff>47269</xdr:rowOff>
    </xdr:to>
    <xdr:sp macro="" textlink="">
      <xdr:nvSpPr>
        <xdr:cNvPr id="11" name="TextBox 10">
          <a:extLst>
            <a:ext uri="{FF2B5EF4-FFF2-40B4-BE49-F238E27FC236}">
              <a16:creationId xmlns:a16="http://schemas.microsoft.com/office/drawing/2014/main" id="{C3C910C9-86AB-46F1-B029-B21790D16268}"/>
            </a:ext>
          </a:extLst>
        </xdr:cNvPr>
        <xdr:cNvSpPr txBox="1"/>
      </xdr:nvSpPr>
      <xdr:spPr>
        <a:xfrm>
          <a:off x="744633" y="3592468"/>
          <a:ext cx="1417320" cy="741051"/>
        </a:xfrm>
        <a:prstGeom prst="roundRect">
          <a:avLst/>
        </a:prstGeom>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bg1"/>
              </a:solidFill>
              <a:effectLst/>
              <a:latin typeface="Tenorite" panose="00000500000000000000" pitchFamily="2" charset="0"/>
              <a:ea typeface="+mn-ea"/>
              <a:cs typeface="+mn-cs"/>
            </a:rPr>
            <a:t>Cancellation</a:t>
          </a:r>
          <a:r>
            <a:rPr lang="en-US" sz="1100" b="1" i="0" u="none" strike="noStrike" baseline="0">
              <a:solidFill>
                <a:schemeClr val="bg1"/>
              </a:solidFill>
              <a:effectLst/>
              <a:latin typeface="Tenorite" panose="00000500000000000000" pitchFamily="2" charset="0"/>
              <a:ea typeface="+mn-ea"/>
              <a:cs typeface="+mn-cs"/>
            </a:rPr>
            <a:t> </a:t>
          </a:r>
          <a:r>
            <a:rPr lang="en-US" sz="1100" b="1" i="0" u="none" strike="noStrike">
              <a:solidFill>
                <a:schemeClr val="bg1"/>
              </a:solidFill>
              <a:effectLst/>
              <a:latin typeface="Tenorite" panose="00000500000000000000" pitchFamily="2" charset="0"/>
              <a:ea typeface="+mn-ea"/>
              <a:cs typeface="+mn-cs"/>
            </a:rPr>
            <a:t>Rate</a:t>
          </a:r>
          <a:r>
            <a:rPr lang="en-US" sz="1100" b="1">
              <a:solidFill>
                <a:schemeClr val="bg1"/>
              </a:solidFill>
              <a:latin typeface="Tenorite" panose="00000500000000000000" pitchFamily="2" charset="0"/>
            </a:rPr>
            <a:t> </a:t>
          </a:r>
        </a:p>
        <a:p>
          <a:pPr algn="ctr"/>
          <a:endParaRPr lang="en-US" sz="1100" b="1">
            <a:solidFill>
              <a:schemeClr val="bg1"/>
            </a:solidFill>
            <a:latin typeface="Tenorite" panose="00000500000000000000" pitchFamily="2" charset="0"/>
          </a:endParaRPr>
        </a:p>
      </xdr:txBody>
    </xdr:sp>
    <xdr:clientData/>
  </xdr:twoCellAnchor>
  <xdr:twoCellAnchor>
    <xdr:from>
      <xdr:col>1</xdr:col>
      <xdr:colOff>54000</xdr:colOff>
      <xdr:row>24</xdr:row>
      <xdr:rowOff>178523</xdr:rowOff>
    </xdr:from>
    <xdr:to>
      <xdr:col>3</xdr:col>
      <xdr:colOff>90195</xdr:colOff>
      <xdr:row>29</xdr:row>
      <xdr:rowOff>26605</xdr:rowOff>
    </xdr:to>
    <xdr:sp macro="" textlink="">
      <xdr:nvSpPr>
        <xdr:cNvPr id="13" name="TextBox 12">
          <a:extLst>
            <a:ext uri="{FF2B5EF4-FFF2-40B4-BE49-F238E27FC236}">
              <a16:creationId xmlns:a16="http://schemas.microsoft.com/office/drawing/2014/main" id="{14C956EC-1EB9-4C43-8743-57462D155721}"/>
            </a:ext>
          </a:extLst>
        </xdr:cNvPr>
        <xdr:cNvSpPr txBox="1"/>
      </xdr:nvSpPr>
      <xdr:spPr>
        <a:xfrm>
          <a:off x="744563" y="4464773"/>
          <a:ext cx="1417320" cy="741051"/>
        </a:xfrm>
        <a:prstGeom prst="roundRect">
          <a:avLst/>
        </a:prstGeom>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13500000" scaled="1"/>
          <a:tileRect/>
        </a:gra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enorite" panose="00000500000000000000" pitchFamily="2" charset="0"/>
            </a:rPr>
            <a:t>Average</a:t>
          </a:r>
          <a:r>
            <a:rPr lang="en-US" sz="1200" b="1" baseline="0">
              <a:solidFill>
                <a:schemeClr val="bg1"/>
              </a:solidFill>
              <a:latin typeface="Tenorite" panose="00000500000000000000" pitchFamily="2" charset="0"/>
            </a:rPr>
            <a:t> </a:t>
          </a:r>
          <a:r>
            <a:rPr lang="en-US" sz="1200" b="1">
              <a:solidFill>
                <a:schemeClr val="bg1"/>
              </a:solidFill>
              <a:latin typeface="Tenorite" panose="00000500000000000000" pitchFamily="2" charset="0"/>
            </a:rPr>
            <a:t>Rating</a:t>
          </a:r>
        </a:p>
      </xdr:txBody>
    </xdr:sp>
    <xdr:clientData/>
  </xdr:twoCellAnchor>
  <xdr:twoCellAnchor>
    <xdr:from>
      <xdr:col>3</xdr:col>
      <xdr:colOff>174483</xdr:colOff>
      <xdr:row>3</xdr:row>
      <xdr:rowOff>160596</xdr:rowOff>
    </xdr:from>
    <xdr:to>
      <xdr:col>6</xdr:col>
      <xdr:colOff>610161</xdr:colOff>
      <xdr:row>17</xdr:row>
      <xdr:rowOff>28657</xdr:rowOff>
    </xdr:to>
    <xdr:graphicFrame macro="">
      <xdr:nvGraphicFramePr>
        <xdr:cNvPr id="15" name="Chart 14">
          <a:extLst>
            <a:ext uri="{FF2B5EF4-FFF2-40B4-BE49-F238E27FC236}">
              <a16:creationId xmlns:a16="http://schemas.microsoft.com/office/drawing/2014/main" id="{20A7B8B0-DFCE-4772-846A-FFA569F01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668341</xdr:colOff>
      <xdr:row>3</xdr:row>
      <xdr:rowOff>155328</xdr:rowOff>
    </xdr:from>
    <xdr:to>
      <xdr:col>11</xdr:col>
      <xdr:colOff>216338</xdr:colOff>
      <xdr:row>17</xdr:row>
      <xdr:rowOff>28657</xdr:rowOff>
    </xdr:to>
    <xdr:graphicFrame macro="">
      <xdr:nvGraphicFramePr>
        <xdr:cNvPr id="16" name="Chart 15">
          <a:extLst>
            <a:ext uri="{FF2B5EF4-FFF2-40B4-BE49-F238E27FC236}">
              <a16:creationId xmlns:a16="http://schemas.microsoft.com/office/drawing/2014/main" id="{4CD0FCE0-FFB8-4E50-8BBE-9481499C7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174483</xdr:colOff>
      <xdr:row>17</xdr:row>
      <xdr:rowOff>104491</xdr:rowOff>
    </xdr:from>
    <xdr:to>
      <xdr:col>11</xdr:col>
      <xdr:colOff>162101</xdr:colOff>
      <xdr:row>30</xdr:row>
      <xdr:rowOff>146110</xdr:rowOff>
    </xdr:to>
    <xdr:graphicFrame macro="">
      <xdr:nvGraphicFramePr>
        <xdr:cNvPr id="17" name="Chart 16">
          <a:extLst>
            <a:ext uri="{FF2B5EF4-FFF2-40B4-BE49-F238E27FC236}">
              <a16:creationId xmlns:a16="http://schemas.microsoft.com/office/drawing/2014/main" id="{86E12E63-5EDA-41EE-949C-6F2DC9601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221478</xdr:colOff>
      <xdr:row>17</xdr:row>
      <xdr:rowOff>36173</xdr:rowOff>
    </xdr:from>
    <xdr:to>
      <xdr:col>16</xdr:col>
      <xdr:colOff>570991</xdr:colOff>
      <xdr:row>30</xdr:row>
      <xdr:rowOff>121025</xdr:rowOff>
    </xdr:to>
    <xdr:graphicFrame macro="">
      <xdr:nvGraphicFramePr>
        <xdr:cNvPr id="18" name="Chart 17">
          <a:extLst>
            <a:ext uri="{FF2B5EF4-FFF2-40B4-BE49-F238E27FC236}">
              <a16:creationId xmlns:a16="http://schemas.microsoft.com/office/drawing/2014/main" id="{93587E30-1185-4D91-BE72-E7A904726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270175</xdr:colOff>
      <xdr:row>3</xdr:row>
      <xdr:rowOff>165440</xdr:rowOff>
    </xdr:from>
    <xdr:to>
      <xdr:col>16</xdr:col>
      <xdr:colOff>569391</xdr:colOff>
      <xdr:row>16</xdr:row>
      <xdr:rowOff>169333</xdr:rowOff>
    </xdr:to>
    <xdr:graphicFrame macro="">
      <xdr:nvGraphicFramePr>
        <xdr:cNvPr id="19" name="Chart 18">
          <a:extLst>
            <a:ext uri="{FF2B5EF4-FFF2-40B4-BE49-F238E27FC236}">
              <a16:creationId xmlns:a16="http://schemas.microsoft.com/office/drawing/2014/main" id="{4D201137-2048-4AE2-BDA0-16C11FF4E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25198</xdr:colOff>
      <xdr:row>10</xdr:row>
      <xdr:rowOff>169016</xdr:rowOff>
    </xdr:from>
    <xdr:to>
      <xdr:col>18</xdr:col>
      <xdr:colOff>571250</xdr:colOff>
      <xdr:row>19</xdr:row>
      <xdr:rowOff>23812</xdr:rowOff>
    </xdr:to>
    <mc:AlternateContent xmlns:mc="http://schemas.openxmlformats.org/markup-compatibility/2006" xmlns:a14="http://schemas.microsoft.com/office/drawing/2010/main">
      <mc:Choice Requires="a14">
        <xdr:graphicFrame macro="">
          <xdr:nvGraphicFramePr>
            <xdr:cNvPr id="20" name="city 4">
              <a:extLst>
                <a:ext uri="{FF2B5EF4-FFF2-40B4-BE49-F238E27FC236}">
                  <a16:creationId xmlns:a16="http://schemas.microsoft.com/office/drawing/2014/main" id="{107F7A32-E6A2-4BDE-B516-6B6E5CDC1C78}"/>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11717136" y="1954954"/>
              <a:ext cx="1236614" cy="1462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23336</xdr:colOff>
      <xdr:row>19</xdr:row>
      <xdr:rowOff>144001</xdr:rowOff>
    </xdr:from>
    <xdr:to>
      <xdr:col>18</xdr:col>
      <xdr:colOff>567214</xdr:colOff>
      <xdr:row>28</xdr:row>
      <xdr:rowOff>23812</xdr:rowOff>
    </xdr:to>
    <mc:AlternateContent xmlns:mc="http://schemas.openxmlformats.org/markup-compatibility/2006" xmlns:a14="http://schemas.microsoft.com/office/drawing/2010/main">
      <mc:Choice Requires="a14">
        <xdr:graphicFrame macro="">
          <xdr:nvGraphicFramePr>
            <xdr:cNvPr id="21" name="booking_date (Month) 3">
              <a:extLst>
                <a:ext uri="{FF2B5EF4-FFF2-40B4-BE49-F238E27FC236}">
                  <a16:creationId xmlns:a16="http://schemas.microsoft.com/office/drawing/2014/main" id="{328C2C4D-D870-4C98-949F-6BB116894EC4}"/>
                </a:ext>
              </a:extLst>
            </xdr:cNvPr>
            <xdr:cNvGraphicFramePr/>
          </xdr:nvGraphicFramePr>
          <xdr:xfrm>
            <a:off x="0" y="0"/>
            <a:ext cx="0" cy="0"/>
          </xdr:xfrm>
          <a:graphic>
            <a:graphicData uri="http://schemas.microsoft.com/office/drawing/2010/slicer">
              <sle:slicer xmlns:sle="http://schemas.microsoft.com/office/drawing/2010/slicer" name="booking_date (Month) 3"/>
            </a:graphicData>
          </a:graphic>
        </xdr:graphicFrame>
      </mc:Choice>
      <mc:Fallback xmlns="">
        <xdr:sp macro="" textlink="">
          <xdr:nvSpPr>
            <xdr:cNvPr id="0" name=""/>
            <xdr:cNvSpPr>
              <a:spLocks noTextEdit="1"/>
            </xdr:cNvSpPr>
          </xdr:nvSpPr>
          <xdr:spPr>
            <a:xfrm>
              <a:off x="11715274" y="3537282"/>
              <a:ext cx="1234440" cy="1487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613190</xdr:colOff>
      <xdr:row>5</xdr:row>
      <xdr:rowOff>135497</xdr:rowOff>
    </xdr:from>
    <xdr:to>
      <xdr:col>18</xdr:col>
      <xdr:colOff>611644</xdr:colOff>
      <xdr:row>9</xdr:row>
      <xdr:rowOff>164986</xdr:rowOff>
    </xdr:to>
    <xdr:pic>
      <xdr:nvPicPr>
        <xdr:cNvPr id="26" name="Picture 25">
          <a:extLst>
            <a:ext uri="{FF2B5EF4-FFF2-40B4-BE49-F238E27FC236}">
              <a16:creationId xmlns:a16="http://schemas.microsoft.com/office/drawing/2014/main" id="{C5BFC553-9B5F-E40C-4E5A-D26F404F1C88}"/>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7721" b="18987"/>
        <a:stretch/>
      </xdr:blipFill>
      <xdr:spPr>
        <a:xfrm>
          <a:off x="11662190" y="1028466"/>
          <a:ext cx="1331954" cy="743864"/>
        </a:xfrm>
        <a:prstGeom prst="roundRect">
          <a:avLst/>
        </a:prstGeom>
        <a:solidFill>
          <a:schemeClr val="bg1"/>
        </a:solidFill>
      </xdr:spPr>
    </xdr:pic>
    <xdr:clientData/>
  </xdr:twoCellAnchor>
  <xdr:twoCellAnchor>
    <xdr:from>
      <xdr:col>1</xdr:col>
      <xdr:colOff>309561</xdr:colOff>
      <xdr:row>7</xdr:row>
      <xdr:rowOff>11905</xdr:rowOff>
    </xdr:from>
    <xdr:to>
      <xdr:col>2</xdr:col>
      <xdr:colOff>488355</xdr:colOff>
      <xdr:row>8</xdr:row>
      <xdr:rowOff>154780</xdr:rowOff>
    </xdr:to>
    <xdr:sp macro="" textlink="Sheet1!G4">
      <xdr:nvSpPr>
        <xdr:cNvPr id="3" name="Rectangle: Rounded Corners 2">
          <a:extLst>
            <a:ext uri="{FF2B5EF4-FFF2-40B4-BE49-F238E27FC236}">
              <a16:creationId xmlns:a16="http://schemas.microsoft.com/office/drawing/2014/main" id="{58BC4943-5B6F-40AD-B911-9FFE285CAD5E}"/>
            </a:ext>
          </a:extLst>
        </xdr:cNvPr>
        <xdr:cNvSpPr/>
      </xdr:nvSpPr>
      <xdr:spPr>
        <a:xfrm>
          <a:off x="1000124" y="1262061"/>
          <a:ext cx="869356" cy="32146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C2A9B68-1754-4512-868D-6A0337D10DFA}" type="TxLink">
            <a:rPr lang="en-US" sz="1400" b="1" i="0" u="none" strike="noStrike">
              <a:solidFill>
                <a:schemeClr val="tx1"/>
              </a:solidFill>
              <a:latin typeface="Tenorite" panose="00000500000000000000" pitchFamily="2" charset="0"/>
              <a:cs typeface="Calibri"/>
            </a:rPr>
            <a:pPr algn="ctr"/>
            <a:t>1708.8M</a:t>
          </a:fld>
          <a:endParaRPr lang="en-US" sz="1400" b="1">
            <a:solidFill>
              <a:schemeClr val="tx1"/>
            </a:solidFill>
            <a:latin typeface="Tenorite" panose="00000500000000000000" pitchFamily="2" charset="0"/>
          </a:endParaRPr>
        </a:p>
      </xdr:txBody>
    </xdr:sp>
    <xdr:clientData/>
  </xdr:twoCellAnchor>
  <xdr:twoCellAnchor>
    <xdr:from>
      <xdr:col>1</xdr:col>
      <xdr:colOff>317765</xdr:colOff>
      <xdr:row>12</xdr:row>
      <xdr:rowOff>14817</xdr:rowOff>
    </xdr:from>
    <xdr:to>
      <xdr:col>2</xdr:col>
      <xdr:colOff>495883</xdr:colOff>
      <xdr:row>13</xdr:row>
      <xdr:rowOff>156263</xdr:rowOff>
    </xdr:to>
    <xdr:sp macro="" textlink="Sheet1!G5">
      <xdr:nvSpPr>
        <xdr:cNvPr id="22" name="Rectangle: Rounded Corners 21">
          <a:extLst>
            <a:ext uri="{FF2B5EF4-FFF2-40B4-BE49-F238E27FC236}">
              <a16:creationId xmlns:a16="http://schemas.microsoft.com/office/drawing/2014/main" id="{84E54066-72A6-42BB-B9D6-B0B2FF6D8C29}"/>
            </a:ext>
          </a:extLst>
        </xdr:cNvPr>
        <xdr:cNvSpPr/>
      </xdr:nvSpPr>
      <xdr:spPr>
        <a:xfrm>
          <a:off x="1008328" y="2157942"/>
          <a:ext cx="868680" cy="3200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E32776-E6BF-4849-8930-F859A33A24A7}" type="TxLink">
            <a:rPr lang="en-US" sz="1400" b="1" i="0" u="none" strike="noStrike">
              <a:solidFill>
                <a:schemeClr val="tx1"/>
              </a:solidFill>
              <a:latin typeface="Tenorite" panose="00000500000000000000" pitchFamily="2" charset="0"/>
              <a:cs typeface="Calibri"/>
            </a:rPr>
            <a:pPr algn="ctr"/>
            <a:t>134.6K</a:t>
          </a:fld>
          <a:endParaRPr lang="en-US" sz="1400" b="1">
            <a:solidFill>
              <a:schemeClr val="tx1"/>
            </a:solidFill>
            <a:latin typeface="Tenorite" panose="00000500000000000000" pitchFamily="2" charset="0"/>
          </a:endParaRPr>
        </a:p>
      </xdr:txBody>
    </xdr:sp>
    <xdr:clientData/>
  </xdr:twoCellAnchor>
  <xdr:twoCellAnchor>
    <xdr:from>
      <xdr:col>1</xdr:col>
      <xdr:colOff>318028</xdr:colOff>
      <xdr:row>16</xdr:row>
      <xdr:rowOff>145519</xdr:rowOff>
    </xdr:from>
    <xdr:to>
      <xdr:col>2</xdr:col>
      <xdr:colOff>496146</xdr:colOff>
      <xdr:row>18</xdr:row>
      <xdr:rowOff>108371</xdr:rowOff>
    </xdr:to>
    <xdr:sp macro="" textlink="Sheet1!G8">
      <xdr:nvSpPr>
        <xdr:cNvPr id="23" name="Rectangle: Rounded Corners 22">
          <a:extLst>
            <a:ext uri="{FF2B5EF4-FFF2-40B4-BE49-F238E27FC236}">
              <a16:creationId xmlns:a16="http://schemas.microsoft.com/office/drawing/2014/main" id="{F41EABA2-F4DA-404A-8E3B-9225ED75B0B5}"/>
            </a:ext>
          </a:extLst>
        </xdr:cNvPr>
        <xdr:cNvSpPr/>
      </xdr:nvSpPr>
      <xdr:spPr>
        <a:xfrm>
          <a:off x="1008591" y="3003019"/>
          <a:ext cx="868680" cy="3200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2A55D6D-FD23-4E00-BAD5-F914425651C1}" type="TxLink">
            <a:rPr lang="en-US" sz="1400" b="1" i="0" u="none" strike="noStrike">
              <a:solidFill>
                <a:schemeClr val="tx1"/>
              </a:solidFill>
              <a:latin typeface="Tenorite" panose="00000500000000000000" pitchFamily="2" charset="0"/>
              <a:cs typeface="Calibri"/>
            </a:rPr>
            <a:pPr algn="ctr"/>
            <a:t>57.87%</a:t>
          </a:fld>
          <a:endParaRPr lang="en-US" sz="1400" b="1">
            <a:solidFill>
              <a:schemeClr val="tx1"/>
            </a:solidFill>
            <a:latin typeface="Tenorite" panose="00000500000000000000" pitchFamily="2" charset="0"/>
          </a:endParaRPr>
        </a:p>
      </xdr:txBody>
    </xdr:sp>
    <xdr:clientData/>
  </xdr:twoCellAnchor>
  <xdr:twoCellAnchor>
    <xdr:from>
      <xdr:col>1</xdr:col>
      <xdr:colOff>329218</xdr:colOff>
      <xdr:row>21</xdr:row>
      <xdr:rowOff>168538</xdr:rowOff>
    </xdr:from>
    <xdr:to>
      <xdr:col>2</xdr:col>
      <xdr:colOff>507336</xdr:colOff>
      <xdr:row>23</xdr:row>
      <xdr:rowOff>131391</xdr:rowOff>
    </xdr:to>
    <xdr:sp macro="" textlink="Sheet1!G12">
      <xdr:nvSpPr>
        <xdr:cNvPr id="24" name="Rectangle: Rounded Corners 23">
          <a:extLst>
            <a:ext uri="{FF2B5EF4-FFF2-40B4-BE49-F238E27FC236}">
              <a16:creationId xmlns:a16="http://schemas.microsoft.com/office/drawing/2014/main" id="{2ADA5AAD-1C49-4493-9C0B-AA260678248D}"/>
            </a:ext>
          </a:extLst>
        </xdr:cNvPr>
        <xdr:cNvSpPr/>
      </xdr:nvSpPr>
      <xdr:spPr>
        <a:xfrm>
          <a:off x="1019781" y="3919007"/>
          <a:ext cx="868680" cy="3200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E13AEBC-6E0A-4C22-A6E1-C19B4AB96D6A}" type="TxLink">
            <a:rPr lang="en-US" sz="1400" b="1" i="0" u="none" strike="noStrike">
              <a:solidFill>
                <a:schemeClr val="tx1"/>
              </a:solidFill>
              <a:latin typeface="Tenorite" panose="00000500000000000000" pitchFamily="2" charset="0"/>
              <a:cs typeface="Calibri"/>
            </a:rPr>
            <a:pPr algn="ctr"/>
            <a:t>24.83%</a:t>
          </a:fld>
          <a:endParaRPr lang="en-US" sz="1400" b="1">
            <a:solidFill>
              <a:schemeClr val="tx1"/>
            </a:solidFill>
            <a:latin typeface="Tenorite" panose="00000500000000000000" pitchFamily="2" charset="0"/>
          </a:endParaRPr>
        </a:p>
      </xdr:txBody>
    </xdr:sp>
    <xdr:clientData/>
  </xdr:twoCellAnchor>
  <xdr:twoCellAnchor>
    <xdr:from>
      <xdr:col>1</xdr:col>
      <xdr:colOff>328348</xdr:colOff>
      <xdr:row>26</xdr:row>
      <xdr:rowOff>116417</xdr:rowOff>
    </xdr:from>
    <xdr:to>
      <xdr:col>2</xdr:col>
      <xdr:colOff>506466</xdr:colOff>
      <xdr:row>28</xdr:row>
      <xdr:rowOff>79270</xdr:rowOff>
    </xdr:to>
    <xdr:sp macro="" textlink="Sheet1!G9">
      <xdr:nvSpPr>
        <xdr:cNvPr id="25" name="Rectangle: Rounded Corners 24">
          <a:extLst>
            <a:ext uri="{FF2B5EF4-FFF2-40B4-BE49-F238E27FC236}">
              <a16:creationId xmlns:a16="http://schemas.microsoft.com/office/drawing/2014/main" id="{8AC6ABFC-8C52-4F50-94DF-2380180711B3}"/>
            </a:ext>
          </a:extLst>
        </xdr:cNvPr>
        <xdr:cNvSpPr/>
      </xdr:nvSpPr>
      <xdr:spPr>
        <a:xfrm>
          <a:off x="1018911" y="4759855"/>
          <a:ext cx="868680" cy="3200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44B7328-4105-4B41-A6EC-5B61B21649D5}" type="TxLink">
            <a:rPr lang="en-US" sz="1400" b="1" i="0" u="none" strike="noStrike">
              <a:solidFill>
                <a:schemeClr val="tx1"/>
              </a:solidFill>
              <a:latin typeface="Tenorite" panose="00000500000000000000" pitchFamily="2" charset="0"/>
              <a:cs typeface="Calibri"/>
            </a:rPr>
            <a:pPr algn="ctr"/>
            <a:t>3.62</a:t>
          </a:fld>
          <a:endParaRPr lang="en-US" sz="1400" b="1">
            <a:solidFill>
              <a:schemeClr val="tx1"/>
            </a:solidFill>
            <a:latin typeface="Tenorite" panose="00000500000000000000"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95250</xdr:colOff>
      <xdr:row>1</xdr:row>
      <xdr:rowOff>76200</xdr:rowOff>
    </xdr:from>
    <xdr:to>
      <xdr:col>12</xdr:col>
      <xdr:colOff>238125</xdr:colOff>
      <xdr:row>9</xdr:row>
      <xdr:rowOff>123825</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B147CAC5-9B96-4EFA-A595-28D700D8D53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00950" y="26670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1685925</xdr:colOff>
      <xdr:row>25</xdr:row>
      <xdr:rowOff>19050</xdr:rowOff>
    </xdr:from>
    <xdr:to>
      <xdr:col>7</xdr:col>
      <xdr:colOff>447675</xdr:colOff>
      <xdr:row>39</xdr:row>
      <xdr:rowOff>85725</xdr:rowOff>
    </xdr:to>
    <xdr:graphicFrame macro="">
      <xdr:nvGraphicFramePr>
        <xdr:cNvPr id="2" name="Chart 1">
          <a:extLst>
            <a:ext uri="{FF2B5EF4-FFF2-40B4-BE49-F238E27FC236}">
              <a16:creationId xmlns:a16="http://schemas.microsoft.com/office/drawing/2014/main" id="{09A76C24-23A5-CFA8-1081-07EF29E33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68518519" backgroundQuery="1" createdVersion="7" refreshedVersion="8" minRefreshableVersion="3" recordCount="0" supportSubquery="1" supportAdvancedDrill="1" xr:uid="{AE01F84A-69DD-44D4-92D6-7AF06389A481}">
  <cacheSource type="external" connectionId="7"/>
  <cacheFields count="3">
    <cacheField name="[Measures].[Total_Revenue]" caption="Total_Revenue" numFmtId="0" hierarchy="34" level="32767"/>
    <cacheField name="[fact_aggregated_bookings].[check_in_date (Month)].[check_in_date (Month)]" caption="check_in_date (Month)" numFmtId="0" hierarchy="15" level="1">
      <sharedItems containsSemiMixedTypes="0" containsNonDate="0" containsString="0"/>
    </cacheField>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2" memberValueDatatype="130" unbalanced="0">
      <fieldsUsage count="2">
        <fieldUsage x="-1"/>
        <fieldUsage x="1"/>
      </fieldsUsage>
    </cacheHierarchy>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oneField="1">
      <fieldsUsage count="1">
        <fieldUsage x="0"/>
      </fieldsUsage>
    </cacheHierarchy>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1527775" backgroundQuery="1" createdVersion="7" refreshedVersion="8" minRefreshableVersion="3" recordCount="0" supportSubquery="1" supportAdvancedDrill="1" xr:uid="{F7DFE5C8-B9F2-498D-B947-24074E1F3394}">
  <cacheSource type="external" connectionId="7"/>
  <cacheFields count="2">
    <cacheField name="[Measures].[Average_Rating]" caption="Average_Rating" numFmtId="0" hierarchy="39"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oneField="1">
      <fieldsUsage count="1">
        <fieldUsage x="0"/>
      </fieldsUsage>
    </cacheHierarchy>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1874998" backgroundQuery="1" createdVersion="7" refreshedVersion="8" minRefreshableVersion="3" recordCount="0" supportSubquery="1" supportAdvancedDrill="1" xr:uid="{0E225DA5-DE37-46E9-A376-BBAEB29F866C}">
  <cacheSource type="external" connectionId="7"/>
  <cacheFields count="2">
    <cacheField name="[Measures].[No_of_Days]" caption="No_of_Days" numFmtId="0" hierarchy="40"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oneField="1">
      <fieldsUsage count="1">
        <fieldUsage x="0"/>
      </fieldsUsage>
    </cacheHierarchy>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2106483" backgroundQuery="1" createdVersion="7" refreshedVersion="8" minRefreshableVersion="3" recordCount="0" supportSubquery="1" supportAdvancedDrill="1" xr:uid="{BD82E425-AB83-4613-94BB-CD63C10E1BF0}">
  <cacheSource type="external" connectionId="7"/>
  <cacheFields count="2">
    <cacheField name="[Measures].[Total_Cancelled]" caption="Total_Cancelled" numFmtId="0" hierarchy="41"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oneField="1">
      <fieldsUsage count="1">
        <fieldUsage x="0"/>
      </fieldsUsage>
    </cacheHierarchy>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2453706" backgroundQuery="1" createdVersion="7" refreshedVersion="8" minRefreshableVersion="3" recordCount="0" supportSubquery="1" supportAdvancedDrill="1" xr:uid="{3A4E05AE-9FA8-4B1B-89C6-24589BD322DD}">
  <cacheSource type="external" connectionId="7"/>
  <cacheFields count="2">
    <cacheField name="[Measures].[DURN]" caption="DURN" numFmtId="0" hierarchy="53"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oneField="1">
      <fieldsUsage count="1">
        <fieldUsage x="0"/>
      </fieldsUsage>
    </cacheHierarchy>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337963" backgroundQuery="1" createdVersion="7" refreshedVersion="8" minRefreshableVersion="3" recordCount="0" supportSubquery="1" supportAdvancedDrill="1" xr:uid="{3A46A6A3-5FB2-4486-A0EC-F3361B537BE0}">
  <cacheSource type="external" connectionId="7"/>
  <cacheFields count="4">
    <cacheField name="[Measures].[Booking_%_By_Platform]" caption="Booking_%_By_Platform" numFmtId="0" hierarchy="46" level="32767"/>
    <cacheField name="[fact_bookings].[booking_platform].[booking_platform]" caption="booking_platform" numFmtId="0" hierarchy="23" level="1">
      <sharedItems count="7">
        <s v="direct offline"/>
        <s v="direct online"/>
        <s v="journey"/>
        <s v="logtrip"/>
        <s v="makeyourtrip"/>
        <s v="others"/>
        <s v="tripster"/>
      </sharedItems>
    </cacheField>
    <cacheField name="[fact_aggregated_bookings].[check_in_date (Month)].[check_in_date (Month)]" caption="check_in_date (Month)" numFmtId="0" hierarchy="15" level="1">
      <sharedItems containsSemiMixedTypes="0" containsNonDate="0" containsString="0"/>
    </cacheField>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2" memberValueDatatype="130" unbalanced="0">
      <fieldsUsage count="2">
        <fieldUsage x="-1"/>
        <fieldUsage x="2"/>
      </fieldsUsage>
    </cacheHierarchy>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oneField="1">
      <fieldsUsage count="1">
        <fieldUsage x="0"/>
      </fieldsUsage>
    </cacheHierarchy>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4074076" backgroundQuery="1" createdVersion="7" refreshedVersion="8" minRefreshableVersion="3" recordCount="0" supportSubquery="1" supportAdvancedDrill="1" xr:uid="{50462DED-95A0-48C0-9659-490B1EE40FDB}">
  <cacheSource type="external" connectionId="7"/>
  <cacheFields count="3">
    <cacheField name="[Measures].[Booking_%_By_Room_Class]" caption="Booking_%_By_Room_Class" numFmtId="0" hierarchy="47" level="32767"/>
    <cacheField name="[dim_rooms].[room_class].[room_class]" caption="room_class" numFmtId="0" hierarchy="9" level="1">
      <sharedItems count="4">
        <s v="Elite"/>
        <s v="Premium"/>
        <s v="Presidential"/>
        <s v="Standard"/>
      </sharedItems>
    </cacheField>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oneField="1">
      <fieldsUsage count="1">
        <fieldUsage x="0"/>
      </fieldsUsage>
    </cacheHierarchy>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4305554" backgroundQuery="1" createdVersion="7" refreshedVersion="8" minRefreshableVersion="3" recordCount="0" supportSubquery="1" supportAdvancedDrill="1" xr:uid="{8BB4A2A7-AC06-411F-836E-99C719B429FA}">
  <cacheSource type="external" connectionId="7"/>
  <cacheFields count="2">
    <cacheField name="[Measures].[Average_Rate]" caption="Average_Rate" numFmtId="0" hierarchy="48"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oneField="1">
      <fieldsUsage count="1">
        <fieldUsage x="0"/>
      </fieldsUsage>
    </cacheHierarchy>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4652777" backgroundQuery="1" createdVersion="7" refreshedVersion="8" minRefreshableVersion="3" recordCount="0" supportSubquery="1" supportAdvancedDrill="1" xr:uid="{5DD60350-0549-4588-9D02-96F0D9D6331E}">
  <cacheSource type="external" connectionId="7"/>
  <cacheFields count="2">
    <cacheField name="[Measures].[Realisation_%]" caption="Realisation_%" numFmtId="0" hierarchy="49"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oneField="1">
      <fieldsUsage count="1">
        <fieldUsage x="0"/>
      </fieldsUsage>
    </cacheHierarchy>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5115739" backgroundQuery="1" createdVersion="7" refreshedVersion="8" minRefreshableVersion="3" recordCount="0" supportSubquery="1" supportAdvancedDrill="1" xr:uid="{890095C5-817B-4DC2-9BB7-A11ADFE592E5}">
  <cacheSource type="external" connectionId="7"/>
  <cacheFields count="2">
    <cacheField name="[Measures].[RevPAR]" caption="RevPAR" numFmtId="0" hierarchy="50"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oneField="1">
      <fieldsUsage count="1">
        <fieldUsage x="0"/>
      </fieldsUsage>
    </cacheHierarchy>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5462962" backgroundQuery="1" createdVersion="7" refreshedVersion="8" minRefreshableVersion="3" recordCount="0" supportSubquery="1" supportAdvancedDrill="1" xr:uid="{1126D0BD-3FDA-48C4-A7E0-2789C85F526B}">
  <cacheSource type="external" connectionId="7"/>
  <cacheFields count="2">
    <cacheField name="[Measures].[DBRN]" caption="DBRN" numFmtId="0" hierarchy="51"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oneField="1">
      <fieldsUsage count="1">
        <fieldUsage x="0"/>
      </fieldsUsage>
    </cacheHierarchy>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68750004" backgroundQuery="1" createdVersion="7" refreshedVersion="8" minRefreshableVersion="3" recordCount="0" supportSubquery="1" supportAdvancedDrill="1" xr:uid="{181AB3E2-4189-4105-B068-BBF8C609F5A7}">
  <cacheSource type="external" connectionId="7"/>
  <cacheFields count="2">
    <cacheField name="[Measures].[Cancellation_Rate]" caption="Cancellation_Rate" numFmtId="0" hierarchy="42"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oneField="1">
      <fieldsUsage count="1">
        <fieldUsage x="0"/>
      </fieldsUsage>
    </cacheHierarchy>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5810185" backgroundQuery="1" createdVersion="7" refreshedVersion="8" minRefreshableVersion="3" recordCount="0" supportSubquery="1" supportAdvancedDrill="1" xr:uid="{A47FA174-D0CA-4B84-9B50-44E7A4945DB8}">
  <cacheSource type="external" connectionId="7"/>
  <cacheFields count="2">
    <cacheField name="[Measures].[DSRN]" caption="DSRN" numFmtId="0" hierarchy="52"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oneField="1">
      <fieldsUsage count="1">
        <fieldUsage x="0"/>
      </fieldsUsage>
    </cacheHierarchy>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6388886" backgroundQuery="1" createdVersion="7" refreshedVersion="8" minRefreshableVersion="3" recordCount="0" supportSubquery="1" supportAdvancedDrill="1" xr:uid="{07D9F100-6E75-4AF0-9107-39FD574311C5}">
  <cacheSource type="external" connectionId="7"/>
  <cacheFields count="4">
    <cacheField name="[dim_date].[day_type].[day_type]" caption="day_type" numFmtId="0" hierarchy="3" level="1">
      <sharedItems count="2">
        <s v="weekeday"/>
        <s v="weekend"/>
      </sharedItems>
    </cacheField>
    <cacheField name="[Measures].[Total_Booking]" caption="Total_Booking" numFmtId="0" hierarchy="35" level="32767"/>
    <cacheField name="[Measures].[Total_Revenue]" caption="Total_Revenue" numFmtId="0" hierarchy="34"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oneField="1">
      <fieldsUsage count="1">
        <fieldUsage x="2"/>
      </fieldsUsage>
    </cacheHierarchy>
    <cacheHierarchy uniqueName="[Measures].[Total_Booking]" caption="Total_Booking" measure="1" displayFolder="" measureGroup="fact_bookings" count="0" oneField="1">
      <fieldsUsage count="1">
        <fieldUsage x="1"/>
      </fieldsUsage>
    </cacheHierarchy>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7199071" backgroundQuery="1" createdVersion="7" refreshedVersion="8" minRefreshableVersion="3" recordCount="0" supportSubquery="1" supportAdvancedDrill="1" xr:uid="{A0E4DBF2-1FCA-47BE-BD9A-3C9B9FF9731E}">
  <cacheSource type="external" connectionId="7"/>
  <cacheFields count="3">
    <cacheField name="[Measures].[Total_Revenue]" caption="Total_Revenue" numFmtId="0" hierarchy="34" level="32767"/>
    <cacheField name="[dim_hotels].[property_name].[property_name]" caption="property_name" numFmtId="0" hierarchy="5" level="1">
      <sharedItems count="7">
        <s v="Atliq Bay"/>
        <s v="Atliq Blu"/>
        <s v="Atliq City"/>
        <s v="Atliq Exotica"/>
        <s v="Atliq Grands"/>
        <s v="Atliq Palace"/>
        <s v="Atliq Seasons"/>
      </sharedItems>
    </cacheField>
    <cacheField name="[dim_hotels].[city].[city]" caption="city" numFmtId="0" hierarchy="7" level="1">
      <sharedItems count="4">
        <s v="Bangalore"/>
        <s v="Delhi"/>
        <s v="Hyderabad"/>
        <s v="Mumbai"/>
      </sharedItems>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oneField="1">
      <fieldsUsage count="1">
        <fieldUsage x="0"/>
      </fieldsUsage>
    </cacheHierarchy>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7546294" backgroundQuery="1" createdVersion="7" refreshedVersion="8" minRefreshableVersion="3" recordCount="0" supportSubquery="1" supportAdvancedDrill="1" xr:uid="{D8B4EA97-B2B4-4FB3-A2DD-8FA21794EE65}">
  <cacheSource type="external" connectionId="7"/>
  <cacheFields count="4">
    <cacheField name="[dim_date].[day_type].[day_type]" caption="day_type" numFmtId="0" hierarchy="3" level="1">
      <sharedItems count="2">
        <s v="weekeday"/>
        <s v="weekend"/>
      </sharedItems>
    </cacheField>
    <cacheField name="[Measures].[Total_Revenue]" caption="Total_Revenue" numFmtId="0" hierarchy="34" level="32767"/>
    <cacheField name="[dim_rooms].[room_class].[room_class]" caption="room_class" numFmtId="0" hierarchy="9" level="1">
      <sharedItems count="4">
        <s v="Elite"/>
        <s v="Premium"/>
        <s v="Presidential"/>
        <s v="Standard"/>
      </sharedItems>
    </cacheField>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oneField="1">
      <fieldsUsage count="1">
        <fieldUsage x="1"/>
      </fieldsUsage>
    </cacheHierarchy>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8240741" backgroundQuery="1" createdVersion="7" refreshedVersion="8" minRefreshableVersion="3" recordCount="0" supportSubquery="1" supportAdvancedDrill="1" xr:uid="{441549CD-4B82-4DB3-B2BA-EEA79D31248C}">
  <cacheSource type="external" connectionId="7"/>
  <cacheFields count="4">
    <cacheField name="[dim_date].[day_type].[day_type]" caption="day_type" numFmtId="0" hierarchy="3" level="1">
      <sharedItems count="2">
        <s v="weekeday"/>
        <s v="weekend"/>
      </sharedItems>
    </cacheField>
    <cacheField name="[fact_bookings].[booking_status].[booking_status]" caption="booking_status" numFmtId="0" hierarchy="25" level="1">
      <sharedItems count="3">
        <s v="Cancelled"/>
        <s v="Checked Out"/>
        <s v="No Show"/>
      </sharedItems>
    </cacheField>
    <cacheField name="[Measures].[Total_Booking]" caption="Total_Booking" numFmtId="0" hierarchy="35"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1"/>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oneField="1">
      <fieldsUsage count="1">
        <fieldUsage x="2"/>
      </fieldsUsage>
    </cacheHierarchy>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8819441" backgroundQuery="1" createdVersion="7" refreshedVersion="8" minRefreshableVersion="3" recordCount="0" supportSubquery="1" supportAdvancedDrill="1" xr:uid="{A519A1D0-F0EB-4E7A-998E-25DD0FC97006}">
  <cacheSource type="external" connectionId="7"/>
  <cacheFields count="4">
    <cacheField name="[dim_date].[week no].[week no]" caption="week no" numFmtId="0" hierarchy="2" level="1">
      <sharedItems count="14">
        <s v="W 19"/>
        <s v="W 20"/>
        <s v="W 21"/>
        <s v="W 22"/>
        <s v="W 23"/>
        <s v="W 24"/>
        <s v="W 25"/>
        <s v="W 26"/>
        <s v="W 27"/>
        <s v="W 28"/>
        <s v="W 29"/>
        <s v="W 30"/>
        <s v="W 31"/>
        <s v="W 32"/>
      </sharedItems>
    </cacheField>
    <cacheField name="[Measures].[Total_Revenue]" caption="Total_Revenue" numFmtId="0" hierarchy="34" level="32767"/>
    <cacheField name="[Measures].[Total_Booking]" caption="Total_Booking" numFmtId="0" hierarchy="35"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oneField="1">
      <fieldsUsage count="1">
        <fieldUsage x="1"/>
      </fieldsUsage>
    </cacheHierarchy>
    <cacheHierarchy uniqueName="[Measures].[Total_Booking]" caption="Total_Booking" measure="1" displayFolder="" measureGroup="fact_bookings" count="0" oneField="1">
      <fieldsUsage count="1">
        <fieldUsage x="2"/>
      </fieldsUsage>
    </cacheHierarchy>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9629627" backgroundQuery="1" createdVersion="7" refreshedVersion="8" minRefreshableVersion="3" recordCount="0" supportSubquery="1" supportAdvancedDrill="1" xr:uid="{3BD75B2A-C245-4A42-AA60-528537E30B34}">
  <cacheSource type="external" connectionId="7"/>
  <cacheFields count="5">
    <cacheField name="[fact_bookings].[booking_date].[booking_date]" caption="booking_date" numFmtId="0" hierarchy="18" level="1">
      <sharedItems containsSemiMixedTypes="0" containsNonDate="0" containsDate="1" containsString="0" minDate="2022-04-07T00:00:00" maxDate="2022-08-01T00:00:00" count="116">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7-01T00:00:00" u="1"/>
        <d v="2022-07-02T00:00:00" u="1"/>
        <d v="2022-07-03T00:00:00" u="1"/>
        <d v="2022-07-04T00:00:00" u="1"/>
        <d v="2022-07-05T00:00:00" u="1"/>
        <d v="2022-07-06T00:00:00" u="1"/>
        <d v="2022-07-07T00:00:00" u="1"/>
        <d v="2022-07-08T00:00:00" u="1"/>
        <d v="2022-07-09T00:00:00" u="1"/>
        <d v="2022-07-10T00:00:00" u="1"/>
        <d v="2022-07-11T00:00:00" u="1"/>
        <d v="2022-07-12T00:00:00" u="1"/>
        <d v="2022-07-13T00:00:00" u="1"/>
        <d v="2022-07-14T00:00:00" u="1"/>
        <d v="2022-07-15T00:00:00" u="1"/>
        <d v="2022-07-16T00:00:00" u="1"/>
        <d v="2022-07-17T00:00:00" u="1"/>
        <d v="2022-07-18T00:00:00" u="1"/>
        <d v="2022-07-19T00:00:00" u="1"/>
        <d v="2022-07-20T00:00:00" u="1"/>
        <d v="2022-07-21T00:00:00" u="1"/>
        <d v="2022-07-22T00:00:00" u="1"/>
        <d v="2022-07-23T00:00:00" u="1"/>
        <d v="2022-07-24T00:00:00" u="1"/>
        <d v="2022-07-25T00:00:00" u="1"/>
        <d v="2022-07-26T00:00:00" u="1"/>
        <d v="2022-07-27T00:00:00" u="1"/>
        <d v="2022-07-28T00:00:00" u="1"/>
        <d v="2022-07-29T00:00:00" u="1"/>
        <d v="2022-07-30T00:00:00" u="1"/>
        <d v="2022-07-31T00:00:00" u="1"/>
        <d v="2022-06-01T00:00:00" u="1"/>
        <d v="2022-06-02T00:00:00" u="1"/>
        <d v="2022-06-03T00:00:00" u="1"/>
        <d v="2022-06-04T00:00:00" u="1"/>
        <d v="2022-06-05T00:00:00" u="1"/>
        <d v="2022-06-06T00:00:00" u="1"/>
        <d v="2022-06-07T00:00:00" u="1"/>
        <d v="2022-06-08T00:00:00" u="1"/>
        <d v="2022-06-09T00:00:00" u="1"/>
        <d v="2022-06-10T00:00:00" u="1"/>
        <d v="2022-06-11T00:00:00" u="1"/>
        <d v="2022-06-12T00:00:00" u="1"/>
        <d v="2022-06-13T00:00:00" u="1"/>
        <d v="2022-06-14T00:00:00" u="1"/>
        <d v="2022-06-15T00:00:00" u="1"/>
        <d v="2022-06-16T00:00:00" u="1"/>
        <d v="2022-06-17T00:00:00" u="1"/>
        <d v="2022-06-18T00:00:00" u="1"/>
        <d v="2022-06-19T00:00:00" u="1"/>
        <d v="2022-06-20T00:00:00" u="1"/>
        <d v="2022-06-21T00:00:00" u="1"/>
        <d v="2022-06-22T00:00:00" u="1"/>
        <d v="2022-06-23T00:00:00" u="1"/>
        <d v="2022-06-24T00:00:00" u="1"/>
        <d v="2022-06-25T00:00:00" u="1"/>
        <d v="2022-06-26T00:00:00" u="1"/>
        <d v="2022-06-27T00:00:00" u="1"/>
        <d v="2022-06-28T00:00:00" u="1"/>
        <d v="2022-06-29T00:00:00" u="1"/>
        <d v="2022-06-30T00:00:00" u="1"/>
        <d v="2022-05-01T00:00:00" u="1"/>
        <d v="2022-05-02T00:00:00" u="1"/>
        <d v="2022-05-03T00:00:00" u="1"/>
        <d v="2022-05-04T00:00:00" u="1"/>
        <d v="2022-05-05T00:00:00" u="1"/>
        <d v="2022-05-06T00:00:00" u="1"/>
        <d v="2022-05-07T00:00:00" u="1"/>
        <d v="2022-05-08T00:00:00" u="1"/>
        <d v="2022-05-09T00:00:00" u="1"/>
        <d v="2022-05-10T00:00:00" u="1"/>
        <d v="2022-05-11T00:00:00" u="1"/>
        <d v="2022-05-12T00:00:00" u="1"/>
        <d v="2022-05-13T00:00:00" u="1"/>
        <d v="2022-05-14T00:00:00" u="1"/>
        <d v="2022-05-15T00:00:00" u="1"/>
        <d v="2022-05-16T00:00:00" u="1"/>
        <d v="2022-05-17T00:00:00" u="1"/>
        <d v="2022-05-18T00:00:00" u="1"/>
        <d v="2022-05-19T00:00:00" u="1"/>
        <d v="2022-05-20T00:00:00" u="1"/>
        <d v="2022-05-21T00:00:00" u="1"/>
        <d v="2022-05-22T00:00:00" u="1"/>
        <d v="2022-05-23T00:00:00" u="1"/>
        <d v="2022-05-24T00:00:00" u="1"/>
        <d v="2022-05-25T00:00:00" u="1"/>
        <d v="2022-05-26T00:00:00" u="1"/>
        <d v="2022-05-27T00:00:00" u="1"/>
        <d v="2022-05-28T00:00:00" u="1"/>
        <d v="2022-05-29T00:00:00" u="1"/>
        <d v="2022-05-30T00:00:00" u="1"/>
        <d v="2022-05-31T00:00:00" u="1"/>
      </sharedItems>
    </cacheField>
    <cacheField name="[fact_bookings].[booking_date (Month)].[booking_date (Month)]" caption="booking_date (Month)" numFmtId="0" hierarchy="29" level="1">
      <sharedItems count="4">
        <s v="Apr"/>
        <s v="May"/>
        <s v="Jun"/>
        <s v="Jul"/>
      </sharedItems>
    </cacheField>
    <cacheField name="[Measures].[Total_Revenue]" caption="Total_Revenue" numFmtId="0" hierarchy="34" level="32767"/>
    <cacheField name="[Measures].[Total_Booking]" caption="Total_Booking" numFmtId="0" hierarchy="35"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4"/>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fieldsUsage count="2">
        <fieldUsage x="-1"/>
        <fieldUsage x="0"/>
      </fieldsUsage>
    </cacheHierarchy>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fieldsUsage count="2">
        <fieldUsage x="-1"/>
        <fieldUsage x="1"/>
      </fieldsUsage>
    </cacheHierarchy>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oneField="1">
      <fieldsUsage count="1">
        <fieldUsage x="2"/>
      </fieldsUsage>
    </cacheHierarchy>
    <cacheHierarchy uniqueName="[Measures].[Total_Booking]" caption="Total_Booking" measure="1" displayFolder="" measureGroup="fact_bookings" count="0" oneField="1">
      <fieldsUsage count="1">
        <fieldUsage x="3"/>
      </fieldsUsage>
    </cacheHierarchy>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1.633812384258" backgroundQuery="1" createdVersion="7" refreshedVersion="8" minRefreshableVersion="3" recordCount="0" supportSubquery="1" supportAdvancedDrill="1" xr:uid="{1DE977FF-B5FD-4E80-8D19-B8EE3266B7D5}">
  <cacheSource type="external" connectionId="7"/>
  <cacheFields count="3">
    <cacheField name="[dim_hotels].[property_name].[property_name]" caption="property_name" numFmtId="0" hierarchy="5" level="1">
      <sharedItems count="7">
        <s v="Atliq Bay"/>
        <s v="Atliq Exotica"/>
        <s v="Atliq Palace"/>
        <s v="Atliq Blu" u="1"/>
        <s v="Atliq City" u="1"/>
        <s v="Atliq Grands" u="1"/>
        <s v="Atliq Seasons" u="1"/>
      </sharedItems>
    </cacheField>
    <cacheField name="[dim_hotels].[city].[city]" caption="city" numFmtId="0" hierarchy="7" level="1">
      <sharedItems count="4">
        <s v="Bangalore"/>
        <s v="Delhi"/>
        <s v="Hyderabad"/>
        <s v="Mumbai"/>
      </sharedItems>
    </cacheField>
    <cacheField name="[Measures].[Sum of revenue_realized]" caption="Sum of revenue_realized" numFmtId="0" hierarchy="61" level="32767"/>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0"/>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2"/>
      </fieldsUsage>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5.559976273151" backgroundQuery="1" createdVersion="3" refreshedVersion="7" minRefreshableVersion="3" recordCount="0" supportSubquery="1" supportAdvancedDrill="1" xr:uid="{01F2BDE2-71B7-4AE1-BF54-843265DFF4B1}">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0"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17007270"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5.772376388886" backgroundQuery="1" createdVersion="3" refreshedVersion="7" minRefreshableVersion="3" recordCount="0" supportSubquery="1" supportAdvancedDrill="1" xr:uid="{7BD94030-3CDE-4EF5-B005-8C8FA0CB59EF}">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297305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6909722" backgroundQuery="1" createdVersion="7" refreshedVersion="8" minRefreshableVersion="3" recordCount="0" supportSubquery="1" supportAdvancedDrill="1" xr:uid="{D2E3BE42-B18D-4580-B3E2-CE9D42E5B07A}">
  <cacheSource type="external" connectionId="7"/>
  <cacheFields count="2">
    <cacheField name="[Measures].[Total_Checked_Out]" caption="Total_Checked_Out" numFmtId="0" hierarchy="43"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oneField="1">
      <fieldsUsage count="1">
        <fieldUsage x="0"/>
      </fieldsUsage>
    </cacheHierarchy>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69444443" backgroundQuery="1" createdVersion="7" refreshedVersion="8" minRefreshableVersion="3" recordCount="0" supportSubquery="1" supportAdvancedDrill="1" xr:uid="{3ACEC699-8FA1-43A0-B027-5A2C57958D79}">
  <cacheSource type="external" connectionId="7"/>
  <cacheFields count="2">
    <cacheField name="[Measures].[Total_No_Show]" caption="Total_No_Show" numFmtId="0" hierarchy="44"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oneField="1">
      <fieldsUsage count="1">
        <fieldUsage x="0"/>
      </fieldsUsage>
    </cacheHierarchy>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69791666" backgroundQuery="1" createdVersion="7" refreshedVersion="8" minRefreshableVersion="3" recordCount="0" supportSubquery="1" supportAdvancedDrill="1" xr:uid="{C2DF0D6B-9322-4779-BA56-142BF0FC529D}">
  <cacheSource type="external" connectionId="7"/>
  <cacheFields count="2">
    <cacheField name="[Measures].[No_Show_%]" caption="No_Show_%" numFmtId="0" hierarchy="45"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oneField="1">
      <fieldsUsage count="1">
        <fieldUsage x="0"/>
      </fieldsUsage>
    </cacheHierarchy>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0138889" backgroundQuery="1" createdVersion="7" refreshedVersion="8" minRefreshableVersion="3" recordCount="0" supportSubquery="1" supportAdvancedDrill="1" xr:uid="{1F8FF5A8-16F8-4D05-A9A8-F41F58FE6F95}">
  <cacheSource type="external" connectionId="7"/>
  <cacheFields count="3">
    <cacheField name="[Measures].[Total_Booking]" caption="Total_Booking" numFmtId="0" hierarchy="35" level="32767"/>
    <cacheField name="[fact_aggregated_bookings].[check_in_date (Month)].[check_in_date (Month)]" caption="check_in_date (Month)" numFmtId="0" hierarchy="15" level="1">
      <sharedItems containsSemiMixedTypes="0" containsNonDate="0" containsString="0"/>
    </cacheField>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2" memberValueDatatype="130" unbalanced="0">
      <fieldsUsage count="2">
        <fieldUsage x="-1"/>
        <fieldUsage x="1"/>
      </fieldsUsage>
    </cacheHierarchy>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oneField="1">
      <fieldsUsage count="1">
        <fieldUsage x="0"/>
      </fieldsUsage>
    </cacheHierarchy>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0601851" backgroundQuery="1" createdVersion="7" refreshedVersion="8" minRefreshableVersion="3" recordCount="0" supportSubquery="1" supportAdvancedDrill="1" xr:uid="{9EF040A3-E723-45B3-B50E-970D0AB84830}">
  <cacheSource type="external" connectionId="7"/>
  <cacheFields count="2">
    <cacheField name="[Measures].[Total_Capacity]" caption="Total_Capacity" numFmtId="0" hierarchy="36"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oneField="1">
      <fieldsUsage count="1">
        <fieldUsage x="0"/>
      </fieldsUsage>
    </cacheHierarchy>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0833336" backgroundQuery="1" createdVersion="7" refreshedVersion="8" minRefreshableVersion="3" recordCount="0" supportSubquery="1" supportAdvancedDrill="1" xr:uid="{2D982BF7-F2A6-4B69-BB37-174663156FE7}">
  <cacheSource type="external" connectionId="7"/>
  <cacheFields count="2">
    <cacheField name="[Measures].[Total_Successfull_Booking]" caption="Total_Successfull_Booking" numFmtId="0" hierarchy="37"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oneField="1">
      <fieldsUsage count="1">
        <fieldUsage x="0"/>
      </fieldsUsage>
    </cacheHierarchy>
    <cacheHierarchy uniqueName="[Measures].[Occupancy]" caption="Occupancy" measure="1" displayFolder="" measureGroup="fact_aggregated_bookings" count="0"/>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20.726871180559" backgroundQuery="1" createdVersion="7" refreshedVersion="8" minRefreshableVersion="3" recordCount="0" supportSubquery="1" supportAdvancedDrill="1" xr:uid="{66384B87-7DAA-4C49-8941-EAD652CE7296}">
  <cacheSource type="external" connectionId="7"/>
  <cacheFields count="2">
    <cacheField name="[Measures].[Occupancy]" caption="Occupancy" numFmtId="0" hierarchy="38" level="32767"/>
    <cacheField name="[dim_hotels].[city].[city]" caption="city" numFmtId="0" hierarchy="7" level="1">
      <sharedItems containsSemiMixedTypes="0" containsNonDate="0" containsString="0"/>
    </cacheField>
  </cacheFields>
  <cacheHierarchies count="6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check_in_date (Month)]" caption="check_in_date (Month)" attribute="1" defaultMemberUniqueName="[fact_aggregated_bookings].[check_in_date (Month)].[All]" allUniqueName="[fact_aggregated_bookings].[check_in_date (Month)].[All]" dimensionUniqueName="[fact_aggregated_booking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act_bookings].[check_in_date (Month)]" caption="check_in_date (Month)" attribute="1" defaultMemberUniqueName="[fact_bookings].[check_in_date (Month)].[All]" allUniqueName="[fact_bookings].[check_in_date (Month)].[All]" dimensionUniqueName="[fact_bookings]" displayFolder="" count="0" memberValueDatatype="130" unbalanced="0"/>
    <cacheHierarchy uniqueName="[fact_bookings].[booking_date (Month)]" caption="booking_date (Month)" attribute="1" defaultMemberUniqueName="[fact_bookings].[booking_date (Month)].[All]" allUniqueName="[fact_bookings].[booking_date (Month)].[All]" dimensionUniqueName="[fact_bookings]" displayFolder="" count="2" memberValueDatatype="130" unbalanced="0"/>
    <cacheHierarchy uniqueName="[Unique_Property_ID].[Unique_property_id]" caption="Unique_property_id" attribute="1" defaultMemberUniqueName="[Unique_Property_ID].[Unique_property_id].[All]" allUniqueName="[Unique_Property_ID].[Unique_property_id].[All]" dimensionUniqueName="[Unique_Property_ID]" displayFolder="" count="0" memberValueDatatype="20" unbalanced="0"/>
    <cacheHierarchy uniqueName="[fact_aggregated_bookings].[check_in_date (Month Index)]" caption="check_in_date (Month Index)" attribute="1" defaultMemberUniqueName="[fact_aggregated_bookings].[check_in_date (Month Index)].[All]" allUniqueName="[fact_aggregated_bookings].[check_in_date (Month Index)].[All]" dimensionUniqueName="[fact_aggregated_bookings]" displayFolder="" count="0" memberValueDatatype="20" unbalanced="0" hidden="1"/>
    <cacheHierarchy uniqueName="[fact_bookings].[booking_date (Month Index)]" caption="booking_date (Month Index)" attribute="1" defaultMemberUniqueName="[fact_bookings].[booking_date (Month Index)].[All]" allUniqueName="[fact_bookings].[booking_date (Month Index)].[All]" dimensionUniqueName="[fact_bookings]" displayFolder="" count="0" memberValueDatatype="20" unbalanced="0" hidden="1"/>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Total_Revenue]" caption="Total_Revenue" measure="1" displayFolder="" measureGroup="fact_bookings" count="0"/>
    <cacheHierarchy uniqueName="[Measures].[Total_Booking]" caption="Total_Booking" measure="1" displayFolder="" measureGroup="fact_bookings" count="0"/>
    <cacheHierarchy uniqueName="[Measures].[Total_Capacity]" caption="Total_Capacity" measure="1" displayFolder="" measureGroup="fact_aggregated_bookings" count="0"/>
    <cacheHierarchy uniqueName="[Measures].[Total_Successfull_Booking]" caption="Total_Successfull_Booking" measure="1" displayFolder="" measureGroup="fact_aggregated_bookings" count="0"/>
    <cacheHierarchy uniqueName="[Measures].[Occupancy]" caption="Occupancy" measure="1" displayFolder="" measureGroup="fact_aggregated_bookings" count="0" oneField="1">
      <fieldsUsage count="1">
        <fieldUsage x="0"/>
      </fieldsUsage>
    </cacheHierarchy>
    <cacheHierarchy uniqueName="[Measures].[Average_Rating]" caption="Average_Rating" measure="1" displayFolder="" measureGroup="fact_bookings" count="0"/>
    <cacheHierarchy uniqueName="[Measures].[No_of_Days]" caption="No_of_Days" measure="1" displayFolder="" measureGroup="dim_date" count="0"/>
    <cacheHierarchy uniqueName="[Measures].[Total_Cancelled]" caption="Total_Cancelled" measure="1" displayFolder="" measureGroup="fact_bookings" count="0"/>
    <cacheHierarchy uniqueName="[Measures].[Cancellation_Rate]" caption="Cancellation_Rate" measure="1" displayFolder="" measureGroup="fact_bookings" count="0"/>
    <cacheHierarchy uniqueName="[Measures].[Total_Checked_Out]" caption="Total_Checked_Out" measure="1" displayFolder="" measureGroup="fact_bookings" count="0"/>
    <cacheHierarchy uniqueName="[Measures].[Total_No_Show]" caption="Total_No_Show" measure="1" displayFolder="" measureGroup="fact_bookings" count="0"/>
    <cacheHierarchy uniqueName="[Measures].[No_Show_%]" caption="No_Show_%" measure="1" displayFolder="" measureGroup="fact_bookings" count="0"/>
    <cacheHierarchy uniqueName="[Measures].[Booking_%_By_Platform]" caption="Booking_%_By_Platform" measure="1" displayFolder="" measureGroup="fact_bookings" count="0"/>
    <cacheHierarchy uniqueName="[Measures].[Booking_%_By_Room_Class]" caption="Booking_%_By_Room_Class" measure="1" displayFolder="" measureGroup="fact_bookings" count="0"/>
    <cacheHierarchy uniqueName="[Measures].[Average_Rate]" caption="Average_Rate" measure="1" displayFolder="" measureGroup="fact_bookings" count="0"/>
    <cacheHierarchy uniqueName="[Measures].[Realisation_%]" caption="Realisation_%" measure="1" displayFolder="" measureGroup="fact_bookings" count="0"/>
    <cacheHierarchy uniqueName="[Measures].[RevPAR]" caption="RevPAR" measure="1" displayFolder="" measureGroup="fact_bookings" count="0"/>
    <cacheHierarchy uniqueName="[Measures].[DBRN]" caption="DBRN" measure="1" displayFolder="" measureGroup="fact_bookings" count="0"/>
    <cacheHierarchy uniqueName="[Measures].[DSRN]" caption="DSRN" measure="1" displayFolder="" measureGroup="fact_bookings" count="0"/>
    <cacheHierarchy uniqueName="[Measures].[DURN]" caption="DURN" measure="1" displayFolder="" measureGroup="fact_bookings" count="0"/>
    <cacheHierarchy uniqueName="[Measures].[__XL_Count dim_date]" caption="__XL_Count dim_date" measure="1" displayFolder="" measureGroup="dim_date"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hotels]" caption="__XL_Count dim_hotels" measure="1" displayFolder="" measureGroup="dim_hotels" count="0" hidden="1"/>
    <cacheHierarchy uniqueName="[Measures].[__XL_Count Unique_Property_ID]" caption="__XL_Count Unique_Property_ID" measure="1" displayFolder="" measureGroup="Unique_Property_ID"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7"/>
        </ext>
      </extLst>
    </cacheHierarchy>
  </cacheHierarchies>
  <kpis count="0"/>
  <dimensions count="7">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Unique_Property_ID" uniqueName="[Unique_Property_ID]" caption="Unique_Property_ID"/>
  </dimensions>
  <measureGroups count="6">
    <measureGroup name="dim_date" caption="dim_date"/>
    <measureGroup name="dim_hotels" caption="dim_hotels"/>
    <measureGroup name="dim_rooms" caption="dim_rooms"/>
    <measureGroup name="fact_aggregated_bookings" caption="fact_aggregated_bookings"/>
    <measureGroup name="fact_bookings" caption="fact_bookings"/>
    <measureGroup name="Unique_Property_ID" caption="Unique_Property_ID"/>
  </measureGroups>
  <maps count="12">
    <map measureGroup="0" dimension="0"/>
    <map measureGroup="1" dimension="1"/>
    <map measureGroup="2" dimension="2"/>
    <map measureGroup="3" dimension="0"/>
    <map measureGroup="3" dimension="3"/>
    <map measureGroup="3" dimension="6"/>
    <map measureGroup="4" dimension="0"/>
    <map measureGroup="4" dimension="1"/>
    <map measureGroup="4" dimension="2"/>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406BA-3221-4140-90CB-7B41B407046D}" name="PivotTable3" cacheId="5" applyNumberFormats="0" applyBorderFormats="0" applyFontFormats="0" applyPatternFormats="0" applyAlignmentFormats="0" applyWidthHeightFormats="1" dataCaption="Values" tag="29334ddf-ccc5-494a-8db5-29ba414b67a1" updatedVersion="8" minRefreshableVersion="3" useAutoFormatting="1" subtotalHiddenItems="1" itemPrintTitles="1" createdVersion="7"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43">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aggregated_bookings].[check_in_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IP1.xlsx!fact_book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E42C45-FF9C-4003-9349-69B597DC4943}" name="PivotTable13" cacheId="4" applyNumberFormats="0" applyBorderFormats="0" applyFontFormats="0" applyPatternFormats="0" applyAlignmentFormats="0" applyWidthHeightFormats="1" dataCaption="Values" tag="0d9d3c06-cc0c-4736-9092-a70bfb807227" updatedVersion="8" minRefreshableVersion="3" useAutoFormatting="1" subtotalHiddenItems="1" itemPrintTitles="1" createdVersion="7" indent="0" outline="1" outlineData="1" multipleFieldFilters="0">
  <location ref="C18:C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50">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C4B01C-E2FB-4218-8AC7-DD7ADA266C34}" name="PivotTable10" cacheId="1" applyNumberFormats="0" applyBorderFormats="0" applyFontFormats="0" applyPatternFormats="0" applyAlignmentFormats="0" applyWidthHeightFormats="1" dataCaption="Values" tag="c8d2f4e8-61e7-4599-92c9-5658b435fc41" updatedVersion="8" minRefreshableVersion="3" useAutoFormatting="1" subtotalHiddenItems="1" itemPrintTitles="1" createdVersion="7" indent="0" outline="1" outlineData="1" multipleFieldFilters="0">
  <location ref="C9:C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51">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F3375D-35CF-471E-A51F-A05B1B8149ED}" name="PivotTable11" cacheId="2" applyNumberFormats="0" applyBorderFormats="0" applyFontFormats="0" applyPatternFormats="0" applyAlignmentFormats="0" applyWidthHeightFormats="1" dataCaption="Values" tag="59843a0f-18df-447a-be97-d7624dadef1a" updatedVersion="8" minRefreshableVersion="3" useAutoFormatting="1" subtotalHiddenItems="1" itemPrintTitles="1" createdVersion="7" indent="0" outline="1" outlineData="1" multipleFieldFilters="0">
  <location ref="C12:C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52">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6F1CCF-FB2E-4EF9-8659-2B546C63504E}" name="PivotTable7" cacheId="17" applyNumberFormats="0" applyBorderFormats="0" applyFontFormats="0" applyPatternFormats="0" applyAlignmentFormats="0" applyWidthHeightFormats="1" dataCaption="Values" tag="935b6ee4-7f56-499d-8c20-59622569ba43" updatedVersion="8" minRefreshableVersion="3" useAutoFormatting="1" subtotalHiddenItems="1" itemPrintTitles="1" createdVersion="7" indent="0" compact="0" outline="1" outlineData="1" compactData="0" multipleFieldFilters="0">
  <location ref="D9:D10" firstHeaderRow="1" firstDataRow="1" firstDataCol="0"/>
  <pivotFields count="2">
    <pivotField dataField="1" compact="0" subtotalTop="0" showAll="0" defaultSubtotal="0"/>
    <pivotField compact="0" allDrilled="1" subtotalTop="0" showAll="0" dataSourceSort="1" defaultSubtotal="0" defaultAttributeDrillState="1"/>
  </pivotFields>
  <rowItems count="1">
    <i/>
  </rowItems>
  <colItems count="1">
    <i/>
  </colItems>
  <dataFields count="1">
    <dataField fld="0" subtotal="count" baseField="0" baseItem="0" numFmtId="164"/>
  </dataFields>
  <formats count="2">
    <format dxfId="27">
      <pivotArea grandRow="1" outline="0" collapsedLevelsAreSubtotals="1" fieldPosition="0"/>
    </format>
    <format dxfId="26">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1A2404-8467-4FCB-9062-2A54FADC3C70}" name="PivotTable2" cacheId="13" applyNumberFormats="0" applyBorderFormats="0" applyFontFormats="0" applyPatternFormats="0" applyAlignmentFormats="0" applyWidthHeightFormats="1" dataCaption="Values" tag="4ab54119-cf3f-470d-b987-6e7981c64027" updatedVersion="8" minRefreshableVersion="3" useAutoFormatting="1" subtotalHiddenItems="1" itemPrintTitles="1" createdVersion="7" indent="0" compact="0" outline="1" outlineData="1" compactData="0" multipleFieldFilters="0" chartFormat="12">
  <location ref="A3:B11" firstHeaderRow="1" firstDataRow="1" firstDataCol="1"/>
  <pivotFields count="4">
    <pivotField dataField="1" compact="0" showAll="0" defaultSubtotal="0"/>
    <pivotField axis="axisRow" compact="0" allDrilled="1" showAll="0" dataSourceSort="1" defaultSubtotal="0" defaultAttributeDrillState="1">
      <items count="7">
        <item x="0"/>
        <item x="1"/>
        <item x="2"/>
        <item x="3"/>
        <item x="4"/>
        <item x="5"/>
        <item x="6"/>
      </items>
    </pivotField>
    <pivotField compact="0" allDrilled="1" subtotalTop="0" showAll="0" dataSourceSort="1" defaultSubtotal="0" defaultAttributeDrillState="1"/>
    <pivotField compact="0"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formats count="2">
    <format dxfId="29">
      <pivotArea collapsedLevelsAreSubtotals="1" fieldPosition="0">
        <references count="1">
          <reference field="1" count="0"/>
        </references>
      </pivotArea>
    </format>
    <format dxfId="28">
      <pivotArea grandRow="1" outline="0" collapsedLevelsAreSubtotals="1" fieldPosition="0"/>
    </format>
  </formats>
  <chartFormats count="8">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 chart="8" format="5">
      <pivotArea type="data" outline="0" fieldPosition="0">
        <references count="2">
          <reference field="4294967294" count="1" selected="0">
            <x v="0"/>
          </reference>
          <reference field="1" count="1" selected="0">
            <x v="3"/>
          </reference>
        </references>
      </pivotArea>
    </chartFormat>
    <chartFormat chart="8" format="6">
      <pivotArea type="data" outline="0" fieldPosition="0">
        <references count="2">
          <reference field="4294967294" count="1" selected="0">
            <x v="0"/>
          </reference>
          <reference field="1" count="1" selected="0">
            <x v="4"/>
          </reference>
        </references>
      </pivotArea>
    </chartFormat>
    <chartFormat chart="8" format="7">
      <pivotArea type="data" outline="0" fieldPosition="0">
        <references count="2">
          <reference field="4294967294" count="1" selected="0">
            <x v="0"/>
          </reference>
          <reference field="1" count="1" selected="0">
            <x v="5"/>
          </reference>
        </references>
      </pivotArea>
    </chartFormat>
    <chartFormat chart="8" format="8">
      <pivotArea type="data" outline="0" fieldPosition="0">
        <references count="2">
          <reference field="4294967294" count="1" selected="0">
            <x v="0"/>
          </reference>
          <reference field="1" count="1" selected="0">
            <x v="6"/>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aggregated_bookings].[check_in_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IP1.xlsx!fact_book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5E32BBF-7378-4DBE-BF12-79F14D0AABA5}" name="PivotTable3" cacheId="14" applyNumberFormats="0" applyBorderFormats="0" applyFontFormats="0" applyPatternFormats="0" applyAlignmentFormats="0" applyWidthHeightFormats="1" dataCaption="Values" tag="f94af5e6-c42b-4ecf-9883-c5ddf4e6f678" updatedVersion="8" minRefreshableVersion="3" useAutoFormatting="1" subtotalHiddenItems="1" itemPrintTitles="1" createdVersion="7" indent="0" compact="0" outline="1" outlineData="1" compactData="0" multipleFieldFilters="0" chartFormat="3">
  <location ref="A14:B19" firstHeaderRow="1" firstDataRow="1" firstDataCol="1"/>
  <pivotFields count="3">
    <pivotField dataField="1" compact="0" subtotalTop="0" showAll="0" defaultSubtotal="0"/>
    <pivotField axis="axisRow" compact="0" allDrilled="1" subtotalTop="0" showAll="0" dataSourceSort="1" defaultSubtotal="0" defaultAttributeDrillState="1">
      <items count="4">
        <item x="0"/>
        <item x="1"/>
        <item x="2"/>
        <item x="3"/>
      </items>
    </pivotField>
    <pivotField compact="0"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formats count="2">
    <format dxfId="31">
      <pivotArea fieldPosition="0">
        <references count="1">
          <reference field="1" count="0"/>
        </references>
      </pivotArea>
    </format>
    <format dxfId="30">
      <pivotArea grandRow="1" outline="0" collapsedLevelsAreSubtotals="1"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7881836-0B3F-4021-8E4C-BA4A09D6C2AD}" name="PivotTable9" cacheId="19" applyNumberFormats="0" applyBorderFormats="0" applyFontFormats="0" applyPatternFormats="0" applyAlignmentFormats="0" applyWidthHeightFormats="1" dataCaption="Values" tag="600173a8-29d3-4b25-b183-e6628b0d6f84" updatedVersion="8" minRefreshableVersion="3" useAutoFormatting="1" subtotalHiddenItems="1" itemPrintTitles="1" createdVersion="7" indent="0" compact="0" outline="1" outlineData="1" compactData="0" multipleFieldFilters="0">
  <location ref="D15:D16" firstHeaderRow="1" firstDataRow="1" firstDataCol="0"/>
  <pivotFields count="2">
    <pivotField dataField="1" compact="0" subtotalTop="0" showAll="0" defaultSubtotal="0"/>
    <pivotField compact="0" allDrilled="1" subtotalTop="0" showAll="0" dataSourceSort="1" defaultSubtotal="0" defaultAttributeDrillState="1"/>
  </pivotFields>
  <rowItems count="1">
    <i/>
  </rowItems>
  <colItems count="1">
    <i/>
  </colItems>
  <dataFields count="1">
    <dataField fld="0" subtotal="count" baseField="0" baseItem="0" numFmtId="164"/>
  </dataFields>
  <formats count="2">
    <format dxfId="33">
      <pivotArea grandRow="1" outline="0" collapsedLevelsAreSubtotals="1" fieldPosition="0"/>
    </format>
    <format dxfId="32">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7AD983B-82EC-4817-962B-5BE26CD22D24}" name="PivotTable5" cacheId="15" applyNumberFormats="0" applyBorderFormats="0" applyFontFormats="0" applyPatternFormats="0" applyAlignmentFormats="0" applyWidthHeightFormats="1" dataCaption="Values" tag="d2a370f4-904e-4bc8-8ee6-64cc2f423fa0" updatedVersion="8" minRefreshableVersion="3" useAutoFormatting="1" subtotalHiddenItems="1" itemPrintTitles="1" createdVersion="7" indent="0" compact="0" outline="1" outlineData="1" compactData="0" multipleFieldFilters="0">
  <location ref="D3:D4" firstHeaderRow="1" firstDataRow="1" firstDataCol="0"/>
  <pivotFields count="2">
    <pivotField dataField="1" compact="0" subtotalTop="0" showAll="0" defaultSubtotal="0"/>
    <pivotField compact="0" allDrilled="1" subtotalTop="0" showAll="0" dataSourceSort="1" defaultSubtotal="0" defaultAttributeDrillState="1"/>
  </pivotFields>
  <rowItems count="1">
    <i/>
  </rowItems>
  <colItems count="1">
    <i/>
  </colItems>
  <dataFields count="1">
    <dataField fld="0" subtotal="count" baseField="0" baseItem="0" numFmtId="164"/>
  </dataFields>
  <formats count="2">
    <format dxfId="35">
      <pivotArea grandRow="1" outline="0" collapsedLevelsAreSubtotals="1" fieldPosition="0"/>
    </format>
    <format dxfId="34">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A8624D1-B774-4152-A079-64FE7E37EF7B}" name="PivotTable10" cacheId="12" applyNumberFormats="0" applyBorderFormats="0" applyFontFormats="0" applyPatternFormats="0" applyAlignmentFormats="0" applyWidthHeightFormats="1" dataCaption="Values" tag="56e36363-03b4-4207-ab82-68e680c014b2" updatedVersion="8" minRefreshableVersion="3" useAutoFormatting="1" subtotalHiddenItems="1" itemPrintTitles="1" createdVersion="7" indent="0" compact="0" outline="1" outlineData="1" compactData="0" multipleFieldFilters="0">
  <location ref="D18:D19" firstHeaderRow="1" firstDataRow="1" firstDataCol="0"/>
  <pivotFields count="2">
    <pivotField dataField="1" compact="0" subtotalTop="0" showAll="0" defaultSubtotal="0"/>
    <pivotField compact="0" allDrilled="1" subtotalTop="0" showAll="0" dataSourceSort="1" defaultSubtotal="0" defaultAttributeDrillState="1"/>
  </pivotFields>
  <rowItems count="1">
    <i/>
  </rowItems>
  <colItems count="1">
    <i/>
  </colItems>
  <dataFields count="1">
    <dataField fld="0" subtotal="count" baseField="0" baseItem="0" numFmtId="164"/>
  </dataFields>
  <formats count="2">
    <format dxfId="37">
      <pivotArea grandRow="1" outline="0" collapsedLevelsAreSubtotals="1" fieldPosition="0"/>
    </format>
    <format dxfId="36">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42BC24-4C29-43C7-9414-ABC62FDA24F5}" name="PivotTable12" cacheId="26" applyNumberFormats="0" applyBorderFormats="0" applyFontFormats="0" applyPatternFormats="0" applyAlignmentFormats="0" applyWidthHeightFormats="1" dataCaption="Values" tag="f94af5e6-c42b-4ecf-9883-c5ddf4e6f678" updatedVersion="8" minRefreshableVersion="3" useAutoFormatting="1" subtotalHiddenItems="1" itemPrintTitles="1" createdVersion="7" indent="0" compact="0" outline="1" outlineData="1" compactData="0" multipleFieldFilters="0" chartFormat="96">
  <location ref="F12:K17" firstHeaderRow="1" firstDataRow="2" firstDataCol="1"/>
  <pivotFields count="3">
    <pivotField axis="axisRow" compact="0" allDrilled="1" subtotalTop="0" showAll="0" dataSourceSort="1" defaultSubtotal="0" defaultAttributeDrillState="1">
      <items count="7">
        <item s="1" x="0"/>
        <item s="1" x="1"/>
        <item s="1" x="2"/>
        <item x="3"/>
        <item x="4"/>
        <item x="5"/>
        <item x="6"/>
      </items>
    </pivotField>
    <pivotField axis="axisCol" compact="0" allDrilled="1" subtotalTop="0" showAll="0" dataSourceSort="1" defaultSubtotal="0" defaultAttributeDrillState="1">
      <items count="4">
        <item x="0"/>
        <item x="1"/>
        <item x="2"/>
        <item x="3"/>
      </items>
    </pivotField>
    <pivotField dataField="1" compact="0" subtotalTop="0" showAll="0" defaultSubtotal="0"/>
  </pivotFields>
  <rowFields count="1">
    <field x="0"/>
  </rowFields>
  <rowItems count="4">
    <i>
      <x/>
    </i>
    <i>
      <x v="1"/>
    </i>
    <i>
      <x v="2"/>
    </i>
    <i t="grand">
      <x/>
    </i>
  </rowItems>
  <colFields count="1">
    <field x="1"/>
  </colFields>
  <colItems count="5">
    <i>
      <x/>
    </i>
    <i>
      <x v="1"/>
    </i>
    <i>
      <x v="2"/>
    </i>
    <i>
      <x v="3"/>
    </i>
    <i t="grand">
      <x/>
    </i>
  </colItems>
  <dataFields count="1">
    <dataField name="Sum of revenue_realized" fld="2" baseField="0" baseItem="0"/>
  </dataFields>
  <formats count="1">
    <format dxfId="38">
      <pivotArea grandRow="1" outline="0" collapsedLevelsAreSubtotals="1" fieldPosition="0"/>
    </format>
  </formats>
  <chartFormats count="49">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0" count="1" selected="0">
            <x v="3"/>
          </reference>
        </references>
      </pivotArea>
    </chartFormat>
    <chartFormat chart="4" format="6" series="1">
      <pivotArea type="data" outline="0" fieldPosition="0">
        <references count="2">
          <reference field="4294967294" count="1" selected="0">
            <x v="0"/>
          </reference>
          <reference field="0" count="1" selected="0">
            <x v="4"/>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5"/>
          </reference>
        </references>
      </pivotArea>
    </chartFormat>
    <chartFormat chart="4" format="9" series="1">
      <pivotArea type="data" outline="0" fieldPosition="0">
        <references count="2">
          <reference field="4294967294" count="1" selected="0">
            <x v="0"/>
          </reference>
          <reference field="0" count="1" selected="0">
            <x v="2"/>
          </reference>
        </references>
      </pivotArea>
    </chartFormat>
    <chartFormat chart="4" format="10" series="1">
      <pivotArea type="data" outline="0" fieldPosition="0">
        <references count="2">
          <reference field="4294967294" count="1" selected="0">
            <x v="0"/>
          </reference>
          <reference field="0" count="1" selected="0">
            <x v="6"/>
          </reference>
        </references>
      </pivotArea>
    </chartFormat>
    <chartFormat chart="4" format="11" series="1">
      <pivotArea type="data" outline="0" fieldPosition="0">
        <references count="2">
          <reference field="4294967294" count="1" selected="0">
            <x v="0"/>
          </reference>
          <reference field="0" count="1" selected="0">
            <x v="0"/>
          </reference>
        </references>
      </pivotArea>
    </chartFormat>
    <chartFormat chart="4" format="12" series="1">
      <pivotArea type="data" outline="0" fieldPosition="0">
        <references count="3">
          <reference field="4294967294" count="1" selected="0">
            <x v="0"/>
          </reference>
          <reference field="0" count="1" selected="0">
            <x v="3"/>
          </reference>
          <reference field="1" count="1" selected="0">
            <x v="3"/>
          </reference>
        </references>
      </pivotArea>
    </chartFormat>
    <chartFormat chart="4" format="13" series="1">
      <pivotArea type="data" outline="0" fieldPosition="0">
        <references count="3">
          <reference field="4294967294" count="1" selected="0">
            <x v="0"/>
          </reference>
          <reference field="0" count="1" selected="0">
            <x v="4"/>
          </reference>
          <reference field="1" count="1" selected="0">
            <x v="0"/>
          </reference>
        </references>
      </pivotArea>
    </chartFormat>
    <chartFormat chart="4" format="14" series="1">
      <pivotArea type="data" outline="0" fieldPosition="0">
        <references count="3">
          <reference field="4294967294" count="1" selected="0">
            <x v="0"/>
          </reference>
          <reference field="0" count="1" selected="0">
            <x v="4"/>
          </reference>
          <reference field="1" count="1" selected="0">
            <x v="1"/>
          </reference>
        </references>
      </pivotArea>
    </chartFormat>
    <chartFormat chart="4" format="15" series="1">
      <pivotArea type="data" outline="0" fieldPosition="0">
        <references count="3">
          <reference field="4294967294" count="1" selected="0">
            <x v="0"/>
          </reference>
          <reference field="0" count="1" selected="0">
            <x v="4"/>
          </reference>
          <reference field="1" count="1" selected="0">
            <x v="2"/>
          </reference>
        </references>
      </pivotArea>
    </chartFormat>
    <chartFormat chart="4" format="16" series="1">
      <pivotArea type="data" outline="0" fieldPosition="0">
        <references count="3">
          <reference field="4294967294" count="1" selected="0">
            <x v="0"/>
          </reference>
          <reference field="0" count="1" selected="0">
            <x v="4"/>
          </reference>
          <reference field="1" count="1" selected="0">
            <x v="3"/>
          </reference>
        </references>
      </pivotArea>
    </chartFormat>
    <chartFormat chart="4" format="17" series="1">
      <pivotArea type="data" outline="0" fieldPosition="0">
        <references count="3">
          <reference field="4294967294" count="1" selected="0">
            <x v="0"/>
          </reference>
          <reference field="0" count="1" selected="0">
            <x v="1"/>
          </reference>
          <reference field="1" count="1" selected="0">
            <x v="0"/>
          </reference>
        </references>
      </pivotArea>
    </chartFormat>
    <chartFormat chart="4" format="18" series="1">
      <pivotArea type="data" outline="0" fieldPosition="0">
        <references count="3">
          <reference field="4294967294" count="1" selected="0">
            <x v="0"/>
          </reference>
          <reference field="0" count="1" selected="0">
            <x v="1"/>
          </reference>
          <reference field="1" count="1" selected="0">
            <x v="2"/>
          </reference>
        </references>
      </pivotArea>
    </chartFormat>
    <chartFormat chart="4" format="19" series="1">
      <pivotArea type="data" outline="0" fieldPosition="0">
        <references count="3">
          <reference field="4294967294" count="1" selected="0">
            <x v="0"/>
          </reference>
          <reference field="0" count="1" selected="0">
            <x v="1"/>
          </reference>
          <reference field="1" count="1" selected="0">
            <x v="3"/>
          </reference>
        </references>
      </pivotArea>
    </chartFormat>
    <chartFormat chart="4" format="20" series="1">
      <pivotArea type="data" outline="0" fieldPosition="0">
        <references count="3">
          <reference field="4294967294" count="1" selected="0">
            <x v="0"/>
          </reference>
          <reference field="0" count="1" selected="0">
            <x v="5"/>
          </reference>
          <reference field="1" count="1" selected="0">
            <x v="0"/>
          </reference>
        </references>
      </pivotArea>
    </chartFormat>
    <chartFormat chart="4" format="21" series="1">
      <pivotArea type="data" outline="0" fieldPosition="0">
        <references count="3">
          <reference field="4294967294" count="1" selected="0">
            <x v="0"/>
          </reference>
          <reference field="0" count="1" selected="0">
            <x v="5"/>
          </reference>
          <reference field="1" count="1" selected="0">
            <x v="1"/>
          </reference>
        </references>
      </pivotArea>
    </chartFormat>
    <chartFormat chart="4" format="22" series="1">
      <pivotArea type="data" outline="0" fieldPosition="0">
        <references count="3">
          <reference field="4294967294" count="1" selected="0">
            <x v="0"/>
          </reference>
          <reference field="0" count="1" selected="0">
            <x v="5"/>
          </reference>
          <reference field="1" count="1" selected="0">
            <x v="2"/>
          </reference>
        </references>
      </pivotArea>
    </chartFormat>
    <chartFormat chart="4" format="23" series="1">
      <pivotArea type="data" outline="0" fieldPosition="0">
        <references count="3">
          <reference field="4294967294" count="1" selected="0">
            <x v="0"/>
          </reference>
          <reference field="0" count="1" selected="0">
            <x v="5"/>
          </reference>
          <reference field="1" count="1" selected="0">
            <x v="3"/>
          </reference>
        </references>
      </pivotArea>
    </chartFormat>
    <chartFormat chart="4" format="24" series="1">
      <pivotArea type="data" outline="0" fieldPosition="0">
        <references count="3">
          <reference field="4294967294" count="1" selected="0">
            <x v="0"/>
          </reference>
          <reference field="0" count="1" selected="0">
            <x v="2"/>
          </reference>
          <reference field="1" count="1" selected="0">
            <x v="0"/>
          </reference>
        </references>
      </pivotArea>
    </chartFormat>
    <chartFormat chart="4" format="25" series="1">
      <pivotArea type="data" outline="0" fieldPosition="0">
        <references count="3">
          <reference field="4294967294" count="1" selected="0">
            <x v="0"/>
          </reference>
          <reference field="0" count="1" selected="0">
            <x v="2"/>
          </reference>
          <reference field="1" count="1" selected="0">
            <x v="1"/>
          </reference>
        </references>
      </pivotArea>
    </chartFormat>
    <chartFormat chart="4" format="26" series="1">
      <pivotArea type="data" outline="0" fieldPosition="0">
        <references count="3">
          <reference field="4294967294" count="1" selected="0">
            <x v="0"/>
          </reference>
          <reference field="0" count="1" selected="0">
            <x v="2"/>
          </reference>
          <reference field="1" count="1" selected="0">
            <x v="2"/>
          </reference>
        </references>
      </pivotArea>
    </chartFormat>
    <chartFormat chart="4" format="27" series="1">
      <pivotArea type="data" outline="0" fieldPosition="0">
        <references count="3">
          <reference field="4294967294" count="1" selected="0">
            <x v="0"/>
          </reference>
          <reference field="0" count="1" selected="0">
            <x v="2"/>
          </reference>
          <reference field="1" count="1" selected="0">
            <x v="3"/>
          </reference>
        </references>
      </pivotArea>
    </chartFormat>
    <chartFormat chart="4" format="28" series="1">
      <pivotArea type="data" outline="0" fieldPosition="0">
        <references count="3">
          <reference field="4294967294" count="1" selected="0">
            <x v="0"/>
          </reference>
          <reference field="0" count="1" selected="0">
            <x v="6"/>
          </reference>
          <reference field="1" count="1" selected="0">
            <x v="3"/>
          </reference>
        </references>
      </pivotArea>
    </chartFormat>
    <chartFormat chart="22" format="36" series="1">
      <pivotArea type="data" outline="0" fieldPosition="0">
        <references count="2">
          <reference field="4294967294" count="1" selected="0">
            <x v="0"/>
          </reference>
          <reference field="1" count="1" selected="0">
            <x v="0"/>
          </reference>
        </references>
      </pivotArea>
    </chartFormat>
    <chartFormat chart="22" format="37" series="1">
      <pivotArea type="data" outline="0" fieldPosition="0">
        <references count="2">
          <reference field="4294967294" count="1" selected="0">
            <x v="0"/>
          </reference>
          <reference field="1" count="1" selected="0">
            <x v="1"/>
          </reference>
        </references>
      </pivotArea>
    </chartFormat>
    <chartFormat chart="22" format="38" series="1">
      <pivotArea type="data" outline="0" fieldPosition="0">
        <references count="2">
          <reference field="4294967294" count="1" selected="0">
            <x v="0"/>
          </reference>
          <reference field="1" count="1" selected="0">
            <x v="2"/>
          </reference>
        </references>
      </pivotArea>
    </chartFormat>
    <chartFormat chart="22" format="39" series="1">
      <pivotArea type="data" outline="0" fieldPosition="0">
        <references count="2">
          <reference field="4294967294" count="1" selected="0">
            <x v="0"/>
          </reference>
          <reference field="1" count="1" selected="0">
            <x v="3"/>
          </reference>
        </references>
      </pivotArea>
    </chartFormat>
    <chartFormat chart="51" format="40" series="1">
      <pivotArea type="data" outline="0" fieldPosition="0">
        <references count="2">
          <reference field="4294967294" count="1" selected="0">
            <x v="0"/>
          </reference>
          <reference field="1" count="1" selected="0">
            <x v="0"/>
          </reference>
        </references>
      </pivotArea>
    </chartFormat>
    <chartFormat chart="51" format="41" series="1">
      <pivotArea type="data" outline="0" fieldPosition="0">
        <references count="2">
          <reference field="4294967294" count="1" selected="0">
            <x v="0"/>
          </reference>
          <reference field="1" count="1" selected="0">
            <x v="1"/>
          </reference>
        </references>
      </pivotArea>
    </chartFormat>
    <chartFormat chart="51" format="42" series="1">
      <pivotArea type="data" outline="0" fieldPosition="0">
        <references count="2">
          <reference field="4294967294" count="1" selected="0">
            <x v="0"/>
          </reference>
          <reference field="1" count="1" selected="0">
            <x v="2"/>
          </reference>
        </references>
      </pivotArea>
    </chartFormat>
    <chartFormat chart="51" format="43" series="1">
      <pivotArea type="data" outline="0" fieldPosition="0">
        <references count="2">
          <reference field="4294967294" count="1" selected="0">
            <x v="0"/>
          </reference>
          <reference field="1" count="1" selected="0">
            <x v="3"/>
          </reference>
        </references>
      </pivotArea>
    </chartFormat>
    <chartFormat chart="51" format="44">
      <pivotArea type="data" outline="0" fieldPosition="0">
        <references count="3">
          <reference field="4294967294" count="1" selected="0">
            <x v="0"/>
          </reference>
          <reference field="0" count="1" selected="0">
            <x v="2"/>
          </reference>
          <reference field="1" count="1" selected="0">
            <x v="0"/>
          </reference>
        </references>
      </pivotArea>
    </chartFormat>
    <chartFormat chart="51" format="45">
      <pivotArea type="data" outline="0" fieldPosition="0">
        <references count="3">
          <reference field="4294967294" count="1" selected="0">
            <x v="0"/>
          </reference>
          <reference field="0" count="1" selected="0">
            <x v="1"/>
          </reference>
          <reference field="1" count="1" selected="0">
            <x v="3"/>
          </reference>
        </references>
      </pivotArea>
    </chartFormat>
    <chartFormat chart="51" format="46">
      <pivotArea type="data" outline="0" fieldPosition="0">
        <references count="3">
          <reference field="4294967294" count="1" selected="0">
            <x v="0"/>
          </reference>
          <reference field="0" count="1" selected="0">
            <x v="6"/>
          </reference>
          <reference field="1" count="1" selected="0">
            <x v="3"/>
          </reference>
        </references>
      </pivotArea>
    </chartFormat>
    <chartFormat chart="51" format="47">
      <pivotArea type="data" outline="0" fieldPosition="0">
        <references count="3">
          <reference field="4294967294" count="1" selected="0">
            <x v="0"/>
          </reference>
          <reference field="0" count="1" selected="0">
            <x v="0"/>
          </reference>
          <reference field="1" count="1" selected="0">
            <x v="3"/>
          </reference>
        </references>
      </pivotArea>
    </chartFormat>
    <chartFormat chart="51" format="48">
      <pivotArea type="data" outline="0" fieldPosition="0">
        <references count="3">
          <reference field="4294967294" count="1" selected="0">
            <x v="0"/>
          </reference>
          <reference field="0" count="1" selected="0">
            <x v="0"/>
          </reference>
          <reference field="1" count="1" selected="0">
            <x v="0"/>
          </reference>
        </references>
      </pivotArea>
    </chartFormat>
    <chartFormat chart="89" format="49" series="1">
      <pivotArea type="data" outline="0" fieldPosition="0">
        <references count="2">
          <reference field="4294967294" count="1" selected="0">
            <x v="0"/>
          </reference>
          <reference field="1" count="1" selected="0">
            <x v="0"/>
          </reference>
        </references>
      </pivotArea>
    </chartFormat>
    <chartFormat chart="89" format="50" series="1">
      <pivotArea type="data" outline="0" fieldPosition="0">
        <references count="2">
          <reference field="4294967294" count="1" selected="0">
            <x v="0"/>
          </reference>
          <reference field="1" count="1" selected="0">
            <x v="1"/>
          </reference>
        </references>
      </pivotArea>
    </chartFormat>
    <chartFormat chart="89" format="51" series="1">
      <pivotArea type="data" outline="0" fieldPosition="0">
        <references count="2">
          <reference field="4294967294" count="1" selected="0">
            <x v="0"/>
          </reference>
          <reference field="1" count="1" selected="0">
            <x v="2"/>
          </reference>
        </references>
      </pivotArea>
    </chartFormat>
    <chartFormat chart="89" format="52" series="1">
      <pivotArea type="data" outline="0" fieldPosition="0">
        <references count="2">
          <reference field="4294967294" count="1" selected="0">
            <x v="0"/>
          </reference>
          <reference field="1" count="1" selected="0">
            <x v="3"/>
          </reference>
        </references>
      </pivotArea>
    </chartFormat>
    <chartFormat chart="51" format="49">
      <pivotArea type="data" outline="0" fieldPosition="0">
        <references count="3">
          <reference field="4294967294" count="1" selected="0">
            <x v="0"/>
          </reference>
          <reference field="0" count="1" selected="0">
            <x v="0"/>
          </reference>
          <reference field="1" count="1" selected="0">
            <x v="2"/>
          </reference>
        </references>
      </pivotArea>
    </chartFormat>
    <chartFormat chart="51" format="50">
      <pivotArea type="data" outline="0" fieldPosition="0">
        <references count="3">
          <reference field="4294967294" count="1" selected="0">
            <x v="0"/>
          </reference>
          <reference field="0" count="1" selected="0">
            <x v="0"/>
          </reference>
          <reference field="1" count="1" selected="0">
            <x v="1"/>
          </reference>
        </references>
      </pivotArea>
    </chartFormat>
    <chartFormat chart="51" format="51">
      <pivotArea type="data" outline="0" fieldPosition="0">
        <references count="3">
          <reference field="4294967294" count="1" selected="0">
            <x v="0"/>
          </reference>
          <reference field="0" count="1" selected="0">
            <x v="2"/>
          </reference>
          <reference field="1" count="1" selected="0">
            <x v="2"/>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13140-5496-44D1-927E-E3DEAD3A2AC8}" name="PivotTable6" cacheId="8" applyNumberFormats="0" applyBorderFormats="0" applyFontFormats="0" applyPatternFormats="0" applyAlignmentFormats="0" applyWidthHeightFormats="1" dataCaption="Values" tag="107da4c9-4d1e-4600-ba39-3d3f1dac64fd" updatedVersion="8" minRefreshableVersion="3" useAutoFormatting="1" subtotalHiddenItems="1" itemPrintTitles="1" createdVersion="7"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44">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60FCB1C-1A76-475F-87EC-FD0ABE5075CF}" name="PivotTable8" cacheId="18" applyNumberFormats="0" applyBorderFormats="0" applyFontFormats="0" applyPatternFormats="0" applyAlignmentFormats="0" applyWidthHeightFormats="1" dataCaption="Values" tag="97e54412-eb63-4290-bbdc-a79f22fcfae1" updatedVersion="8" minRefreshableVersion="3" useAutoFormatting="1" subtotalHiddenItems="1" itemPrintTitles="1" createdVersion="7" indent="0" compact="0" outline="1" outlineData="1" compactData="0" multipleFieldFilters="0">
  <location ref="D12:D13" firstHeaderRow="1" firstDataRow="1" firstDataCol="0"/>
  <pivotFields count="2">
    <pivotField dataField="1" compact="0" subtotalTop="0" showAll="0" defaultSubtotal="0"/>
    <pivotField compact="0" allDrilled="1" subtotalTop="0" showAll="0" dataSourceSort="1" defaultSubtotal="0" defaultAttributeDrillState="1"/>
  </pivotFields>
  <rowItems count="1">
    <i/>
  </rowItems>
  <colItems count="1">
    <i/>
  </colItems>
  <dataFields count="1">
    <dataField fld="0" subtotal="count" baseField="0" baseItem="0" numFmtId="164"/>
  </dataFields>
  <formats count="2">
    <format dxfId="40">
      <pivotArea grandRow="1" outline="0" collapsedLevelsAreSubtotals="1" fieldPosition="0"/>
    </format>
    <format dxfId="39">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9C3691D-2399-4AA9-A9CD-35C0955AA7FF}" name="PivotTable6" cacheId="16" applyNumberFormats="0" applyBorderFormats="0" applyFontFormats="0" applyPatternFormats="0" applyAlignmentFormats="0" applyWidthHeightFormats="1" dataCaption="Values" tag="9b5e29f6-4877-4aab-83c7-5c8e385ec199" updatedVersion="8" minRefreshableVersion="3" useAutoFormatting="1" subtotalHiddenItems="1" itemPrintTitles="1" createdVersion="7" indent="0" compact="0" outline="1" outlineData="1" compactData="0" multipleFieldFilters="0">
  <location ref="D6:D7" firstHeaderRow="1" firstDataRow="1" firstDataCol="0"/>
  <pivotFields count="2">
    <pivotField dataField="1" compact="0" subtotalTop="0" showAll="0" defaultSubtotal="0"/>
    <pivotField compact="0" allDrilled="1" subtotalTop="0" showAll="0" dataSourceSort="1" defaultSubtotal="0" defaultAttributeDrillState="1"/>
  </pivotFields>
  <rowItems count="1">
    <i/>
  </rowItems>
  <colItems count="1">
    <i/>
  </colItems>
  <dataFields count="1">
    <dataField fld="0" subtotal="count" baseField="0" baseItem="0" numFmtId="10"/>
  </dataFields>
  <formats count="2">
    <format dxfId="42">
      <pivotArea grandRow="1" outline="0" collapsedLevelsAreSubtotals="1" fieldPosition="0"/>
    </format>
    <format dxfId="41">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70043CB-B346-4626-ADD8-57D7474742A8}" name="PivotTable13" cacheId="22" applyNumberFormats="0" applyBorderFormats="0" applyFontFormats="0" applyPatternFormats="0" applyAlignmentFormats="0" applyWidthHeightFormats="1" dataCaption="Values" tag="8ebffad2-6402-4f3b-a21e-3578de70ebd6" updatedVersion="8" minRefreshableVersion="3" useAutoFormatting="1" subtotalHiddenItems="1" itemPrintTitles="1" createdVersion="7" indent="0" compact="0" outline="1" outlineData="1" compactData="0" multipleFieldFilters="0" chartFormat="47">
  <location ref="H3:I8" firstHeaderRow="1" firstDataRow="1" firstDataCol="1"/>
  <pivotFields count="4">
    <pivotField compact="0" allDrilled="1" showAll="0" dataSourceSort="1" defaultSubtotal="0" defaultAttributeDrillState="1">
      <items count="2">
        <item s="1" x="0"/>
        <item s="1" x="1"/>
      </items>
    </pivotField>
    <pivotField dataField="1" compact="0" showAll="0" defaultSubtotal="0"/>
    <pivotField axis="axisRow" compact="0" allDrilled="1" subtotalTop="0" showAll="0" dataSourceSort="1" defaultSubtotal="0" defaultAttributeDrillState="1">
      <items count="4">
        <item x="0"/>
        <item x="1"/>
        <item x="2"/>
        <item x="3"/>
      </items>
    </pivotField>
    <pivotField compact="0"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numFmtId="165"/>
  </dataFields>
  <formats count="1">
    <format dxfId="20">
      <pivotArea outline="0" collapsedLevelsAreSubtotals="1" fieldPosition="0"/>
    </format>
  </formats>
  <chartFormats count="2">
    <chartFormat chart="17" format="21" series="1">
      <pivotArea type="data" outline="0" fieldPosition="0">
        <references count="1">
          <reference field="4294967294" count="1" selected="0">
            <x v="0"/>
          </reference>
        </references>
      </pivotArea>
    </chartFormat>
    <chartFormat chart="30" format="2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4390CB3-9D15-48D7-B681-E0907001464C}" name="PivotTable12" cacheId="21" applyNumberFormats="0" applyBorderFormats="0" applyFontFormats="0" applyPatternFormats="0" applyAlignmentFormats="0" applyWidthHeightFormats="1" dataCaption="Values" tag="9fbbc61c-5b19-4374-978b-ed9c8cf3a451" updatedVersion="8" minRefreshableVersion="3" useAutoFormatting="1" subtotalHiddenItems="1" itemPrintTitles="1" createdVersion="7" indent="0" compact="0" outline="1" outlineData="1" compactData="0" multipleFieldFilters="0">
  <location ref="A9:F18" firstHeaderRow="1" firstDataRow="2" firstDataCol="1"/>
  <pivotFields count="3">
    <pivotField dataField="1" compact="0" showAll="0" defaultSubtotal="0"/>
    <pivotField axis="axisRow" compact="0" allDrilled="1" showAll="0" dataSourceSort="1" defaultSubtotal="0" defaultAttributeDrillState="1">
      <items count="7">
        <item x="0"/>
        <item x="1"/>
        <item x="2"/>
        <item x="3"/>
        <item x="4"/>
        <item x="5"/>
        <item x="6"/>
      </items>
    </pivotField>
    <pivotField axis="axisCol" compact="0" allDrilled="1" showAll="0" dataSourceSort="1" defaultSubtotal="0" defaultAttributeDrillState="1">
      <items count="4">
        <item x="0"/>
        <item x="1"/>
        <item x="2"/>
        <item x="3"/>
      </items>
    </pivotField>
  </pivotFields>
  <rowFields count="1">
    <field x="1"/>
  </rowFields>
  <rowItems count="8">
    <i>
      <x/>
    </i>
    <i>
      <x v="1"/>
    </i>
    <i>
      <x v="2"/>
    </i>
    <i>
      <x v="3"/>
    </i>
    <i>
      <x v="4"/>
    </i>
    <i>
      <x v="5"/>
    </i>
    <i>
      <x v="6"/>
    </i>
    <i t="grand">
      <x/>
    </i>
  </rowItems>
  <colFields count="1">
    <field x="2"/>
  </colFields>
  <colItems count="5">
    <i>
      <x/>
    </i>
    <i>
      <x v="1"/>
    </i>
    <i>
      <x v="2"/>
    </i>
    <i>
      <x v="3"/>
    </i>
    <i t="grand">
      <x/>
    </i>
  </colItems>
  <dataFields count="1">
    <dataField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706E1C8-6649-454D-AD5E-EB491A8CD794}" name="PivotTable11" cacheId="20" applyNumberFormats="0" applyBorderFormats="0" applyFontFormats="0" applyPatternFormats="0" applyAlignmentFormats="0" applyWidthHeightFormats="1" dataCaption="Values" tag="47cfa980-7d6f-449c-9870-cfa1603d4005" updatedVersion="8" minRefreshableVersion="3" useAutoFormatting="1" subtotalHiddenItems="1" itemPrintTitles="1" createdVersion="7" indent="0" compact="0" outline="1" outlineData="1" compactData="0" multipleFieldFilters="0" chartFormat="84">
  <location ref="A3:C6" firstHeaderRow="0" firstDataRow="1" firstDataCol="1"/>
  <pivotFields count="4">
    <pivotField axis="axisRow" compact="0" allDrilled="1" showAll="0" dataSourceSort="1" defaultSubtotal="0" defaultAttributeDrillState="1">
      <items count="2">
        <item s="1" x="0"/>
        <item s="1" x="1"/>
      </items>
    </pivotField>
    <pivotField dataField="1" compact="0" showAll="0" defaultSubtotal="0"/>
    <pivotField dataField="1" compact="0" showAll="0" defaultSubtotal="0"/>
    <pivotField compact="0"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fld="1" subtotal="count" baseField="0" baseItem="0" numFmtId="164"/>
    <dataField fld="2" subtotal="count" baseField="0" baseItem="0"/>
  </dataFields>
  <formats count="4">
    <format dxfId="24">
      <pivotArea outline="0" fieldPosition="0">
        <references count="1">
          <reference field="4294967294" count="1" selected="0">
            <x v="0"/>
          </reference>
        </references>
      </pivotArea>
    </format>
    <format dxfId="23">
      <pivotArea fieldPosition="0">
        <references count="2">
          <reference field="4294967294" count="1" selected="0">
            <x v="1"/>
          </reference>
          <reference field="0" count="1">
            <x v="0"/>
          </reference>
        </references>
      </pivotArea>
    </format>
    <format dxfId="22">
      <pivotArea fieldPosition="0">
        <references count="2">
          <reference field="4294967294" count="1" selected="0">
            <x v="1"/>
          </reference>
          <reference field="0" count="1">
            <x v="1"/>
          </reference>
        </references>
      </pivotArea>
    </format>
    <format dxfId="21">
      <pivotArea field="0" grandRow="1" outline="0" axis="axisRow" fieldPosition="0">
        <references count="1">
          <reference field="4294967294" count="1" selected="0">
            <x v="1"/>
          </reference>
        </references>
      </pivotArea>
    </format>
  </formats>
  <chartFormats count="12">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0" count="1" selected="0">
            <x v="0"/>
          </reference>
        </references>
      </pivotArea>
    </chartFormat>
    <chartFormat chart="23" format="12">
      <pivotArea type="data" outline="0" fieldPosition="0">
        <references count="2">
          <reference field="4294967294" count="1" selected="0">
            <x v="0"/>
          </reference>
          <reference field="0" count="1" selected="0">
            <x v="1"/>
          </reference>
        </references>
      </pivotArea>
    </chartFormat>
    <chartFormat chart="23" format="13" series="1">
      <pivotArea type="data" outline="0" fieldPosition="0">
        <references count="1">
          <reference field="4294967294" count="1" selected="0">
            <x v="1"/>
          </reference>
        </references>
      </pivotArea>
    </chartFormat>
    <chartFormat chart="23" format="14">
      <pivotArea type="data" outline="0" fieldPosition="0">
        <references count="2">
          <reference field="4294967294" count="1" selected="0">
            <x v="1"/>
          </reference>
          <reference field="0" count="1" selected="0">
            <x v="0"/>
          </reference>
        </references>
      </pivotArea>
    </chartFormat>
    <chartFormat chart="23" format="15">
      <pivotArea type="data" outline="0" fieldPosition="0">
        <references count="2">
          <reference field="4294967294" count="1" selected="0">
            <x v="1"/>
          </reference>
          <reference field="0" count="1" selected="0">
            <x v="1"/>
          </reference>
        </references>
      </pivotArea>
    </chartFormat>
    <chartFormat chart="65" format="20" series="1">
      <pivotArea type="data" outline="0" fieldPosition="0">
        <references count="1">
          <reference field="4294967294" count="1" selected="0">
            <x v="0"/>
          </reference>
        </references>
      </pivotArea>
    </chartFormat>
    <chartFormat chart="65" format="21">
      <pivotArea type="data" outline="0" fieldPosition="0">
        <references count="2">
          <reference field="4294967294" count="1" selected="0">
            <x v="0"/>
          </reference>
          <reference field="0" count="1" selected="0">
            <x v="0"/>
          </reference>
        </references>
      </pivotArea>
    </chartFormat>
    <chartFormat chart="65" format="22">
      <pivotArea type="data" outline="0" fieldPosition="0">
        <references count="2">
          <reference field="4294967294" count="1" selected="0">
            <x v="0"/>
          </reference>
          <reference field="0" count="1" selected="0">
            <x v="1"/>
          </reference>
        </references>
      </pivotArea>
    </chartFormat>
    <chartFormat chart="65" format="23" series="1">
      <pivotArea type="data" outline="0" fieldPosition="0">
        <references count="1">
          <reference field="4294967294" count="1" selected="0">
            <x v="1"/>
          </reference>
        </references>
      </pivotArea>
    </chartFormat>
    <chartFormat chart="65" format="24">
      <pivotArea type="data" outline="0" fieldPosition="0">
        <references count="2">
          <reference field="4294967294" count="1" selected="0">
            <x v="1"/>
          </reference>
          <reference field="0" count="1" selected="0">
            <x v="0"/>
          </reference>
        </references>
      </pivotArea>
    </chartFormat>
    <chartFormat chart="65" format="25">
      <pivotArea type="data" outline="0" fieldPosition="0">
        <references count="2">
          <reference field="4294967294" count="1" selected="0">
            <x v="1"/>
          </reference>
          <reference field="0"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231083C-B0A8-4817-8081-E2A044715E49}" name="PivotTable14" cacheId="23" applyNumberFormats="0" applyBorderFormats="0" applyFontFormats="0" applyPatternFormats="0" applyAlignmentFormats="0" applyWidthHeightFormats="1" dataCaption="Values" tag="2a069b32-1026-425a-a125-6c988f46706b" updatedVersion="8" minRefreshableVersion="3" useAutoFormatting="1" subtotalHiddenItems="1" itemPrintTitles="1" createdVersion="7" indent="0" compact="0" outline="1" outlineData="1" compactData="0" multipleFieldFilters="0" chartFormat="3">
  <location ref="H11:I15" firstHeaderRow="1" firstDataRow="1" firstDataCol="1"/>
  <pivotFields count="4">
    <pivotField compact="0" allDrilled="1" showAll="0" dataSourceSort="1" defaultSubtotal="0" defaultAttributeDrillState="1">
      <items count="2">
        <item s="1" x="0"/>
        <item s="1" x="1"/>
      </items>
    </pivotField>
    <pivotField axis="axisRow" compact="0" allDrilled="1" subtotalTop="0" showAll="0" dataSourceSort="1" defaultSubtotal="0" defaultAttributeDrillState="1">
      <items count="3">
        <item x="0"/>
        <item x="1"/>
        <item x="2"/>
      </items>
    </pivotField>
    <pivotField dataField="1" compact="0" subtotalTop="0" showAll="0" defaultSubtotal="0"/>
    <pivotField compact="0" allDrilled="1" subtotalTop="0" showAll="0" dataSourceSort="1" defaultSubtotal="0" defaultAttributeDrillState="1"/>
  </pivotFields>
  <rowFields count="1">
    <field x="1"/>
  </rowFields>
  <rowItems count="4">
    <i>
      <x/>
    </i>
    <i>
      <x v="1"/>
    </i>
    <i>
      <x v="2"/>
    </i>
    <i t="grand">
      <x/>
    </i>
  </rowItems>
  <colItems count="1">
    <i/>
  </colItems>
  <dataFields count="1">
    <dataField fld="2" subtotal="count" baseField="0" baseItem="0" numFmtId="164"/>
  </dataFields>
  <formats count="1">
    <format dxfId="25">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EF67C62-7E9B-4F5B-BCAC-59CFB44985F1}" name="PivotTable15" cacheId="24" applyNumberFormats="0" applyBorderFormats="0" applyFontFormats="0" applyPatternFormats="0" applyAlignmentFormats="0" applyWidthHeightFormats="1" dataCaption="Values" tag="d1559e7d-4d69-4d86-b3c1-6214818b1c62" updatedVersion="8" minRefreshableVersion="3" useAutoFormatting="1" subtotalHiddenItems="1" itemPrintTitles="1" createdVersion="7" indent="0" compact="0" outline="1" outlineData="1" compactData="0" multipleFieldFilters="0" chartFormat="64">
  <location ref="A3:C18" firstHeaderRow="0" firstDataRow="1" firstDataCol="1"/>
  <pivotFields count="4">
    <pivotField axis="axisRow" compact="0" allDrilled="1" showAll="0" dataSourceSort="1" defaultSubtotal="0" defaultAttributeDrillState="1">
      <items count="14">
        <item s="1" x="0"/>
        <item s="1" x="1"/>
        <item s="1" x="2"/>
        <item s="1" x="3"/>
        <item s="1" x="4"/>
        <item s="1" x="5"/>
        <item s="1" x="6"/>
        <item s="1" x="7"/>
        <item s="1" x="8"/>
        <item s="1" x="9"/>
        <item s="1" x="10"/>
        <item s="1" x="11"/>
        <item s="1" x="12"/>
        <item s="1" x="13"/>
      </items>
    </pivotField>
    <pivotField dataField="1" compact="0" showAll="0" defaultSubtotal="0"/>
    <pivotField dataField="1" compact="0" showAll="0" defaultSubtotal="0"/>
    <pivotField compact="0"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fld="1" subtotal="count" baseField="0" baseItem="0" numFmtId="165"/>
    <dataField fld="2" subtotal="count" baseField="0" baseItem="0" numFmtId="164"/>
  </dataFields>
  <formats count="2">
    <format dxfId="1">
      <pivotArea outline="0" fieldPosition="0">
        <references count="1">
          <reference field="4294967294" count="1" selected="0">
            <x v="0"/>
          </reference>
        </references>
      </pivotArea>
    </format>
    <format dxfId="0">
      <pivotArea outline="0" fieldPosition="0">
        <references count="1">
          <reference field="4294967294" count="1" selected="0">
            <x v="1"/>
          </reference>
        </references>
      </pivotArea>
    </format>
  </formats>
  <chartFormats count="32">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49" format="68" series="1">
      <pivotArea type="data" outline="0" fieldPosition="0">
        <references count="1">
          <reference field="4294967294" count="1" selected="0">
            <x v="0"/>
          </reference>
        </references>
      </pivotArea>
    </chartFormat>
    <chartFormat chart="49" format="69">
      <pivotArea type="data" outline="0" fieldPosition="0">
        <references count="2">
          <reference field="4294967294" count="1" selected="0">
            <x v="0"/>
          </reference>
          <reference field="0" count="1" selected="0">
            <x v="0"/>
          </reference>
        </references>
      </pivotArea>
    </chartFormat>
    <chartFormat chart="49" format="70">
      <pivotArea type="data" outline="0" fieldPosition="0">
        <references count="2">
          <reference field="4294967294" count="1" selected="0">
            <x v="0"/>
          </reference>
          <reference field="0" count="1" selected="0">
            <x v="1"/>
          </reference>
        </references>
      </pivotArea>
    </chartFormat>
    <chartFormat chart="49" format="71">
      <pivotArea type="data" outline="0" fieldPosition="0">
        <references count="2">
          <reference field="4294967294" count="1" selected="0">
            <x v="0"/>
          </reference>
          <reference field="0" count="1" selected="0">
            <x v="2"/>
          </reference>
        </references>
      </pivotArea>
    </chartFormat>
    <chartFormat chart="49" format="72">
      <pivotArea type="data" outline="0" fieldPosition="0">
        <references count="2">
          <reference field="4294967294" count="1" selected="0">
            <x v="0"/>
          </reference>
          <reference field="0" count="1" selected="0">
            <x v="3"/>
          </reference>
        </references>
      </pivotArea>
    </chartFormat>
    <chartFormat chart="49" format="73">
      <pivotArea type="data" outline="0" fieldPosition="0">
        <references count="2">
          <reference field="4294967294" count="1" selected="0">
            <x v="0"/>
          </reference>
          <reference field="0" count="1" selected="0">
            <x v="4"/>
          </reference>
        </references>
      </pivotArea>
    </chartFormat>
    <chartFormat chart="49" format="74">
      <pivotArea type="data" outline="0" fieldPosition="0">
        <references count="2">
          <reference field="4294967294" count="1" selected="0">
            <x v="0"/>
          </reference>
          <reference field="0" count="1" selected="0">
            <x v="5"/>
          </reference>
        </references>
      </pivotArea>
    </chartFormat>
    <chartFormat chart="49" format="75">
      <pivotArea type="data" outline="0" fieldPosition="0">
        <references count="2">
          <reference field="4294967294" count="1" selected="0">
            <x v="0"/>
          </reference>
          <reference field="0" count="1" selected="0">
            <x v="6"/>
          </reference>
        </references>
      </pivotArea>
    </chartFormat>
    <chartFormat chart="49" format="76">
      <pivotArea type="data" outline="0" fieldPosition="0">
        <references count="2">
          <reference field="4294967294" count="1" selected="0">
            <x v="0"/>
          </reference>
          <reference field="0" count="1" selected="0">
            <x v="7"/>
          </reference>
        </references>
      </pivotArea>
    </chartFormat>
    <chartFormat chart="49" format="77">
      <pivotArea type="data" outline="0" fieldPosition="0">
        <references count="2">
          <reference field="4294967294" count="1" selected="0">
            <x v="0"/>
          </reference>
          <reference field="0" count="1" selected="0">
            <x v="8"/>
          </reference>
        </references>
      </pivotArea>
    </chartFormat>
    <chartFormat chart="49" format="78">
      <pivotArea type="data" outline="0" fieldPosition="0">
        <references count="2">
          <reference field="4294967294" count="1" selected="0">
            <x v="0"/>
          </reference>
          <reference field="0" count="1" selected="0">
            <x v="9"/>
          </reference>
        </references>
      </pivotArea>
    </chartFormat>
    <chartFormat chart="49" format="79">
      <pivotArea type="data" outline="0" fieldPosition="0">
        <references count="2">
          <reference field="4294967294" count="1" selected="0">
            <x v="0"/>
          </reference>
          <reference field="0" count="1" selected="0">
            <x v="10"/>
          </reference>
        </references>
      </pivotArea>
    </chartFormat>
    <chartFormat chart="49" format="80">
      <pivotArea type="data" outline="0" fieldPosition="0">
        <references count="2">
          <reference field="4294967294" count="1" selected="0">
            <x v="0"/>
          </reference>
          <reference field="0" count="1" selected="0">
            <x v="11"/>
          </reference>
        </references>
      </pivotArea>
    </chartFormat>
    <chartFormat chart="49" format="81">
      <pivotArea type="data" outline="0" fieldPosition="0">
        <references count="2">
          <reference field="4294967294" count="1" selected="0">
            <x v="0"/>
          </reference>
          <reference field="0" count="1" selected="0">
            <x v="12"/>
          </reference>
        </references>
      </pivotArea>
    </chartFormat>
    <chartFormat chart="49" format="82">
      <pivotArea type="data" outline="0" fieldPosition="0">
        <references count="2">
          <reference field="4294967294" count="1" selected="0">
            <x v="0"/>
          </reference>
          <reference field="0" count="1" selected="0">
            <x v="13"/>
          </reference>
        </references>
      </pivotArea>
    </chartFormat>
    <chartFormat chart="49" format="83" series="1">
      <pivotArea type="data" outline="0" fieldPosition="0">
        <references count="1">
          <reference field="4294967294" count="1" selected="0">
            <x v="1"/>
          </reference>
        </references>
      </pivotArea>
    </chartFormat>
    <chartFormat chart="49" format="84">
      <pivotArea type="data" outline="0" fieldPosition="0">
        <references count="2">
          <reference field="4294967294" count="1" selected="0">
            <x v="1"/>
          </reference>
          <reference field="0" count="1" selected="0">
            <x v="0"/>
          </reference>
        </references>
      </pivotArea>
    </chartFormat>
    <chartFormat chart="49" format="85">
      <pivotArea type="data" outline="0" fieldPosition="0">
        <references count="2">
          <reference field="4294967294" count="1" selected="0">
            <x v="1"/>
          </reference>
          <reference field="0" count="1" selected="0">
            <x v="1"/>
          </reference>
        </references>
      </pivotArea>
    </chartFormat>
    <chartFormat chart="49" format="86">
      <pivotArea type="data" outline="0" fieldPosition="0">
        <references count="2">
          <reference field="4294967294" count="1" selected="0">
            <x v="1"/>
          </reference>
          <reference field="0" count="1" selected="0">
            <x v="2"/>
          </reference>
        </references>
      </pivotArea>
    </chartFormat>
    <chartFormat chart="49" format="87">
      <pivotArea type="data" outline="0" fieldPosition="0">
        <references count="2">
          <reference field="4294967294" count="1" selected="0">
            <x v="1"/>
          </reference>
          <reference field="0" count="1" selected="0">
            <x v="3"/>
          </reference>
        </references>
      </pivotArea>
    </chartFormat>
    <chartFormat chart="49" format="88">
      <pivotArea type="data" outline="0" fieldPosition="0">
        <references count="2">
          <reference field="4294967294" count="1" selected="0">
            <x v="1"/>
          </reference>
          <reference field="0" count="1" selected="0">
            <x v="4"/>
          </reference>
        </references>
      </pivotArea>
    </chartFormat>
    <chartFormat chart="49" format="89">
      <pivotArea type="data" outline="0" fieldPosition="0">
        <references count="2">
          <reference field="4294967294" count="1" selected="0">
            <x v="1"/>
          </reference>
          <reference field="0" count="1" selected="0">
            <x v="5"/>
          </reference>
        </references>
      </pivotArea>
    </chartFormat>
    <chartFormat chart="49" format="90">
      <pivotArea type="data" outline="0" fieldPosition="0">
        <references count="2">
          <reference field="4294967294" count="1" selected="0">
            <x v="1"/>
          </reference>
          <reference field="0" count="1" selected="0">
            <x v="6"/>
          </reference>
        </references>
      </pivotArea>
    </chartFormat>
    <chartFormat chart="49" format="91">
      <pivotArea type="data" outline="0" fieldPosition="0">
        <references count="2">
          <reference field="4294967294" count="1" selected="0">
            <x v="1"/>
          </reference>
          <reference field="0" count="1" selected="0">
            <x v="7"/>
          </reference>
        </references>
      </pivotArea>
    </chartFormat>
    <chartFormat chart="49" format="92">
      <pivotArea type="data" outline="0" fieldPosition="0">
        <references count="2">
          <reference field="4294967294" count="1" selected="0">
            <x v="1"/>
          </reference>
          <reference field="0" count="1" selected="0">
            <x v="8"/>
          </reference>
        </references>
      </pivotArea>
    </chartFormat>
    <chartFormat chart="49" format="93">
      <pivotArea type="data" outline="0" fieldPosition="0">
        <references count="2">
          <reference field="4294967294" count="1" selected="0">
            <x v="1"/>
          </reference>
          <reference field="0" count="1" selected="0">
            <x v="9"/>
          </reference>
        </references>
      </pivotArea>
    </chartFormat>
    <chartFormat chart="49" format="94">
      <pivotArea type="data" outline="0" fieldPosition="0">
        <references count="2">
          <reference field="4294967294" count="1" selected="0">
            <x v="1"/>
          </reference>
          <reference field="0" count="1" selected="0">
            <x v="10"/>
          </reference>
        </references>
      </pivotArea>
    </chartFormat>
    <chartFormat chart="49" format="95">
      <pivotArea type="data" outline="0" fieldPosition="0">
        <references count="2">
          <reference field="4294967294" count="1" selected="0">
            <x v="1"/>
          </reference>
          <reference field="0" count="1" selected="0">
            <x v="11"/>
          </reference>
        </references>
      </pivotArea>
    </chartFormat>
    <chartFormat chart="49" format="96">
      <pivotArea type="data" outline="0" fieldPosition="0">
        <references count="2">
          <reference field="4294967294" count="1" selected="0">
            <x v="1"/>
          </reference>
          <reference field="0" count="1" selected="0">
            <x v="12"/>
          </reference>
        </references>
      </pivotArea>
    </chartFormat>
    <chartFormat chart="49" format="97">
      <pivotArea type="data" outline="0" fieldPosition="0">
        <references count="2">
          <reference field="4294967294" count="1" selected="0">
            <x v="1"/>
          </reference>
          <reference field="0" count="1" selected="0">
            <x v="1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27347D69-417E-4D2B-BE50-17756915788F}" name="PivotTable16" cacheId="25" applyNumberFormats="0" applyBorderFormats="0" applyFontFormats="0" applyPatternFormats="0" applyAlignmentFormats="0" applyWidthHeightFormats="1" dataCaption="Values" tag="b5b2ae84-ef85-484b-8168-21603de1bb53" updatedVersion="8" minRefreshableVersion="3" useAutoFormatting="1" subtotalHiddenItems="1" itemPrintTitles="1" createdVersion="7" indent="0" compact="0" outline="1" outlineData="1" compactData="0" multipleFieldFilters="0" chartFormat="55">
  <location ref="E3:H8" firstHeaderRow="0" firstDataRow="1" firstDataCol="2"/>
  <pivotFields count="5">
    <pivotField axis="axisRow" compact="0"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 axis="axisRow" compact="0" allDrilled="1" subtotalTop="0" showAll="0" dataSourceSort="1" defaultSubtotal="0" defaultAttributeDrillState="1">
      <items count="4">
        <item x="0" e="0"/>
        <item x="1" e="0"/>
        <item x="2" e="0"/>
        <item x="3" e="0"/>
      </items>
    </pivotField>
    <pivotField dataField="1" compact="0" subtotalTop="0" showAll="0" defaultSubtotal="0"/>
    <pivotField dataField="1" compact="0" subtotalTop="0" showAll="0" defaultSubtotal="0"/>
    <pivotField compact="0" allDrilled="1" subtotalTop="0" showAll="0" dataSourceSort="1" defaultSubtotal="0" defaultAttributeDrillState="1"/>
  </pivotFields>
  <rowFields count="2">
    <field x="1"/>
    <field x="0"/>
  </rowFields>
  <rowItems count="5">
    <i>
      <x/>
    </i>
    <i>
      <x v="1"/>
    </i>
    <i>
      <x v="2"/>
    </i>
    <i>
      <x v="3"/>
    </i>
    <i t="grand">
      <x/>
    </i>
  </rowItems>
  <colFields count="1">
    <field x="-2"/>
  </colFields>
  <colItems count="2">
    <i>
      <x/>
    </i>
    <i i="1">
      <x v="1"/>
    </i>
  </colItems>
  <dataFields count="2">
    <dataField fld="2" subtotal="count" baseField="0" baseItem="0"/>
    <dataField fld="3" subtotal="count" baseField="0" baseItem="0"/>
  </dataFields>
  <formats count="18">
    <format dxfId="19">
      <pivotArea fieldPosition="0">
        <references count="3">
          <reference field="4294967294" count="1" selected="0">
            <x v="0"/>
          </reference>
          <reference field="0" count="24">
            <x v="0"/>
            <x v="1"/>
            <x v="2"/>
            <x v="3"/>
            <x v="4"/>
            <x v="5"/>
            <x v="6"/>
            <x v="7"/>
            <x v="8"/>
            <x v="9"/>
            <x v="10"/>
            <x v="11"/>
            <x v="12"/>
            <x v="13"/>
            <x v="14"/>
            <x v="15"/>
            <x v="16"/>
            <x v="17"/>
            <x v="18"/>
            <x v="19"/>
            <x v="20"/>
            <x v="21"/>
            <x v="22"/>
            <x v="23"/>
          </reference>
          <reference field="1" count="1" selected="0">
            <x v="0"/>
          </reference>
        </references>
      </pivotArea>
    </format>
    <format dxfId="18">
      <pivotArea fieldPosition="0">
        <references count="2">
          <reference field="4294967294" count="1" selected="0">
            <x v="0"/>
          </reference>
          <reference field="1" count="1">
            <x v="1"/>
          </reference>
        </references>
      </pivotArea>
    </format>
    <format dxfId="17">
      <pivotArea fieldPosition="0">
        <references count="3">
          <reference field="4294967294" count="1" selected="0">
            <x v="0"/>
          </reference>
          <reference field="0" count="31">
            <x v="85"/>
            <x v="86"/>
            <x v="87"/>
            <x v="88"/>
            <x v="89"/>
            <x v="90"/>
            <x v="91"/>
            <x v="92"/>
            <x v="93"/>
            <x v="94"/>
            <x v="95"/>
            <x v="96"/>
            <x v="97"/>
            <x v="98"/>
            <x v="99"/>
            <x v="100"/>
            <x v="101"/>
            <x v="102"/>
            <x v="103"/>
            <x v="104"/>
            <x v="105"/>
            <x v="106"/>
            <x v="107"/>
            <x v="108"/>
            <x v="109"/>
            <x v="110"/>
            <x v="111"/>
            <x v="112"/>
            <x v="113"/>
            <x v="114"/>
            <x v="115"/>
          </reference>
          <reference field="1" count="1" selected="0">
            <x v="1"/>
          </reference>
        </references>
      </pivotArea>
    </format>
    <format dxfId="16">
      <pivotArea fieldPosition="0">
        <references count="2">
          <reference field="4294967294" count="1" selected="0">
            <x v="0"/>
          </reference>
          <reference field="1" count="1">
            <x v="2"/>
          </reference>
        </references>
      </pivotArea>
    </format>
    <format dxfId="15">
      <pivotArea fieldPosition="0">
        <references count="3">
          <reference field="4294967294" count="1" selected="0">
            <x v="0"/>
          </reference>
          <reference field="0" count="30">
            <x v="55"/>
            <x v="56"/>
            <x v="57"/>
            <x v="58"/>
            <x v="59"/>
            <x v="60"/>
            <x v="61"/>
            <x v="62"/>
            <x v="63"/>
            <x v="64"/>
            <x v="65"/>
            <x v="66"/>
            <x v="67"/>
            <x v="68"/>
            <x v="69"/>
            <x v="70"/>
            <x v="71"/>
            <x v="72"/>
            <x v="73"/>
            <x v="74"/>
            <x v="75"/>
            <x v="76"/>
            <x v="77"/>
            <x v="78"/>
            <x v="79"/>
            <x v="80"/>
            <x v="81"/>
            <x v="82"/>
            <x v="83"/>
            <x v="84"/>
          </reference>
          <reference field="1" count="1" selected="0">
            <x v="2"/>
          </reference>
        </references>
      </pivotArea>
    </format>
    <format dxfId="14">
      <pivotArea fieldPosition="0">
        <references count="2">
          <reference field="4294967294" count="1" selected="0">
            <x v="0"/>
          </reference>
          <reference field="1" count="1">
            <x v="3"/>
          </reference>
        </references>
      </pivotArea>
    </format>
    <format dxfId="13">
      <pivotArea fieldPosition="0">
        <references count="3">
          <reference field="4294967294" count="1" selected="0">
            <x v="0"/>
          </reference>
          <reference field="0" count="31">
            <x v="24"/>
            <x v="25"/>
            <x v="26"/>
            <x v="27"/>
            <x v="28"/>
            <x v="29"/>
            <x v="30"/>
            <x v="31"/>
            <x v="32"/>
            <x v="33"/>
            <x v="34"/>
            <x v="35"/>
            <x v="36"/>
            <x v="37"/>
            <x v="38"/>
            <x v="39"/>
            <x v="40"/>
            <x v="41"/>
            <x v="42"/>
            <x v="43"/>
            <x v="44"/>
            <x v="45"/>
            <x v="46"/>
            <x v="47"/>
            <x v="48"/>
            <x v="49"/>
            <x v="50"/>
            <x v="51"/>
            <x v="52"/>
            <x v="53"/>
            <x v="54"/>
          </reference>
          <reference field="1" count="1" selected="0">
            <x v="3"/>
          </reference>
        </references>
      </pivotArea>
    </format>
    <format dxfId="12">
      <pivotArea field="1" grandRow="1" outline="0" axis="axisRow" fieldPosition="0">
        <references count="1">
          <reference field="4294967294" count="1" selected="0">
            <x v="0"/>
          </reference>
        </references>
      </pivotArea>
    </format>
    <format dxfId="11">
      <pivotArea fieldPosition="0">
        <references count="3">
          <reference field="4294967294" count="1" selected="0">
            <x v="1"/>
          </reference>
          <reference field="0" count="24">
            <x v="0"/>
            <x v="1"/>
            <x v="2"/>
            <x v="3"/>
            <x v="4"/>
            <x v="5"/>
            <x v="6"/>
            <x v="7"/>
            <x v="8"/>
            <x v="9"/>
            <x v="10"/>
            <x v="11"/>
            <x v="12"/>
            <x v="13"/>
            <x v="14"/>
            <x v="15"/>
            <x v="16"/>
            <x v="17"/>
            <x v="18"/>
            <x v="19"/>
            <x v="20"/>
            <x v="21"/>
            <x v="22"/>
            <x v="23"/>
          </reference>
          <reference field="1" count="1" selected="0">
            <x v="0"/>
          </reference>
        </references>
      </pivotArea>
    </format>
    <format dxfId="10">
      <pivotArea fieldPosition="0">
        <references count="2">
          <reference field="4294967294" count="1" selected="0">
            <x v="1"/>
          </reference>
          <reference field="1" count="1">
            <x v="1"/>
          </reference>
        </references>
      </pivotArea>
    </format>
    <format dxfId="9">
      <pivotArea fieldPosition="0">
        <references count="3">
          <reference field="4294967294" count="1" selected="0">
            <x v="1"/>
          </reference>
          <reference field="0" count="31">
            <x v="85"/>
            <x v="86"/>
            <x v="87"/>
            <x v="88"/>
            <x v="89"/>
            <x v="90"/>
            <x v="91"/>
            <x v="92"/>
            <x v="93"/>
            <x v="94"/>
            <x v="95"/>
            <x v="96"/>
            <x v="97"/>
            <x v="98"/>
            <x v="99"/>
            <x v="100"/>
            <x v="101"/>
            <x v="102"/>
            <x v="103"/>
            <x v="104"/>
            <x v="105"/>
            <x v="106"/>
            <x v="107"/>
            <x v="108"/>
            <x v="109"/>
            <x v="110"/>
            <x v="111"/>
            <x v="112"/>
            <x v="113"/>
            <x v="114"/>
            <x v="115"/>
          </reference>
          <reference field="1" count="1" selected="0">
            <x v="1"/>
          </reference>
        </references>
      </pivotArea>
    </format>
    <format dxfId="8">
      <pivotArea fieldPosition="0">
        <references count="2">
          <reference field="4294967294" count="1" selected="0">
            <x v="1"/>
          </reference>
          <reference field="1" count="1">
            <x v="2"/>
          </reference>
        </references>
      </pivotArea>
    </format>
    <format dxfId="7">
      <pivotArea fieldPosition="0">
        <references count="3">
          <reference field="4294967294" count="1" selected="0">
            <x v="1"/>
          </reference>
          <reference field="0" count="30">
            <x v="55"/>
            <x v="56"/>
            <x v="57"/>
            <x v="58"/>
            <x v="59"/>
            <x v="60"/>
            <x v="61"/>
            <x v="62"/>
            <x v="63"/>
            <x v="64"/>
            <x v="65"/>
            <x v="66"/>
            <x v="67"/>
            <x v="68"/>
            <x v="69"/>
            <x v="70"/>
            <x v="71"/>
            <x v="72"/>
            <x v="73"/>
            <x v="74"/>
            <x v="75"/>
            <x v="76"/>
            <x v="77"/>
            <x v="78"/>
            <x v="79"/>
            <x v="80"/>
            <x v="81"/>
            <x v="82"/>
            <x v="83"/>
            <x v="84"/>
          </reference>
          <reference field="1" count="1" selected="0">
            <x v="2"/>
          </reference>
        </references>
      </pivotArea>
    </format>
    <format dxfId="6">
      <pivotArea fieldPosition="0">
        <references count="2">
          <reference field="4294967294" count="1" selected="0">
            <x v="1"/>
          </reference>
          <reference field="1" count="1">
            <x v="3"/>
          </reference>
        </references>
      </pivotArea>
    </format>
    <format dxfId="5">
      <pivotArea fieldPosition="0">
        <references count="3">
          <reference field="4294967294" count="1" selected="0">
            <x v="1"/>
          </reference>
          <reference field="0" count="31">
            <x v="24"/>
            <x v="25"/>
            <x v="26"/>
            <x v="27"/>
            <x v="28"/>
            <x v="29"/>
            <x v="30"/>
            <x v="31"/>
            <x v="32"/>
            <x v="33"/>
            <x v="34"/>
            <x v="35"/>
            <x v="36"/>
            <x v="37"/>
            <x v="38"/>
            <x v="39"/>
            <x v="40"/>
            <x v="41"/>
            <x v="42"/>
            <x v="43"/>
            <x v="44"/>
            <x v="45"/>
            <x v="46"/>
            <x v="47"/>
            <x v="48"/>
            <x v="49"/>
            <x v="50"/>
            <x v="51"/>
            <x v="52"/>
            <x v="53"/>
            <x v="54"/>
          </reference>
          <reference field="1" count="1" selected="0">
            <x v="3"/>
          </reference>
        </references>
      </pivotArea>
    </format>
    <format dxfId="4">
      <pivotArea field="1" grandRow="1" outline="0" axis="axisRow" fieldPosition="0">
        <references count="1">
          <reference field="4294967294" count="1" selected="0">
            <x v="1"/>
          </reference>
        </references>
      </pivotArea>
    </format>
    <format dxfId="3">
      <pivotArea fieldPosition="0">
        <references count="2">
          <reference field="4294967294" count="1" selected="0">
            <x v="0"/>
          </reference>
          <reference field="1" count="1">
            <x v="0"/>
          </reference>
        </references>
      </pivotArea>
    </format>
    <format dxfId="2">
      <pivotArea fieldPosition="0">
        <references count="2">
          <reference field="4294967294" count="1" selected="0">
            <x v="1"/>
          </reference>
          <reference field="1" count="1">
            <x v="0"/>
          </reference>
        </references>
      </pivotArea>
    </format>
  </formats>
  <chartFormats count="12">
    <chartFormat chart="26" format="10" series="1">
      <pivotArea type="data" outline="0" fieldPosition="0">
        <references count="1">
          <reference field="4294967294" count="1" selected="0">
            <x v="0"/>
          </reference>
        </references>
      </pivotArea>
    </chartFormat>
    <chartFormat chart="26" format="11" series="1">
      <pivotArea type="data" outline="0" fieldPosition="0">
        <references count="1">
          <reference field="4294967294" count="1" selected="0">
            <x v="1"/>
          </reference>
        </references>
      </pivotArea>
    </chartFormat>
    <chartFormat chart="40" format="28" series="1">
      <pivotArea type="data" outline="0" fieldPosition="0">
        <references count="1">
          <reference field="4294967294" count="1" selected="0">
            <x v="0"/>
          </reference>
        </references>
      </pivotArea>
    </chartFormat>
    <chartFormat chart="40" format="29">
      <pivotArea type="data" outline="0" fieldPosition="0">
        <references count="2">
          <reference field="4294967294" count="1" selected="0">
            <x v="0"/>
          </reference>
          <reference field="1" count="1" selected="0">
            <x v="0"/>
          </reference>
        </references>
      </pivotArea>
    </chartFormat>
    <chartFormat chart="40" format="30">
      <pivotArea type="data" outline="0" fieldPosition="0">
        <references count="2">
          <reference field="4294967294" count="1" selected="0">
            <x v="0"/>
          </reference>
          <reference field="1" count="1" selected="0">
            <x v="1"/>
          </reference>
        </references>
      </pivotArea>
    </chartFormat>
    <chartFormat chart="40" format="31">
      <pivotArea type="data" outline="0" fieldPosition="0">
        <references count="2">
          <reference field="4294967294" count="1" selected="0">
            <x v="0"/>
          </reference>
          <reference field="1" count="1" selected="0">
            <x v="2"/>
          </reference>
        </references>
      </pivotArea>
    </chartFormat>
    <chartFormat chart="40" format="32">
      <pivotArea type="data" outline="0" fieldPosition="0">
        <references count="2">
          <reference field="4294967294" count="1" selected="0">
            <x v="0"/>
          </reference>
          <reference field="1" count="1" selected="0">
            <x v="3"/>
          </reference>
        </references>
      </pivotArea>
    </chartFormat>
    <chartFormat chart="40" format="33" series="1">
      <pivotArea type="data" outline="0" fieldPosition="0">
        <references count="1">
          <reference field="4294967294" count="1" selected="0">
            <x v="1"/>
          </reference>
        </references>
      </pivotArea>
    </chartFormat>
    <chartFormat chart="40" format="34">
      <pivotArea type="data" outline="0" fieldPosition="0">
        <references count="2">
          <reference field="4294967294" count="1" selected="0">
            <x v="1"/>
          </reference>
          <reference field="1" count="1" selected="0">
            <x v="0"/>
          </reference>
        </references>
      </pivotArea>
    </chartFormat>
    <chartFormat chart="40" format="35">
      <pivotArea type="data" outline="0" fieldPosition="0">
        <references count="2">
          <reference field="4294967294" count="1" selected="0">
            <x v="1"/>
          </reference>
          <reference field="1" count="1" selected="0">
            <x v="1"/>
          </reference>
        </references>
      </pivotArea>
    </chartFormat>
    <chartFormat chart="40" format="36">
      <pivotArea type="data" outline="0" fieldPosition="0">
        <references count="2">
          <reference field="4294967294" count="1" selected="0">
            <x v="1"/>
          </reference>
          <reference field="1" count="1" selected="0">
            <x v="2"/>
          </reference>
        </references>
      </pivotArea>
    </chartFormat>
    <chartFormat chart="40" format="37">
      <pivotArea type="data" outline="0" fieldPosition="0">
        <references count="2">
          <reference field="4294967294" count="1" selected="0">
            <x v="1"/>
          </reference>
          <reference field="1" count="1" selected="0">
            <x v="3"/>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9"/>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39C0F-EDA9-4CC3-8E59-BC5728828CEC}" name="PivotTable2" cacheId="0" applyNumberFormats="0" applyBorderFormats="0" applyFontFormats="0" applyPatternFormats="0" applyAlignmentFormats="0" applyWidthHeightFormats="1" dataCaption="Values" tag="adfd0969-ede2-4bf9-ab32-dbbce9fcd898" updatedVersion="8" minRefreshableVersion="3" useAutoFormatting="1" subtotalHiddenItems="1" itemPrintTitles="1" createdVersion="7"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5"/>
  </dataField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aggregated_bookings].[check_in_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IP1.xlsx!fact_book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52440-FA85-4673-B65E-B6E70DFD55BD}" name="PivotTable8" cacheId="10" applyNumberFormats="0" applyBorderFormats="0" applyFontFormats="0" applyPatternFormats="0" applyAlignmentFormats="0" applyWidthHeightFormats="1" dataCaption="Values" tag="1c7c5794-bd0f-4e12-85f1-5293db444c2e" updatedVersion="8" minRefreshableVersion="3" useAutoFormatting="1" subtotalHiddenItems="1" itemPrintTitles="1" createdVersion="7"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BA8A6-4188-4169-A8EB-3C6DEA1A149A}" name="PivotTable5" cacheId="7" applyNumberFormats="0" applyBorderFormats="0" applyFontFormats="0" applyPatternFormats="0" applyAlignmentFormats="0" applyWidthHeightFormats="1" dataCaption="Values" tag="caee9ab7-b3ef-4a25-a153-a11e392276de" updatedVersion="8" minRefreshableVersion="3" useAutoFormatting="1" subtotalHiddenItems="1" itemPrintTitles="1" createdVersion="7"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45">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E1E5C8-6BAD-4394-B2B5-FD76821C1C3F}" name="PivotTable9" cacheId="11" applyNumberFormats="0" applyBorderFormats="0" applyFontFormats="0" applyPatternFormats="0" applyAlignmentFormats="0" applyWidthHeightFormats="1" dataCaption="Values" tag="38f8b2ab-a600-43d7-85ca-dac46a7c7347" updatedVersion="8" minRefreshableVersion="3" useAutoFormatting="1" subtotalHiddenItems="1" itemPrintTitles="1" createdVersion="7" indent="0" outline="1" outlineData="1" multipleFieldFilters="0">
  <location ref="C6:C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46">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8EC332-CC88-415A-952A-F073BF281652}" name="PivotTable7" cacheId="9" applyNumberFormats="0" applyBorderFormats="0" applyFontFormats="0" applyPatternFormats="0" applyAlignmentFormats="0" applyWidthHeightFormats="1" dataCaption="Values" tag="bceedc01-24ea-4b21-ae3c-1646ba7c8099" updatedVersion="8" minRefreshableVersion="3" useAutoFormatting="1" subtotalHiddenItems="1" itemPrintTitles="1" createdVersion="7"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47">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DD3A7A-3AD5-4A4F-B7DA-D6B312DCC383}" name="PivotTable12" cacheId="3" applyNumberFormats="0" applyBorderFormats="0" applyFontFormats="0" applyPatternFormats="0" applyAlignmentFormats="0" applyWidthHeightFormats="1" dataCaption="Values" tag="c4d72699-45b1-46ca-8db6-6c19356c47db" updatedVersion="8" minRefreshableVersion="3" useAutoFormatting="1" subtotalHiddenItems="1" itemPrintTitles="1" createdVersion="7" indent="0" outline="1" outlineData="1" multipleFieldFilters="0">
  <location ref="C15:C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48">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EBBF29-FAF6-4452-993D-BA41B3D4806F}" name="PivotTable4" cacheId="6" applyNumberFormats="0" applyBorderFormats="0" applyFontFormats="0" applyPatternFormats="0" applyAlignmentFormats="0" applyWidthHeightFormats="1" dataCaption="Values" tag="ad6a949d-7bad-41b2-897e-365796ce6dc3" updatedVersion="8" minRefreshableVersion="3" useAutoFormatting="1" subtotalHiddenItems="1" itemPrintTitles="1" createdVersion="7"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49">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4C337D5-7A9A-4A43-8FA9-E7D14240860E}" sourceName="[dim_hotels].[city]">
  <pivotTables>
    <pivotTable tabId="12" name="PivotTable2"/>
    <pivotTable tabId="12" name="PivotTable10"/>
    <pivotTable tabId="12" name="PivotTable11"/>
    <pivotTable tabId="12" name="PivotTable12"/>
    <pivotTable tabId="12" name="PivotTable13"/>
    <pivotTable tabId="12" name="PivotTable3"/>
    <pivotTable tabId="12" name="PivotTable4"/>
    <pivotTable tabId="12" name="PivotTable5"/>
    <pivotTable tabId="12" name="PivotTable6"/>
    <pivotTable tabId="12" name="PivotTable7"/>
    <pivotTable tabId="12" name="PivotTable8"/>
    <pivotTable tabId="12" name="PivotTable9"/>
    <pivotTable tabId="13" name="PivotTable10"/>
    <pivotTable tabId="13" name="PivotTable2"/>
    <pivotTable tabId="13" name="PivotTable3"/>
    <pivotTable tabId="13" name="PivotTable5"/>
    <pivotTable tabId="13" name="PivotTable6"/>
    <pivotTable tabId="13" name="PivotTable7"/>
    <pivotTable tabId="13" name="PivotTable8"/>
    <pivotTable tabId="13" name="PivotTable9"/>
    <pivotTable tabId="14" name="PivotTable11"/>
    <pivotTable tabId="14" name="PivotTable12"/>
    <pivotTable tabId="14" name="PivotTable13"/>
    <pivotTable tabId="14" name="PivotTable14"/>
    <pivotTable tabId="15" name="PivotTable15"/>
    <pivotTable tabId="15" name="PivotTable16"/>
    <pivotTable tabId="13" name="PivotTable12"/>
  </pivotTables>
  <data>
    <olap pivotCacheId="517007270">
      <levels count="2">
        <level uniqueName="[dim_hotels].[city].[(All)]" sourceCaption="(All)" count="0"/>
        <level uniqueName="[dim_hotels].[city].[city]" sourceCaption="city" count="4">
          <ranges>
            <range startItem="0">
              <i n="[dim_hotels].[city].&amp;[Bangalore]" c="Bangalore"/>
              <i n="[dim_hotels].[city].&amp;[Delhi]" c="Delhi"/>
              <i n="[dim_hotels].[city].&amp;[Hyderabad]" c="Hyderabad"/>
              <i n="[dim_hotels].[city].&amp;[Mumbai]" c="Mumbai"/>
            </range>
          </ranges>
        </level>
      </levels>
      <selections count="1">
        <selection n="[dim_hotel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date__Month" xr10:uid="{4539ABB7-64EA-4623-8061-9BA0ABDCF40E}" sourceName="[fact_bookings].[booking_date (Month)]">
  <pivotTables>
    <pivotTable tabId="15" name="PivotTable16"/>
    <pivotTable tabId="12" name="PivotTable10"/>
    <pivotTable tabId="12" name="PivotTable11"/>
    <pivotTable tabId="12" name="PivotTable12"/>
    <pivotTable tabId="12" name="PivotTable13"/>
    <pivotTable tabId="12" name="PivotTable2"/>
    <pivotTable tabId="12" name="PivotTable3"/>
    <pivotTable tabId="12" name="PivotTable4"/>
    <pivotTable tabId="12" name="PivotTable5"/>
    <pivotTable tabId="12" name="PivotTable6"/>
    <pivotTable tabId="12" name="PivotTable7"/>
    <pivotTable tabId="12" name="PivotTable8"/>
    <pivotTable tabId="12" name="PivotTable9"/>
    <pivotTable tabId="13" name="PivotTable10"/>
    <pivotTable tabId="13" name="PivotTable2"/>
    <pivotTable tabId="13" name="PivotTable3"/>
    <pivotTable tabId="13" name="PivotTable5"/>
    <pivotTable tabId="13" name="PivotTable6"/>
    <pivotTable tabId="13" name="PivotTable7"/>
    <pivotTable tabId="13" name="PivotTable8"/>
    <pivotTable tabId="13" name="PivotTable9"/>
    <pivotTable tabId="14" name="PivotTable11"/>
    <pivotTable tabId="14" name="PivotTable12"/>
    <pivotTable tabId="14" name="PivotTable13"/>
    <pivotTable tabId="14" name="PivotTable14"/>
    <pivotTable tabId="15" name="PivotTable15"/>
    <pivotTable tabId="13" name="PivotTable12"/>
  </pivotTables>
  <data>
    <olap pivotCacheId="1242973057">
      <levels count="2">
        <level uniqueName="[fact_bookings].[booking_date (Month)].[(All)]" sourceCaption="(All)" count="0"/>
        <level uniqueName="[fact_bookings].[booking_date (Month)].[booking_date (Month)]" sourceCaption="booking_date (Month)" count="4">
          <ranges>
            <range startItem="0">
              <i n="[fact_bookings].[booking_date (Month)].&amp;[Apr]" c="Apr"/>
              <i n="[fact_bookings].[booking_date (Month)].&amp;[May]" c="May"/>
              <i n="[fact_bookings].[booking_date (Month)].&amp;[Jun]" c="Jun"/>
              <i n="[fact_bookings].[booking_date (Month)].&amp;[Jul]" c="Jul"/>
            </range>
          </ranges>
        </level>
      </levels>
      <selections count="1">
        <selection n="[fact_bookings].[booking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4" xr10:uid="{97B7446B-287D-4B3F-9421-8C473B57BFB1}" cache="Slicer_city" caption="City" level="1" style="Slicer Style 1" rowHeight="241300"/>
  <slicer name="city 5" xr10:uid="{21F4E7A4-26A8-471C-8B3D-CB8F04002CFC}" cache="Slicer_city" caption="City" level="1" style="Slicer Style 1" rowHeight="241300"/>
  <slicer name="booking_date (Month) 3" xr10:uid="{9F04B914-BD54-4774-ADDC-4878A1470FEB}" cache="Slicer_booking_date__Month" caption="Month" level="1" style="Slicer Style 1" rowHeight="241300"/>
  <slicer name="booking_date (Month) 4" xr10:uid="{33EDFA69-61A4-4990-B3E3-52FE7571F0FE}" cache="Slicer_booking_date__Month" caption="Month"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A8F6696-5487-4387-92A8-CDBD8081FD9E}" cache="Slicer_city" caption="city" level="1" rowHeight="241300"/>
</slicers>
</file>

<file path=xl/theme/theme1.xml><?xml version="1.0" encoding="utf-8"?>
<a:theme xmlns:a="http://schemas.openxmlformats.org/drawingml/2006/main" name="Retrospect">
  <a:themeElements>
    <a:clrScheme name="Custom 1">
      <a:dk1>
        <a:sysClr val="windowText" lastClr="000000"/>
      </a:dk1>
      <a:lt1>
        <a:sysClr val="window" lastClr="FFFFFF"/>
      </a:lt1>
      <a:dk2>
        <a:srgbClr val="4E3B30"/>
      </a:dk2>
      <a:lt2>
        <a:srgbClr val="FBEEC9"/>
      </a:lt2>
      <a:accent1>
        <a:srgbClr val="D70751"/>
      </a:accent1>
      <a:accent2>
        <a:srgbClr val="EEB106"/>
      </a:accent2>
      <a:accent3>
        <a:srgbClr val="FFFF00"/>
      </a:accent3>
      <a:accent4>
        <a:srgbClr val="C3986D"/>
      </a:accent4>
      <a:accent5>
        <a:srgbClr val="A19574"/>
      </a:accent5>
      <a:accent6>
        <a:srgbClr val="C17529"/>
      </a:accent6>
      <a:hlink>
        <a:srgbClr val="AD1F1F"/>
      </a:hlink>
      <a:folHlink>
        <a:srgbClr val="FFC42F"/>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10" Type="http://schemas.openxmlformats.org/officeDocument/2006/relationships/drawing" Target="../drawings/drawing3.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4" Type="http://schemas.openxmlformats.org/officeDocument/2006/relationships/pivotTable" Target="../pivotTables/pivotTable2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BFECD-1A4B-435B-B56B-E679E42635EB}">
  <dimension ref="A1"/>
  <sheetViews>
    <sheetView tabSelected="1" zoomScale="80" zoomScaleNormal="80" workbookViewId="0">
      <selection activeCell="T14" sqref="T14"/>
    </sheetView>
  </sheetViews>
  <sheetFormatPr defaultRowHeight="14.25" x14ac:dyDescent="0.2"/>
  <cols>
    <col min="17" max="17" width="8.3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3CF3D-0FD9-4515-83EA-1D5C8D7F205B}">
  <dimension ref="A3:G19"/>
  <sheetViews>
    <sheetView workbookViewId="0">
      <selection activeCell="A4" sqref="A4"/>
    </sheetView>
  </sheetViews>
  <sheetFormatPr defaultRowHeight="14.25" x14ac:dyDescent="0.2"/>
  <cols>
    <col min="1" max="1" width="14.75" bestFit="1" customWidth="1"/>
    <col min="2" max="2" width="14.875" customWidth="1"/>
    <col min="3" max="3" width="15.125" bestFit="1" customWidth="1"/>
    <col min="4" max="4" width="7" customWidth="1"/>
    <col min="5" max="5" width="11.25" customWidth="1"/>
    <col min="6" max="6" width="24.625" customWidth="1"/>
    <col min="7" max="7" width="7.25" customWidth="1"/>
    <col min="8" max="8" width="8.375" customWidth="1"/>
    <col min="9" max="93" width="7.375" bestFit="1" customWidth="1"/>
    <col min="94" max="94" width="9.875" bestFit="1" customWidth="1"/>
  </cols>
  <sheetData>
    <row r="3" spans="1:7" x14ac:dyDescent="0.2">
      <c r="A3" t="s">
        <v>49</v>
      </c>
      <c r="C3" t="s">
        <v>55</v>
      </c>
      <c r="F3" s="7" t="s">
        <v>72</v>
      </c>
      <c r="G3" s="7" t="s">
        <v>73</v>
      </c>
    </row>
    <row r="4" spans="1:7" x14ac:dyDescent="0.2">
      <c r="A4" s="6">
        <v>1708771229</v>
      </c>
      <c r="C4">
        <v>92</v>
      </c>
      <c r="F4" s="4" t="s">
        <v>49</v>
      </c>
      <c r="G4" s="6">
        <f>GETPIVOTDATA("[Measures].[Total_Revenue]",$A$3)</f>
        <v>1708771229</v>
      </c>
    </row>
    <row r="5" spans="1:7" x14ac:dyDescent="0.2">
      <c r="F5" s="4" t="s">
        <v>50</v>
      </c>
      <c r="G5" s="5">
        <f>GETPIVOTDATA("[Measures].[Total_Booking]",$A$6)</f>
        <v>134590</v>
      </c>
    </row>
    <row r="6" spans="1:7" x14ac:dyDescent="0.2">
      <c r="A6" t="s">
        <v>50</v>
      </c>
      <c r="C6" t="s">
        <v>76</v>
      </c>
      <c r="F6" s="4" t="s">
        <v>51</v>
      </c>
      <c r="G6" s="5">
        <f>GETPIVOTDATA("[Measures].[Total_Capacity]",$A$9)</f>
        <v>232576</v>
      </c>
    </row>
    <row r="7" spans="1:7" x14ac:dyDescent="0.2">
      <c r="A7" s="5">
        <v>134590</v>
      </c>
      <c r="C7" s="5">
        <v>33420</v>
      </c>
      <c r="F7" s="4" t="s">
        <v>52</v>
      </c>
      <c r="G7" s="5">
        <f>GETPIVOTDATA("[Measures].[Total_Successfull_Booking]",$A$12)</f>
        <v>134590</v>
      </c>
    </row>
    <row r="8" spans="1:7" x14ac:dyDescent="0.2">
      <c r="F8" s="4" t="s">
        <v>53</v>
      </c>
      <c r="G8" s="1">
        <f>GETPIVOTDATA("[Measures].[Occupancy]",$A$15)</f>
        <v>0.57869255641166761</v>
      </c>
    </row>
    <row r="9" spans="1:7" x14ac:dyDescent="0.2">
      <c r="A9" t="s">
        <v>51</v>
      </c>
      <c r="C9" t="s">
        <v>74</v>
      </c>
      <c r="F9" s="4" t="s">
        <v>54</v>
      </c>
      <c r="G9" s="2">
        <f>GETPIVOTDATA("[Measures].[Average_Rating]",$A$18)</f>
        <v>3.6190039341601539</v>
      </c>
    </row>
    <row r="10" spans="1:7" x14ac:dyDescent="0.2">
      <c r="A10" s="5">
        <v>232576</v>
      </c>
      <c r="C10" s="1">
        <v>0.24830968125417935</v>
      </c>
      <c r="F10" s="4" t="s">
        <v>55</v>
      </c>
      <c r="G10">
        <f>GETPIVOTDATA("[Measures].[No_of_Days]",$C$3)</f>
        <v>92</v>
      </c>
    </row>
    <row r="11" spans="1:7" x14ac:dyDescent="0.2">
      <c r="F11" s="4" t="s">
        <v>76</v>
      </c>
      <c r="G11" s="5">
        <f>GETPIVOTDATA("[Measures].[Total_Cancelled]",$C$6)</f>
        <v>33420</v>
      </c>
    </row>
    <row r="12" spans="1:7" x14ac:dyDescent="0.2">
      <c r="A12" t="s">
        <v>52</v>
      </c>
      <c r="C12" t="s">
        <v>56</v>
      </c>
      <c r="F12" s="4" t="s">
        <v>74</v>
      </c>
      <c r="G12" s="1">
        <f>GETPIVOTDATA("[Measures].[Cancellation_Rate]",$C$9)</f>
        <v>0.24830968125417935</v>
      </c>
    </row>
    <row r="13" spans="1:7" x14ac:dyDescent="0.2">
      <c r="A13" s="5">
        <v>134590</v>
      </c>
      <c r="C13" s="5">
        <v>94411</v>
      </c>
      <c r="F13" s="4" t="s">
        <v>56</v>
      </c>
      <c r="G13" s="5">
        <f>GETPIVOTDATA("[Measures].[Total_Checked_Out]",$C$12)</f>
        <v>94411</v>
      </c>
    </row>
    <row r="14" spans="1:7" x14ac:dyDescent="0.2">
      <c r="F14" s="4" t="s">
        <v>75</v>
      </c>
      <c r="G14" s="5">
        <f>GETPIVOTDATA("[Measures].[Total_No_Show]",$C$15)</f>
        <v>6759</v>
      </c>
    </row>
    <row r="15" spans="1:7" x14ac:dyDescent="0.2">
      <c r="A15" t="s">
        <v>53</v>
      </c>
      <c r="C15" t="s">
        <v>75</v>
      </c>
      <c r="F15" s="4" t="s">
        <v>57</v>
      </c>
      <c r="G15" s="1">
        <f>GETPIVOTDATA("[Measures].[No_Show_%]",$C$18)</f>
        <v>5.0219184189018502E-2</v>
      </c>
    </row>
    <row r="16" spans="1:7" x14ac:dyDescent="0.2">
      <c r="A16" s="1">
        <v>0.57869255641166761</v>
      </c>
      <c r="C16" s="5">
        <v>6759</v>
      </c>
    </row>
    <row r="18" spans="1:3" x14ac:dyDescent="0.2">
      <c r="A18" t="s">
        <v>54</v>
      </c>
      <c r="C18" t="s">
        <v>57</v>
      </c>
    </row>
    <row r="19" spans="1:3" x14ac:dyDescent="0.2">
      <c r="A19" s="2">
        <v>3.6190039341601539</v>
      </c>
      <c r="C19" s="1">
        <v>5.0219184189018502E-2</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AEE6-563B-4AC6-B8C5-6F7C8843E75C}">
  <dimension ref="A2:K19"/>
  <sheetViews>
    <sheetView topLeftCell="A20" workbookViewId="0">
      <selection activeCell="F23" sqref="F23"/>
    </sheetView>
  </sheetViews>
  <sheetFormatPr defaultRowHeight="14.25" x14ac:dyDescent="0.2"/>
  <cols>
    <col min="1" max="1" width="12.875" bestFit="1" customWidth="1"/>
    <col min="2" max="2" width="25.75" bestFit="1" customWidth="1"/>
    <col min="4" max="4" width="6" bestFit="1" customWidth="1"/>
    <col min="6" max="6" width="22.75" bestFit="1" customWidth="1"/>
    <col min="7" max="11" width="18.25" bestFit="1" customWidth="1"/>
    <col min="12" max="12" width="17" customWidth="1"/>
    <col min="13" max="30" width="15" bestFit="1" customWidth="1"/>
    <col min="31" max="31" width="15.25" bestFit="1" customWidth="1"/>
  </cols>
  <sheetData>
    <row r="2" spans="1:11" x14ac:dyDescent="0.2">
      <c r="H2" s="7" t="s">
        <v>72</v>
      </c>
      <c r="I2" s="7" t="s">
        <v>73</v>
      </c>
    </row>
    <row r="3" spans="1:11" x14ac:dyDescent="0.2">
      <c r="A3" s="3" t="s">
        <v>24</v>
      </c>
      <c r="B3" t="s">
        <v>58</v>
      </c>
      <c r="D3" t="s">
        <v>61</v>
      </c>
      <c r="H3" s="4" t="s">
        <v>61</v>
      </c>
      <c r="I3" s="5">
        <f>GETPIVOTDATA("[Measures].[Average_Rate]",$D$3)</f>
        <v>12696.123255813953</v>
      </c>
    </row>
    <row r="4" spans="1:11" x14ac:dyDescent="0.2">
      <c r="A4" t="s">
        <v>35</v>
      </c>
      <c r="B4" s="1">
        <v>5.0189464298982092E-2</v>
      </c>
      <c r="D4" s="5">
        <v>12696.123255813953</v>
      </c>
      <c r="H4" s="4" t="s">
        <v>62</v>
      </c>
      <c r="I4" s="1">
        <f>GETPIVOTDATA("[Measures].[Realisation_%]",$D$6)</f>
        <v>0.7014711345568021</v>
      </c>
    </row>
    <row r="5" spans="1:11" x14ac:dyDescent="0.2">
      <c r="A5" t="s">
        <v>26</v>
      </c>
      <c r="B5" s="1">
        <v>9.9405602199271859E-2</v>
      </c>
      <c r="H5" s="4" t="s">
        <v>63</v>
      </c>
      <c r="I5" s="5">
        <f>GETPIVOTDATA("[Measures].[RevPAR]",$D$9)</f>
        <v>7347.1520234246009</v>
      </c>
    </row>
    <row r="6" spans="1:11" x14ac:dyDescent="0.2">
      <c r="A6" t="s">
        <v>34</v>
      </c>
      <c r="B6" s="1">
        <v>6.0227357158778513E-2</v>
      </c>
      <c r="D6" t="s">
        <v>62</v>
      </c>
      <c r="H6" s="4" t="s">
        <v>64</v>
      </c>
      <c r="I6" s="5">
        <f>GETPIVOTDATA("[Measures].[DBRN]",$D$12)</f>
        <v>1462.9347826086957</v>
      </c>
    </row>
    <row r="7" spans="1:11" x14ac:dyDescent="0.2">
      <c r="A7" t="s">
        <v>30</v>
      </c>
      <c r="B7" s="1">
        <v>0.10963667434430492</v>
      </c>
      <c r="D7" s="1">
        <v>0.7014711345568021</v>
      </c>
      <c r="H7" s="4" t="s">
        <v>65</v>
      </c>
      <c r="I7" s="5">
        <f>GETPIVOTDATA("[Measures].[DSRN]",$D$15)</f>
        <v>2528</v>
      </c>
    </row>
    <row r="8" spans="1:11" x14ac:dyDescent="0.2">
      <c r="A8" t="s">
        <v>33</v>
      </c>
      <c r="B8" s="1">
        <v>0.19985140054981795</v>
      </c>
      <c r="H8" s="4" t="s">
        <v>66</v>
      </c>
      <c r="I8" s="5">
        <f>GETPIVOTDATA("[Measures].[DURN]",$D$18)</f>
        <v>1026.2065217391305</v>
      </c>
    </row>
    <row r="9" spans="1:11" x14ac:dyDescent="0.2">
      <c r="A9" t="s">
        <v>28</v>
      </c>
      <c r="B9" s="1">
        <v>0.4091388661861951</v>
      </c>
      <c r="D9" t="s">
        <v>63</v>
      </c>
    </row>
    <row r="10" spans="1:11" x14ac:dyDescent="0.2">
      <c r="A10" t="s">
        <v>32</v>
      </c>
      <c r="B10" s="1">
        <v>7.1550635262649528E-2</v>
      </c>
      <c r="D10" s="5">
        <v>7347.1520234246009</v>
      </c>
    </row>
    <row r="11" spans="1:11" x14ac:dyDescent="0.2">
      <c r="A11" t="s">
        <v>59</v>
      </c>
      <c r="B11" s="1">
        <v>1</v>
      </c>
    </row>
    <row r="12" spans="1:11" x14ac:dyDescent="0.2">
      <c r="D12" t="s">
        <v>64</v>
      </c>
      <c r="F12" s="3" t="s">
        <v>77</v>
      </c>
      <c r="G12" s="3" t="s">
        <v>37</v>
      </c>
    </row>
    <row r="13" spans="1:11" x14ac:dyDescent="0.2">
      <c r="D13" s="5">
        <v>1462.9347826086957</v>
      </c>
      <c r="F13" s="3" t="s">
        <v>36</v>
      </c>
      <c r="G13" t="s">
        <v>47</v>
      </c>
      <c r="H13" t="s">
        <v>39</v>
      </c>
      <c r="I13" t="s">
        <v>46</v>
      </c>
      <c r="J13" t="s">
        <v>41</v>
      </c>
      <c r="K13" t="s">
        <v>59</v>
      </c>
    </row>
    <row r="14" spans="1:11" x14ac:dyDescent="0.2">
      <c r="A14" s="3" t="s">
        <v>18</v>
      </c>
      <c r="B14" t="s">
        <v>60</v>
      </c>
      <c r="F14" t="s">
        <v>44</v>
      </c>
      <c r="G14">
        <v>82443540</v>
      </c>
      <c r="H14">
        <v>56437570</v>
      </c>
      <c r="I14">
        <v>69255910</v>
      </c>
      <c r="J14">
        <v>51914158</v>
      </c>
      <c r="K14">
        <v>260051178</v>
      </c>
    </row>
    <row r="15" spans="1:11" x14ac:dyDescent="0.2">
      <c r="A15" t="s">
        <v>20</v>
      </c>
      <c r="B15" s="1">
        <v>0.36782078906308047</v>
      </c>
      <c r="D15" t="s">
        <v>65</v>
      </c>
      <c r="F15" t="s">
        <v>40</v>
      </c>
      <c r="G15">
        <v>60023460</v>
      </c>
      <c r="I15">
        <v>47844020</v>
      </c>
      <c r="J15">
        <v>212444988</v>
      </c>
      <c r="K15">
        <v>320312468</v>
      </c>
    </row>
    <row r="16" spans="1:11" x14ac:dyDescent="0.2">
      <c r="A16" t="s">
        <v>21</v>
      </c>
      <c r="B16" s="1">
        <v>0.22710453971320307</v>
      </c>
      <c r="D16" s="5">
        <v>2528</v>
      </c>
      <c r="F16" t="s">
        <v>45</v>
      </c>
      <c r="G16">
        <v>68596005</v>
      </c>
      <c r="H16">
        <v>89135998</v>
      </c>
      <c r="I16">
        <v>44838780</v>
      </c>
      <c r="J16">
        <v>101511080</v>
      </c>
      <c r="K16">
        <v>304081863</v>
      </c>
    </row>
    <row r="17" spans="1:11" x14ac:dyDescent="0.2">
      <c r="A17" t="s">
        <v>22</v>
      </c>
      <c r="B17" s="1">
        <v>0.11942194813879188</v>
      </c>
      <c r="F17" t="s">
        <v>59</v>
      </c>
      <c r="G17" s="1">
        <v>211063005</v>
      </c>
      <c r="H17" s="1">
        <v>145573568</v>
      </c>
      <c r="I17" s="1">
        <v>161938710</v>
      </c>
      <c r="J17" s="1">
        <v>365870226</v>
      </c>
      <c r="K17" s="1">
        <v>884445509</v>
      </c>
    </row>
    <row r="18" spans="1:11" x14ac:dyDescent="0.2">
      <c r="A18" t="s">
        <v>19</v>
      </c>
      <c r="B18" s="1">
        <v>0.28565272308492456</v>
      </c>
      <c r="D18" t="s">
        <v>66</v>
      </c>
    </row>
    <row r="19" spans="1:11" x14ac:dyDescent="0.2">
      <c r="A19" t="s">
        <v>59</v>
      </c>
      <c r="B19" s="1">
        <v>1</v>
      </c>
      <c r="D19" s="5">
        <v>1026.2065217391305</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4D49C-6166-4CC4-94E4-9055A9AF3616}">
  <dimension ref="A3:I18"/>
  <sheetViews>
    <sheetView workbookViewId="0">
      <selection activeCell="H21" sqref="H21"/>
    </sheetView>
  </sheetViews>
  <sheetFormatPr defaultRowHeight="14.25" x14ac:dyDescent="0.2"/>
  <cols>
    <col min="1" max="1" width="16.5" bestFit="1" customWidth="1"/>
    <col min="2" max="5" width="11.25" bestFit="1" customWidth="1"/>
    <col min="6" max="6" width="12.375" bestFit="1" customWidth="1"/>
    <col min="8" max="8" width="16.375" bestFit="1" customWidth="1"/>
    <col min="9" max="9" width="14" bestFit="1" customWidth="1"/>
  </cols>
  <sheetData>
    <row r="3" spans="1:9" x14ac:dyDescent="0.2">
      <c r="A3" s="3" t="s">
        <v>1</v>
      </c>
      <c r="B3" t="s">
        <v>50</v>
      </c>
      <c r="C3" t="s">
        <v>49</v>
      </c>
      <c r="H3" s="3" t="s">
        <v>18</v>
      </c>
      <c r="I3" t="s">
        <v>49</v>
      </c>
    </row>
    <row r="4" spans="1:9" x14ac:dyDescent="0.2">
      <c r="A4" t="s">
        <v>4</v>
      </c>
      <c r="B4" s="5">
        <v>91090</v>
      </c>
      <c r="C4" s="6">
        <v>1156923150</v>
      </c>
      <c r="H4" t="s">
        <v>20</v>
      </c>
      <c r="I4" s="6">
        <v>560271204</v>
      </c>
    </row>
    <row r="5" spans="1:9" x14ac:dyDescent="0.2">
      <c r="A5" t="s">
        <v>3</v>
      </c>
      <c r="B5" s="5">
        <v>37784</v>
      </c>
      <c r="C5" s="6">
        <v>480234710</v>
      </c>
      <c r="H5" t="s">
        <v>21</v>
      </c>
      <c r="I5" s="6">
        <v>462166344</v>
      </c>
    </row>
    <row r="6" spans="1:9" x14ac:dyDescent="0.2">
      <c r="A6" t="s">
        <v>59</v>
      </c>
      <c r="B6" s="5">
        <v>128874</v>
      </c>
      <c r="C6" s="6">
        <v>1637157860</v>
      </c>
      <c r="H6" t="s">
        <v>22</v>
      </c>
      <c r="I6" s="6">
        <v>376752786</v>
      </c>
    </row>
    <row r="7" spans="1:9" x14ac:dyDescent="0.2">
      <c r="H7" t="s">
        <v>19</v>
      </c>
      <c r="I7" s="6">
        <v>309580895</v>
      </c>
    </row>
    <row r="8" spans="1:9" x14ac:dyDescent="0.2">
      <c r="H8" t="s">
        <v>59</v>
      </c>
      <c r="I8" s="6">
        <v>1708771229</v>
      </c>
    </row>
    <row r="9" spans="1:9" x14ac:dyDescent="0.2">
      <c r="A9" s="3" t="s">
        <v>49</v>
      </c>
      <c r="B9" s="3" t="s">
        <v>37</v>
      </c>
    </row>
    <row r="10" spans="1:9" x14ac:dyDescent="0.2">
      <c r="A10" s="3" t="s">
        <v>36</v>
      </c>
      <c r="B10" t="s">
        <v>47</v>
      </c>
      <c r="C10" t="s">
        <v>39</v>
      </c>
      <c r="D10" t="s">
        <v>46</v>
      </c>
      <c r="E10" t="s">
        <v>41</v>
      </c>
      <c r="F10" t="s">
        <v>59</v>
      </c>
    </row>
    <row r="11" spans="1:9" x14ac:dyDescent="0.2">
      <c r="A11" t="s">
        <v>44</v>
      </c>
      <c r="B11">
        <v>82443540</v>
      </c>
      <c r="C11">
        <v>56437570</v>
      </c>
      <c r="D11">
        <v>69255910</v>
      </c>
      <c r="E11">
        <v>51914158</v>
      </c>
      <c r="F11">
        <v>260051178</v>
      </c>
      <c r="H11" s="3" t="s">
        <v>25</v>
      </c>
      <c r="I11" t="s">
        <v>50</v>
      </c>
    </row>
    <row r="12" spans="1:9" x14ac:dyDescent="0.2">
      <c r="A12" t="s">
        <v>43</v>
      </c>
      <c r="B12">
        <v>72963360</v>
      </c>
      <c r="C12">
        <v>57933400</v>
      </c>
      <c r="D12">
        <v>56040450</v>
      </c>
      <c r="E12">
        <v>73918312</v>
      </c>
      <c r="F12">
        <v>260855522</v>
      </c>
      <c r="H12" t="s">
        <v>29</v>
      </c>
      <c r="I12" s="5">
        <v>33420</v>
      </c>
    </row>
    <row r="13" spans="1:9" x14ac:dyDescent="0.2">
      <c r="A13" t="s">
        <v>42</v>
      </c>
      <c r="B13">
        <v>81876345</v>
      </c>
      <c r="C13">
        <v>54932178</v>
      </c>
      <c r="D13">
        <v>61007200</v>
      </c>
      <c r="E13">
        <v>87996216</v>
      </c>
      <c r="F13">
        <v>285811939</v>
      </c>
      <c r="H13" t="s">
        <v>27</v>
      </c>
      <c r="I13" s="5">
        <v>94411</v>
      </c>
    </row>
    <row r="14" spans="1:9" x14ac:dyDescent="0.2">
      <c r="A14" t="s">
        <v>40</v>
      </c>
      <c r="B14">
        <v>60023460</v>
      </c>
      <c r="D14">
        <v>47844020</v>
      </c>
      <c r="E14">
        <v>212444988</v>
      </c>
      <c r="F14">
        <v>320312468</v>
      </c>
      <c r="H14" t="s">
        <v>31</v>
      </c>
      <c r="I14" s="5">
        <v>6759</v>
      </c>
    </row>
    <row r="15" spans="1:9" x14ac:dyDescent="0.2">
      <c r="A15" t="s">
        <v>38</v>
      </c>
      <c r="B15">
        <v>54494340</v>
      </c>
      <c r="C15">
        <v>36061172</v>
      </c>
      <c r="D15">
        <v>46246510</v>
      </c>
      <c r="E15">
        <v>74730742</v>
      </c>
      <c r="F15">
        <v>211532764</v>
      </c>
      <c r="H15" t="s">
        <v>59</v>
      </c>
      <c r="I15" s="5">
        <v>134590</v>
      </c>
    </row>
    <row r="16" spans="1:9" x14ac:dyDescent="0.2">
      <c r="A16" t="s">
        <v>45</v>
      </c>
      <c r="B16">
        <v>68596005</v>
      </c>
      <c r="C16">
        <v>89135998</v>
      </c>
      <c r="D16">
        <v>44838780</v>
      </c>
      <c r="E16">
        <v>101511080</v>
      </c>
      <c r="F16">
        <v>304081863</v>
      </c>
    </row>
    <row r="17" spans="1:6" x14ac:dyDescent="0.2">
      <c r="A17" t="s">
        <v>48</v>
      </c>
      <c r="E17">
        <v>66125495</v>
      </c>
      <c r="F17">
        <v>66125495</v>
      </c>
    </row>
    <row r="18" spans="1:6" x14ac:dyDescent="0.2">
      <c r="A18" t="s">
        <v>59</v>
      </c>
      <c r="B18">
        <v>420397050</v>
      </c>
      <c r="C18">
        <v>294500318</v>
      </c>
      <c r="D18">
        <v>325232870</v>
      </c>
      <c r="E18">
        <v>668640991</v>
      </c>
      <c r="F18">
        <v>1708771229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B8E4C-5132-425D-BA1A-6A81A00E21A1}">
  <dimension ref="A3:H18"/>
  <sheetViews>
    <sheetView workbookViewId="0">
      <selection activeCell="U7" sqref="U7"/>
    </sheetView>
  </sheetViews>
  <sheetFormatPr defaultRowHeight="14.25" x14ac:dyDescent="0.2"/>
  <cols>
    <col min="1" max="1" width="11.5" bestFit="1" customWidth="1"/>
    <col min="2" max="2" width="14.125" bestFit="1" customWidth="1"/>
    <col min="3" max="3" width="14" bestFit="1" customWidth="1"/>
    <col min="4" max="4" width="11.875" customWidth="1"/>
    <col min="5" max="5" width="15.5" customWidth="1"/>
    <col min="6" max="6" width="14.875" bestFit="1" customWidth="1"/>
    <col min="7" max="7" width="14.125" bestFit="1" customWidth="1"/>
    <col min="8" max="8" width="14" bestFit="1" customWidth="1"/>
    <col min="9" max="9" width="23.625" customWidth="1"/>
    <col min="10" max="13" width="20.75" bestFit="1" customWidth="1"/>
    <col min="14" max="14" width="17" bestFit="1" customWidth="1"/>
    <col min="15" max="15" width="16.375" bestFit="1" customWidth="1"/>
    <col min="16" max="120" width="20.75" bestFit="1" customWidth="1"/>
    <col min="121" max="121" width="9.875" bestFit="1" customWidth="1"/>
  </cols>
  <sheetData>
    <row r="3" spans="1:8" x14ac:dyDescent="0.2">
      <c r="A3" s="3" t="s">
        <v>0</v>
      </c>
      <c r="B3" t="s">
        <v>49</v>
      </c>
      <c r="C3" t="s">
        <v>50</v>
      </c>
      <c r="E3" s="3" t="s">
        <v>70</v>
      </c>
      <c r="F3" s="3" t="s">
        <v>23</v>
      </c>
      <c r="G3" t="s">
        <v>49</v>
      </c>
      <c r="H3" t="s">
        <v>50</v>
      </c>
    </row>
    <row r="4" spans="1:8" x14ac:dyDescent="0.2">
      <c r="A4" t="s">
        <v>2</v>
      </c>
      <c r="B4" s="6">
        <v>140713020</v>
      </c>
      <c r="C4" s="5">
        <v>11076</v>
      </c>
      <c r="E4" t="s">
        <v>71</v>
      </c>
      <c r="G4" s="6">
        <v>71613369</v>
      </c>
      <c r="H4" s="5">
        <v>5716</v>
      </c>
    </row>
    <row r="5" spans="1:8" x14ac:dyDescent="0.2">
      <c r="A5" t="s">
        <v>5</v>
      </c>
      <c r="B5" s="6">
        <v>128598765</v>
      </c>
      <c r="C5" s="5">
        <v>10166</v>
      </c>
      <c r="E5" t="s">
        <v>67</v>
      </c>
      <c r="G5" s="6">
        <v>573219265</v>
      </c>
      <c r="H5" s="5">
        <v>45129</v>
      </c>
    </row>
    <row r="6" spans="1:8" x14ac:dyDescent="0.2">
      <c r="A6" t="s">
        <v>6</v>
      </c>
      <c r="B6" s="6">
        <v>125266176</v>
      </c>
      <c r="C6" s="5">
        <v>9816</v>
      </c>
      <c r="E6" t="s">
        <v>68</v>
      </c>
      <c r="G6" s="6">
        <v>564754400</v>
      </c>
      <c r="H6" s="5">
        <v>44578</v>
      </c>
    </row>
    <row r="7" spans="1:8" x14ac:dyDescent="0.2">
      <c r="A7" t="s">
        <v>7</v>
      </c>
      <c r="B7" s="6">
        <v>129609069</v>
      </c>
      <c r="C7" s="5">
        <v>10202</v>
      </c>
      <c r="E7" t="s">
        <v>69</v>
      </c>
      <c r="G7" s="6">
        <v>499184195</v>
      </c>
      <c r="H7" s="5">
        <v>39167</v>
      </c>
    </row>
    <row r="8" spans="1:8" x14ac:dyDescent="0.2">
      <c r="A8" t="s">
        <v>8</v>
      </c>
      <c r="B8" s="6">
        <v>123789948</v>
      </c>
      <c r="C8" s="5">
        <v>9807</v>
      </c>
      <c r="E8" t="s">
        <v>59</v>
      </c>
      <c r="G8" s="6">
        <v>1708771229</v>
      </c>
      <c r="H8" s="5">
        <v>134590</v>
      </c>
    </row>
    <row r="9" spans="1:8" x14ac:dyDescent="0.2">
      <c r="A9" t="s">
        <v>9</v>
      </c>
      <c r="B9" s="6">
        <v>139583930</v>
      </c>
      <c r="C9" s="5">
        <v>11015</v>
      </c>
    </row>
    <row r="10" spans="1:8" x14ac:dyDescent="0.2">
      <c r="A10" t="s">
        <v>10</v>
      </c>
      <c r="B10" s="6">
        <v>129558544</v>
      </c>
      <c r="C10" s="5">
        <v>10204</v>
      </c>
    </row>
    <row r="11" spans="1:8" x14ac:dyDescent="0.2">
      <c r="A11" t="s">
        <v>11</v>
      </c>
      <c r="B11" s="6">
        <v>124624861</v>
      </c>
      <c r="C11" s="5">
        <v>9795</v>
      </c>
    </row>
    <row r="12" spans="1:8" x14ac:dyDescent="0.2">
      <c r="A12" t="s">
        <v>12</v>
      </c>
      <c r="B12" s="6">
        <v>137819495</v>
      </c>
      <c r="C12" s="5">
        <v>10866</v>
      </c>
    </row>
    <row r="13" spans="1:8" x14ac:dyDescent="0.2">
      <c r="A13" t="s">
        <v>13</v>
      </c>
      <c r="B13" s="6">
        <v>136300386</v>
      </c>
      <c r="C13" s="5">
        <v>10721</v>
      </c>
    </row>
    <row r="14" spans="1:8" x14ac:dyDescent="0.2">
      <c r="A14" t="s">
        <v>14</v>
      </c>
      <c r="B14" s="6">
        <v>124964422</v>
      </c>
      <c r="C14" s="5">
        <v>9802</v>
      </c>
    </row>
    <row r="15" spans="1:8" x14ac:dyDescent="0.2">
      <c r="A15" t="s">
        <v>15</v>
      </c>
      <c r="B15" s="6">
        <v>108266696</v>
      </c>
      <c r="C15" s="5">
        <v>8542</v>
      </c>
    </row>
    <row r="16" spans="1:8" x14ac:dyDescent="0.2">
      <c r="A16" t="s">
        <v>16</v>
      </c>
      <c r="B16" s="6">
        <v>84200266</v>
      </c>
      <c r="C16" s="5">
        <v>6572</v>
      </c>
    </row>
    <row r="17" spans="1:3" x14ac:dyDescent="0.2">
      <c r="A17" t="s">
        <v>17</v>
      </c>
      <c r="B17" s="6">
        <v>3862282</v>
      </c>
      <c r="C17" s="5">
        <v>290</v>
      </c>
    </row>
    <row r="18" spans="1:3" x14ac:dyDescent="0.2">
      <c r="A18" t="s">
        <v>59</v>
      </c>
      <c r="B18" s="6">
        <v>1637157860</v>
      </c>
      <c r="C18" s="5">
        <v>128874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i m _ d a t 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 m m m   y y < / s t r i n g > < / k e y > < v a l u e > < i n t > 8 9 < / i n t > < / v a l u e > < / i t e m > < i t e m > < k e y > < s t r i n g > w e e k   n o < / s t r i n g > < / k e y > < v a l u e > < i n t > 8 9 < / i n t > < / v a l u e > < / i t e m > < i t e m > < k e y > < s t r i n g > d a y _ t y p e < / s t r i n g > < / k e y > < v a l u e > < i n t > 9 3 < / 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5 6 e 3 6 3 6 3 - 0 3 b 4 - 4 2 0 7 - a b 8 2 - 6 8 e 6 8 0 c 0 1 4 b 2 " > < 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12.xml>��< ? x m l   v e r s i o n = " 1 . 0 "   e n c o d i n g = " U T F - 1 6 " ? > < G e m i n i   x m l n s = " h t t p : / / g e m i n i / p i v o t c u s t o m i z a t i o n / 1 0 7 d a 4 c 9 - 4 d 1 e - 4 6 0 0 - b a 3 9 - 3 d 3 f 1 d a c 6 4 f d " > < 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13.xml>��< ? x m l   v e r s i o n = " 1 . 0 "   e n c o d i n g = " U T F - 1 6 " ? > < G e m i n i   x m l n s = " h t t p : / / g e m i n i / p i v o t c u s t o m i z a t i o n / T a b l e X M L _ f a c t _ b o o k i n g s " > < 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 1 0 5 < / i n t > < / v a l u e > < / i t e m > < i t e m > < k e y > < s t r i n g > p r o p e r t y _ i d < / s t r i n g > < / k e y > < v a l u e > < i n t > 1 0 9 < / i n t > < / v a l u e > < / i t e m > < i t e m > < k e y > < s t r i n g > b o o k i n g _ d a t e < / s t r i n g > < / k e y > < v a l u e > < i n t > 1 2 1 < / i n t > < / v a l u e > < / i t e m > < i t e m > < k e y > < s t r i n g > c h e c k _ i n _ d a t e < / s t r i n g > < / k e y > < v a l u e > < i n t > 1 2 5 < / i n t > < / v a l u e > < / i t e m > < i t e m > < k e y > < s t r i n g > c h e c k o u t _ d a t e < / s t r i n g > < / k e y > < v a l u e > < i n t > 1 2 6 < / i n t > < / v a l u e > < / i t e m > < i t e m > < k e y > < s t r i n g > n o _ g u e s t s < / s t r i n g > < / k e y > < v a l u e > < i n t > 9 9 < / i n t > < / v a l u e > < / i t e m > < i t e m > < k e y > < s t r i n g > r o o m _ c a t e g o r y < / s t r i n g > < / k e y > < v a l u e > < i n t > 1 2 9 < / i n t > < / v a l u e > < / i t e m > < i t e m > < k e y > < s t r i n g > b o o k i n g _ p l a t f o r m < / s t r i n g > < / k e y > < v a l u e > < i n t > 1 4 6 < / i n t > < / v a l u e > < / i t e m > < i t e m > < k e y > < s t r i n g > r a t i n g s _ g i v e n < / s t r i n g > < / k e y > < v a l u e > < i n t > 1 1 8 < / i n t > < / v a l u e > < / i t e m > < i t e m > < k e y > < s t r i n g > b o o k i n g _ s t a t u s < / s t r i n g > < / k e y > < v a l u e > < i n t > 1 3 0 < / i n t > < / v a l u e > < / i t e m > < i t e m > < k e y > < s t r i n g > r e v e n u e _ g e n e r a t e d < / s t r i n g > < / k e y > < v a l u e > < i n t > 1 5 9 < / i n t > < / v a l u e > < / i t e m > < i t e m > < k e y > < s t r i n g > r e v e n u e _ r e a l i z e d < / s t r i n g > < / k e y > < v a l u e > < i n t > 1 4 5 < / i n t > < / v a l u e > < / i t e m > < i t e m > < k e y > < s t r i n g > c h e c k _ i n _ d a t e   ( M o n t h   I n d e x ) < / s t r i n g > < / k e y > < v a l u e > < i n t > 2 1 7 < / i n t > < / v a l u e > < / i t e m > < i t e m > < k e y > < s t r i n g > c h e c k _ i n _ d a t e   ( M o n t h ) < / s t r i n g > < / k e y > < v a l u e > < i n t > 1 7 9 < / i n t > < / v a l u e > < / i t e m > < i t e m > < k e y > < s t r i n g > b o o k i n g _ d a t e   ( M o n t h   I n d e x ) < / s t r i n g > < / k e y > < v a l u e > < i n t > 2 1 3 < / i n t > < / v a l u e > < / i t e m > < i t e m > < k e y > < s t r i n g > b o o k i n g _ d a t e   ( M o n t h ) < / 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i t e m > < k e y > < s t r i n g > c h e c k _ i n _ d a t e   ( M o n t h   I n d e x ) < / s t r i n g > < / k e y > < v a l u e > < i n t > 1 2 < / i n t > < / v a l u e > < / i t e m > < i t e m > < k e y > < s t r i n g > c h e c k _ i n _ d a t e   ( M o n t h ) < / s t r i n g > < / k e y > < v a l u e > < i n t > 1 3 < / i n t > < / v a l u e > < / i t e m > < i t e m > < k e y > < s t r i n g > b o o k i n g _ d a t e   ( M o n t h   I n d e x ) < / s t r i n g > < / k e y > < v a l u e > < i n t > 1 4 < / i n t > < / v a l u e > < / i t e m > < i t e m > < k e y > < s t r i n g > b o o k i n g _ d a t e   ( M o n t h ) < / 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U n i q u e _ P r o p e r t y _ I D " > < C u s t o m C o n t e n t > < ! [ C D A T A [ < T a b l e W i d g e t G r i d S e r i a l i z a t i o n   x m l n s : x s d = " h t t p : / / w w w . w 3 . o r g / 2 0 0 1 / X M L S c h e m a "   x m l n s : x s i = " h t t p : / / w w w . w 3 . o r g / 2 0 0 1 / X M L S c h e m a - i n s t a n c e " > < C o l u m n S u g g e s t e d T y p e   / > < C o l u m n F o r m a t   / > < C o l u m n A c c u r a c y   / > < C o l u m n C u r r e n c y S y m b o l   / > < C o l u m n P o s i t i v e P a t t e r n   / > < C o l u m n N e g a t i v e P a t t e r n   / > < C o l u m n W i d t h s > < i t e m > < k e y > < s t r i n g > U n i q u e _ p r o p e r t y _ i d < / s t r i n g > < / k e y > < v a l u e > < i n t > 1 6 1 < / i n t > < / v a l u e > < / i t e m > < / C o l u m n W i d t h s > < C o l u m n D i s p l a y I n d e x > < i t e m > < k e y > < s t r i n g > U n i q u e _ p r o p e r t y _ i d < / 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0 d 9 d 3 c 0 6 - c c 0 c - 4 7 3 6 - 9 0 9 2 - a 7 0 b f b 8 0 7 2 2 7 " > < 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16.xml>��< ? x m l   v e r s i o n = " 1 . 0 "   e n c o d i n g = " U T F - 1 6 " ? > < G e m i n i   x m l n s = " h t t p : / / g e m i n i / p i v o t c u s t o m i z a t i o n / 8 e b f f a d 2 - 6 4 0 2 - 4 f 3 b - a 2 1 e - 3 5 7 8 d e 7 0 e b d 6 " > < 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 T o t a l _ C h e c k e d _ O u t < / M e a s u r e N a m e > < D i s p l a y N a m e > T o t a l _ C h e c k e d _ O u t < / 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 T o t a l _ C a n c e l l e d < / M e a s u r e N a m e > < D i s p l a y N a m e > T o t a l _ C a n c e l l e d < / D i s p l a y N a m e > < V i s i b l e > F a l s e < / V i s i b l e > < / i t e m > < i t e m > < M e a s u r e N a m e > C a n c e l l a t i o n _ R a t e < / M e a s u r e N a m e > < D i s p l a y N a m e > C a n c e l l a t i o n _ R a t e < / D i s p l a y N a m e > < V i s i b l e > F a l s e < / V i s i b l e > < / i t e m > < i t e m > < M e a s u r e N a m e > T o t a l _ N o _ S h o w < / M e a s u r e N a m e > < D i s p l a y N a m e > T o t a l _ N o _ S h o w < / D i s p l a y N a m e > < V i s i b l e > F a l s e < / V i s i b l e > < / i t e m > < / C a l c u l a t e d F i e l d s > < S A H o s t H a s h > 0 < / S A H o s t H a s h > < G e m i n i F i e l d L i s t V i s i b l e > T r u e < / G e m i n i F i e l d L i s t V i s i b l e > < / S e t t i n g s > ] ] > < / C u s t o m C o n t e n t > < / G e m i n i > 
</file>

<file path=customXml/item17.xml>��< ? x m l   v e r s i o n = " 1 . 0 "   e n c o d i n g = " U T F - 1 6 " ? > < G e m i n i   x m l n s = " h t t p : / / g e m i n i / p i v o t c u s t o m i z a t i o n / T a b l e X M L _ d i m _ r o o m s " > < 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 8 8 < / i n t > < / v a l u e > < / i t e m > < i t e m > < k e y > < s t r i n g > r o o m _ c l a s s < / s t r i n g > < / k e y > < v a l u e > < i n t > 1 0 5 < / 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9 b 5 e 2 9 f 6 - 4 8 7 7 - 4 a a b - 8 3 c 7 - 5 c 8 e 3 8 5 e c 1 9 9 " > < 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19.xml>��< ? x m l   v e r s i o n = " 1 . 0 "   e n c o d i n g = " U T F - 1 6 " ? > < G e m i n i   x m l n s = " h t t p : / / g e m i n i / p i v o t c u s t o m i z a t i o n / b 5 b 2 a e 8 4 - e f 8 5 - 4 8 4 b - 8 1 6 8 - 2 1 6 0 3 d e 1 b b 5 3 " > < 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 T o t a l _ C h e c k e d _ O u t < / M e a s u r e N a m e > < D i s p l a y N a m e > T o t a l _ C h e c k e d _ O u t < / 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 T o t a l _ C a n c e l l e d < / M e a s u r e N a m e > < D i s p l a y N a m e > T o t a l _ C a n c e l l e d < / D i s p l a y N a m e > < V i s i b l e > F a l s e < / V i s i b l e > < / i t e m > < i t e m > < M e a s u r e N a m e > C a n c e l l a t i o n _ R a t e < / M e a s u r e N a m e > < D i s p l a y N a m e > C a n c e l l a t i o n _ R a t e < / D i s p l a y N a m e > < V i s i b l e > F a l s e < / V i s i b l e > < / i t e m > < i t e m > < M e a s u r e N a m e > T o t a l _ N o _ S h o w < / M e a s u r e N a m e > < D i s p l a y N a m e > T o t a l _ N o _ S h o w < / D i s p l a y N a m e > < V i s i b l e > F a l s e < / V i s i b l e > < / i t e m > < / C a l c u l a t e d F i e l d s > < S A H o s t H a s h > 0 < / 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d i m _ h o t e l s " > < 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 1 0 9 < / i n t > < / v a l u e > < / i t e m > < i t e m > < k e y > < s t r i n g > p r o p e r t y _ n a m e < / s t r i n g > < / k e y > < v a l u e > < i n t > 1 3 2 < / i n t > < / v a l u e > < / i t e m > < i t e m > < k e y > < s t r i n g > c a t e g o r y < / s t r i n g > < / k e y > < v a l u e > < i n t > 8 9 < / i n t > < / v a l u e > < / i t e m > < i t e m > < k e y > < s t r i n g > c i t y < / s t r i n g > < / k e y > < v a l u e > < i n t > 5 8 < / 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9 3 5 b 6 e e 4 - 7 f 5 6 - 4 9 9 d - 8 c 2 0 - 5 9 6 2 2 5 6 9 b a 4 3 " > < 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2.xml>��< ? x m l   v e r s i o n = " 1 . 0 "   e n c o d i n g = " U T F - 1 6 " ? > < G e m i n i   x m l n s = " h t t p : / / g e m i n i / p i v o t c u s t o m i z a t i o n / a d f d 0 9 6 9 - e d e 2 - 4 b f 9 - a b 3 2 - d b b c e 9 f c d 8 9 8 " > < 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5 . 3 1 8 ] ] > < / C u s t o m C o n t e n t > < / G e m i n i > 
</file>

<file path=customXml/item24.xml>��< ? x m l   v e r s i o n = " 1 . 0 "   e n c o d i n g = " U T F - 1 6 " ? > < G e m i n i   x m l n s = " h t t p : / / g e m i n i / p i v o t c u s t o m i z a t i o n / f 9 4 a f 5 e 6 - c 4 2 b - 4 e c f - 9 8 8 3 - c 5 d d f 4 e 6 f 6 7 8 " > < 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5.xml>��< ? x m l   v e r s i o n = " 1 . 0 "   e n c o d i n g = " U T F - 1 6 " ? > < G e m i n i   x m l n s = " h t t p : / / g e m i n i / p i v o t c u s t o m i z a t i o n / 6 0 0 1 7 3 a 8 - 2 9 d 3 - 4 b 2 5 - b 1 8 3 - e 6 6 2 8 b 0 d 6 f 8 4 " > < 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6.xml>��< ? x m l   v e r s i o n = " 1 . 0 "   e n c o d i n g = " U T F - 1 6 " ? > < G e m i n i   x m l n s = " h t t p : / / g e m i n i / p i v o t c u s t o m i z a t i o n / 9 f b b c 6 1 c - 5 b 1 9 - 4 3 7 4 - 9 7 8 b - e d 9 c 8 c f 3 a 4 5 1 " > < 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7.xml>��< ? x m l   v e r s i o n = " 1 . 0 "   e n c o d i n g = " U T F - 1 6 " ? > < G e m i n i   x m l n s = " h t t p : / / g e m i n i / p i v o t c u s t o m i z a t i o n / 3 8 f 8 b 2 a b - a 6 0 0 - 4 3 d 7 - 8 5 c a - d a c 4 6 a 7 c 7 3 4 7 " > < 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8.xml>��< ? x m l   v e r s i o n = " 1 . 0 "   e n c o d i n g = " U T F - 1 6 " ? > < G e m i n i   x m l n s = " h t t p : / / g e m i n i / p i v o t c u s t o m i z a t i o n / 2 9 3 3 4 d d f - c c c 5 - 4 9 4 a - 8 d b 5 - 2 9 b a 4 1 4 b 6 7 a 1 " > < 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c 8 d 2 f 4 e 8 - 6 1 e 7 - 4 5 9 9 - 9 2 c 9 - 5 6 5 8 b 4 3 5 f c 4 1 " > < 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 C o l u m n s \ c h e c k _ i n _ d a t e   ( M o n t h   I n d e x ) < / K e y > < / a : K e y > < a : V a l u e   i : t y p e = " T a b l e W i d g e t B a s e V i e w S t a t e " / > < / a : K e y V a l u e O f D i a g r a m O b j e c t K e y a n y T y p e z b w N T n L X > < a : K e y V a l u e O f D i a g r a m O b j e c t K e y a n y T y p e z b w N T n L X > < a : K e y > < K e y > C o l u m n s \ c h e c k _ i n _ d a t e   ( M o n t h ) < / K e y > < / a : K e y > < a : V a l u e   i : t y p e = " T a b l e W i d g e t B a s e V i e w S t a t e " / > < / a : K e y V a l u e O f D i a g r a m O b j e c t K e y a n y T y p e z b w N T n L X > < a : K e y V a l u e O f D i a g r a m O b j e c t K e y a n y T y p e z b w N T n L X > < a : K e y > < K e y > C o l u m n s \ b o o k i n g _ d a t e   ( M o n t h   I n d e x ) < / K e y > < / a : K e y > < a : V a l u e   i : t y p e = " T a b l e W i d g e t B a s e V i e w S t a t e " / > < / a : K e y V a l u e O f D i a g r a m O b j e c t K e y a n y T y p e z b w N T n L X > < a : K e y V a l u e O f D i a g r a m O b j e c t K e y a n y T y p e z b w N T n L X > < a : K e y > < K e y > C o l u m n s \ b o o k i n g _ d a t e 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 U n i q u e _ P r o p e r t y _ I D 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 U n i q u e _ P r o p e r t y _ I D 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 C o l u m n s \ U n i q u e _ p r o p e r t y _ i d 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 C o l u m n s \ c h e c k _ i n _ d a t e   ( M o n t h   I n d e x ) < / K e y > < / a : K e y > < a : V a l u e   i : t y p e = " T a b l e W i d g e t B a s e V i e w S t a t e " / > < / a : K e y V a l u e O f D i a g r a m O b j e c t K e y a n y T y p e z b w N T n L X > < a : K e y V a l u e O f D i a g r a m O b j e c t K e y a n y T y p e z b w N T n L X > < a : K e y > < K e y > C o l u m n s \ c h e c k _ i n _ d a t e 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 2 0 2 4 - 1 1 - 0 9 T 1 8 : 3 7 : 5 9 . 4 9 9 7 9 8 9 + 0 5 : 3 0 < / L a s t P r o c e s s e d T i m e > < / D a t a M o d e l i n g S a n d b o x . S e r i a l i z e d S a n d b o x E r r o r C a c h e > ] ] > < / C u s t o m C o n t e n t > < / G e m i n i > 
</file>

<file path=customXml/item32.xml>��< ? x m l   v e r s i o n = " 1 . 0 "   e n c o d i n g = " U T F - 1 6 " ? > < G e m i n i   x m l n s = " h t t p : / / g e m i n i / p i v o t c u s t o m i z a t i o n / 5 9 8 4 3 a 0 f - 1 8 d f - 4 4 7 a - b e 9 7 - d 7 6 2 4 d a d e f 1 a " > < 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3.xml>��< ? x m l   v e r s i o n = " 1 . 0 "   e n c o d i n g = " U T F - 1 6 " ? > < G e m i n i   x m l n s = " h t t p : / / g e m i n i / p i v o t c u s t o m i z a t i o n / a d 6 a 9 4 9 d - 7 b a d - 4 1 b 2 - 8 9 7 e - 3 6 5 7 9 6 c e 6 d c 3 " > < 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4.xml>��< ? x m l   v e r s i o n = " 1 . 0 "   e n c o d i n g = " U T F - 1 6 " ? > < G e m i n i   x m l n s = " h t t p : / / g e m i n i / p i v o t c u s t o m i z a t i o n / c a e e 9 a b 7 - b 3 e f - 4 a 2 5 - a 1 5 3 - a 1 1 e 3 9 2 2 7 6 d e " > < 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5.xml>��< ? x m l   v e r s i o n = " 1 . 0 "   e n c o d i n g = " U T F - 1 6 " ? > < G e m i n i   x m l n s = " h t t p : / / g e m i n i / p i v o t c u s t o m i z a t i o n / S a n d b o x N o n E m p t y " > < C u s t o m C o n t e n t > < ! [ C D A T A [ 1 ] ] > < / C u s t o m C o n t e n t > < / G e m i n i > 
</file>

<file path=customXml/item36.xml>��< ? x m l   v e r s i o n = " 1 . 0 "   e n c o d i n g = " U T F - 1 6 " ? > < G e m i n i   x m l n s = " h t t p : / / g e m i n i / p i v o t c u s t o m i z a t i o n / d 1 5 5 9 e 7 d - 4 d 6 9 - 4 d 8 6 - b 3 c 1 - 6 2 1 4 8 1 8 b 1 c 6 2 " > < 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 T o t a l _ C h e c k e d _ O u t < / M e a s u r e N a m e > < D i s p l a y N a m e > T o t a l _ C h e c k e d _ O u t < / 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 T o t a l _ C a n c e l l e d < / M e a s u r e N a m e > < D i s p l a y N a m e > T o t a l _ C a n c e l l e d < / D i s p l a y N a m e > < V i s i b l e > F a l s e < / V i s i b l e > < / i t e m > < i t e m > < M e a s u r e N a m e > C a n c e l l a t i o n _ R a t e < / M e a s u r e N a m e > < D i s p l a y N a m e > C a n c e l l a t i o n _ R a t e < / D i s p l a y N a m e > < V i s i b l e > F a l s e < / V i s i b l e > < / i t e m > < i t e m > < M e a s u r e N a m e > T o t a l _ N o _ S h o w < / M e a s u r e N a m e > < D i s p l a y N a m e > T o t a l _ N o _ S h o w < / D i s p l a y N a m e > < V i s i b l e > F a l s e < / V i s i b l e > < / i t e m > < / C a l c u l a t e d F i e l d s > < S A H o s t H a s h > 0 < / S A H o s t H a s h > < G e m i n i F i e l d L i s t V i s i b l e > T r u e < / G e m i n i F i e l d L i s t V i s i b l e > < / S e t t i n g s > ] ] > < / C u s t o m C o n t e n t > < / G e m i n i > 
</file>

<file path=customXml/item37.xml>��< ? x m l   v e r s i o n = " 1 . 0 "   e n c o d i n g = " U T F - 1 6 " ? > < G e m i n i   x m l n s = " h t t p : / / g e m i n i / p i v o t c u s t o m i z a t i o n / 1 c 7 c 5 7 9 4 - b d 0 f - 4 e 1 2 - 8 5 f 1 - 5 2 9 3 d b 4 4 4 c 2 e " > < 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8.xml>��< ? x m l   v e r s i o n = " 1 . 0 "   e n c o d i n g = " U T F - 1 6 " ? > < G e m i n i   x m l n s = " h t t p : / / g e m i n i / p i v o t c u s t o m i z a t i o n / 4 a b 5 4 1 1 9 - c f 3 f - 4 7 0 d - b 9 8 7 - 6 e 7 9 8 1 c 6 4 0 2 7 " > < 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39.xml>��< ? x m l   v e r s i o n = " 1 . 0 "   e n c o d i n g = " U T F - 1 6 " ? > < G e m i n i   x m l n s = " h t t p : / / g e m i n i / p i v o t c u s t o m i z a t i o n / C l i e n t W i n d o w X M L " > < C u s t o m C o n t e n t > < ! [ C D A T A [ f a c t _ a g g r e g a t e d _ b o o k i n g s ] ] > < / C u s t o m C o n t e n t > < / G e m i n i > 
</file>

<file path=customXml/item4.xml>��< ? x m l   v e r s i o n = " 1 . 0 "   e n c o d i n g = " U T F - 1 6 " ? > < G e m i n i   x m l n s = " h t t p : / / g e m i n i / p i v o t c u s t o m i z a t i o n / 9 7 e 5 4 4 1 2 - e b 6 3 - 4 2 9 0 - b b d c - a 7 9 f 2 2 f c f a e 1 " > < 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4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 M e a s u r e s \ T o t a l _ B o o k i n g < / K e y > < / D i a g r a m O b j e c t K e y > < D i a g r a m O b j e c t K e y > < K e y > M e a s u r e s \ T o t a l _ B o o k i n g \ T a g I n f o \ F o r m u l a < / K e y > < / D i a g r a m O b j e c t K e y > < D i a g r a m O b j e c t K e y > < K e y > M e a s u r e s \ T o t a l _ B o o k i n g \ T a g I n f o \ V a l u e < / K e y > < / D i a g r a m O b j e c t K e y > < D i a g r a m O b j e c t K e y > < K e y > M e a s u r e s \ A v e r a g e _ R a t i n g < / K e y > < / D i a g r a m O b j e c t K e y > < D i a g r a m O b j e c t K e y > < K e y > M e a s u r e s \ A v e r a g e _ R a t i n g \ T a g I n f o \ F o r m u l a < / K e y > < / D i a g r a m O b j e c t K e y > < D i a g r a m O b j e c t K e y > < K e y > M e a s u r e s \ A v e r a g e _ R a t i n g \ T a g I n f o \ V a l u e < / K e y > < / D i a g r a m O b j e c t K e y > < D i a g r a m O b j e c t K e y > < K e y > M e a s u r e s \ T o t a l _ C a n c e l l e d _ B o o k i n g < / K e y > < / D i a g r a m O b j e c t K e y > < D i a g r a m O b j e c t K e y > < K e y > M e a s u r e s \ T o t a l _ C a n c e l l e d _ B o o k i n g \ T a g I n f o \ F o r m u l a < / K e y > < / D i a g r a m O b j e c t K e y > < D i a g r a m O b j e c t K e y > < K e y > M e a s u r e s \ T o t a l _ C a n c e l l e d _ B o o k i n g \ T a g I n f o \ V a l u e < / K e y > < / D i a g r a m O b j e c t K e y > < D i a g r a m O b j e c t K e y > < K e y > M e a s u r e s \ C a n c e l l e d _ % < / K e y > < / D i a g r a m O b j e c t K e y > < D i a g r a m O b j e c t K e y > < K e y > M e a s u r e s \ C a n c e l l e d _ % \ T a g I n f o \ F o r m u l a < / K e y > < / D i a g r a m O b j e c t K e y > < D i a g r a m O b j e c t K e y > < K e y > M e a s u r e s \ C a n c e l l e d _ % \ T a g I n f o \ V a l u e < / K e y > < / D i a g r a m O b j e c t K e y > < D i a g r a m O b j e c t K e y > < K e y > M e a s u r e s \ T o t a l _ C h e c k e d _ O u t < / K e y > < / D i a g r a m O b j e c t K e y > < D i a g r a m O b j e c t K e y > < K e y > M e a s u r e s \ T o t a l _ C h e c k e d _ O u t \ T a g I n f o \ F o r m u l a < / K e y > < / D i a g r a m O b j e c t K e y > < D i a g r a m O b j e c t K e y > < K e y > M e a s u r e s \ T o t a l _ C h e c k e d _ O u t \ T a g I n f o \ V a l u e < / K e y > < / D i a g r a m O b j e c t K e y > < D i a g r a m O b j e c t K e y > < K e y > M e a s u r e s \ T o t a l _ N o _ S h o w _ B o o k i n g s < / K e y > < / D i a g r a m O b j e c t K e y > < D i a g r a m O b j e c t K e y > < K e y > M e a s u r e s \ T o t a l _ N o _ S h o w _ B o o k i n g s \ T a g I n f o \ F o r m u l a < / K e y > < / D i a g r a m O b j e c t K e y > < D i a g r a m O b j e c t K e y > < K e y > M e a s u r e s \ T o t a l _ N o _ S h o w _ B o o k i n g s \ T a g I n f o \ V a l u e < / K e y > < / D i a g r a m O b j e c t K e y > < D i a g r a m O b j e c t K e y > < K e y > M e a s u r e s \ N o _ S h o w _ % < / K e y > < / D i a g r a m O b j e c t K e y > < D i a g r a m O b j e c t K e y > < K e y > M e a s u r e s \ N o _ S h o w _ % \ T a g I n f o \ F o r m u l a < / K e y > < / D i a g r a m O b j e c t K e y > < D i a g r a m O b j e c t K e y > < K e y > M e a s u r e s \ N o _ S h o w _ % \ T a g I n f o \ V a l u e < / K e y > < / D i a g r a m O b j e c t K e y > < D i a g r a m O b j e c t K e y > < K e y > M e a s u r e s \ B o o k i n g _ % _ B y _ P l a t f o r m < / K e y > < / D i a g r a m O b j e c t K e y > < D i a g r a m O b j e c t K e y > < K e y > M e a s u r e s \ B o o k i n g _ % _ B y _ P l a t f o r m \ T a g I n f o \ F o r m u l a < / K e y > < / D i a g r a m O b j e c t K e y > < D i a g r a m O b j e c t K e y > < K e y > M e a s u r e s \ B o o k i n g _ % _ B y _ P l a t f o r m \ T a g I n f o \ V a l u e < / K e y > < / D i a g r a m O b j e c t K e y > < D i a g r a m O b j e c t K e y > < K e y > M e a s u r e s \ B o o k i n g _ % _ B y _ R o o m _ C l a s s < / K e y > < / D i a g r a m O b j e c t K e y > < D i a g r a m O b j e c t K e y > < K e y > M e a s u r e s \ B o o k i n g _ % _ B y _ R o o m _ C l a s s \ T a g I n f o \ F o r m u l a < / K e y > < / D i a g r a m O b j e c t K e y > < D i a g r a m O b j e c t K e y > < K e y > M e a s u r e s \ B o o k i n g _ % _ B y _ R o o m _ C l a s s \ T a g I n f o \ V a l u e < / K e y > < / D i a g r a m O b j e c t K e y > < D i a g r a m O b j e c t K e y > < K e y > M e a s u r e s \ A v e r a g e _ R a t e < / K e y > < / D i a g r a m O b j e c t K e y > < D i a g r a m O b j e c t K e y > < K e y > M e a s u r e s \ A v e r a g e _ R a t e \ T a g I n f o \ F o r m u l a < / K e y > < / D i a g r a m O b j e c t K e y > < D i a g r a m O b j e c t K e y > < K e y > M e a s u r e s \ A v e r a g e _ R a t e \ T a g I n f o \ V a l u e < / K e y > < / D i a g r a m O b j e c t K e y > < D i a g r a m O b j e c t K e y > < K e y > M e a s u r e s \ R e a l i s a t i o n _ % < / K e y > < / D i a g r a m O b j e c t K e y > < D i a g r a m O b j e c t K e y > < K e y > M e a s u r e s \ R e a l i s a t i o n _ % \ T a g I n f o \ F o r m u l a < / K e y > < / D i a g r a m O b j e c t K e y > < D i a g r a m O b j e c t K e y > < K e y > M e a s u r e s \ R e a l i s a t i o n _ % \ T a g I n f o \ V a l u e < / K e y > < / D i a g r a m O b j e c t K e y > < D i a g r a m O b j e c t K e y > < K e y > M e a s u r e s \ R e v P A R < / K e y > < / D i a g r a m O b j e c t K e y > < D i a g r a m O b j e c t K e y > < K e y > M e a s u r e s \ R e v P A R \ T a g I n f o \ F o r m u l a < / K e y > < / D i a g r a m O b j e c t K e y > < D i a g r a m O b j e c t K e y > < K e y > M e a s u r e s \ R e v P A R \ T a g I n f o \ V a l u e < / K e y > < / D i a g r a m O b j e c t K e y > < D i a g r a m O b j e c t K e y > < K e y > M e a s u r e s \ D B R N < / K e y > < / D i a g r a m O b j e c t K e y > < D i a g r a m O b j e c t K e y > < K e y > M e a s u r e s \ D B R N \ T a g I n f o \ F o r m u l a < / K e y > < / D i a g r a m O b j e c t K e y > < D i a g r a m O b j e c t K e y > < K e y > M e a s u r e s \ D B R N \ T a g I n f o \ V a l u e < / K e y > < / D i a g r a m O b j e c t K e y > < D i a g r a m O b j e c t K e y > < K e y > M e a s u r e s \ D S R N < / K e y > < / D i a g r a m O b j e c t K e y > < D i a g r a m O b j e c t K e y > < K e y > M e a s u r e s \ D S R N \ T a g I n f o \ F o r m u l a < / K e y > < / D i a g r a m O b j e c t K e y > < D i a g r a m O b j e c t K e y > < K e y > M e a s u r e s \ D S R N \ T a g I n f o \ V a l u e < / K e y > < / D i a g r a m O b j e c t K e y > < D i a g r a m O b j e c t K e y > < K e y > M e a s u r e s \ D U R N < / K e y > < / D i a g r a m O b j e c t K e y > < D i a g r a m O b j e c t K e y > < K e y > M e a s u r e s \ D U R N \ T a g I n f o \ F o r m u l a < / K e y > < / D i a g r a m O b j e c t K e y > < D i a g r a m O b j e c t K e y > < K e y > M e a s u r e s \ D U R N \ T a g I n f o \ V a l u e 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 C o l u m n s \ c h e c k _ i n _ d a t e   ( M o n t h   I n d e x ) < / K e y > < / D i a g r a m O b j e c t K e y > < D i a g r a m O b j e c t K e y > < K e y > C o l u m n s \ c h e c k _ i n _ d a t e   ( M o n t h ) < / K e y > < / D i a g r a m O b j e c t K e y > < D i a g r a m O b j e c t K e y > < K e y > C o l u m n s \ b o o k i n g _ d a t e   ( M o n t h   I n d e x ) < / K e y > < / D i a g r a m O b j e c t K e y > < D i a g r a m O b j e c t K e y > < K e y > C o l u m n s \ b o o k i n g _ d a t e 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 M e a s u r e s \ T o t a l _ B o o k i n g < / K e y > < / a : K e y > < a : V a l u e   i : t y p e = " M e a s u r e G r i d N o d e V i e w S t a t e " > < L a y e d O u t > t r u e < / L a y e d O u t > < R o w > 1 < / R o w > < / a : V a l u e > < / a : K e y V a l u e O f D i a g r a m O b j e c t K e y a n y T y p e z b w N T n L X > < a : K e y V a l u e O f D i a g r a m O b j e c t K e y a n y T y p e z b w N T n L X > < a : K e y > < K e y > M e a s u r e s \ T o t a l _ B o o k i n g \ T a g I n f o \ F o r m u l a < / K e y > < / a : K e y > < a : V a l u e   i : t y p e = " M e a s u r e G r i d V i e w S t a t e I D i a g r a m T a g A d d i t i o n a l I n f o " / > < / a : K e y V a l u e O f D i a g r a m O b j e c t K e y a n y T y p e z b w N T n L X > < a : K e y V a l u e O f D i a g r a m O b j e c t K e y a n y T y p e z b w N T n L X > < a : K e y > < K e y > M e a s u r e s \ T o t a l _ B o o k i n g \ T a g I n f o \ V a l u e < / K e y > < / a : K e y > < a : V a l u e   i : t y p e = " M e a s u r e G r i d V i e w S t a t e I D i a g r a m T a g A d d i t i o n a l I n f o " / > < / a : K e y V a l u e O f D i a g r a m O b j e c t K e y a n y T y p e z b w N T n L X > < a : K e y V a l u e O f D i a g r a m O b j e c t K e y a n y T y p e z b w N T n L X > < a : K e y > < K e y > M e a s u r e s \ A v e r a g e _ R a t i n g < / K e y > < / a : K e y > < a : V a l u e   i : t y p e = " M e a s u r e G r i d N o d e V i e w S t a t e " > < L a y e d O u t > t r u e < / L a y e d O u t > < R o w > 2 < / R o w > < / a : V a l u e > < / a : K e y V a l u e O f D i a g r a m O b j e c t K e y a n y T y p e z b w N T n L X > < a : K e y V a l u e O f D i a g r a m O b j e c t K e y a n y T y p e z b w N T n L X > < a : K e y > < K e y > M e a s u r e s \ A v e r a g e _ R a t i n g \ T a g I n f o \ F o r m u l a < / K e y > < / a : K e y > < a : V a l u e   i : t y p e = " M e a s u r e G r i d V i e w S t a t e I D i a g r a m T a g A d d i t i o n a l I n f o " / > < / a : K e y V a l u e O f D i a g r a m O b j e c t K e y a n y T y p e z b w N T n L X > < a : K e y V a l u e O f D i a g r a m O b j e c t K e y a n y T y p e z b w N T n L X > < a : K e y > < K e y > M e a s u r e s \ A v e r a g e _ R a t i n g \ T a g I n f o \ V a l u e < / K e y > < / a : K e y > < a : V a l u e   i : t y p e = " M e a s u r e G r i d V i e w S t a t e I D i a g r a m T a g A d d i t i o n a l I n f o " / > < / a : K e y V a l u e O f D i a g r a m O b j e c t K e y a n y T y p e z b w N T n L X > < a : K e y V a l u e O f D i a g r a m O b j e c t K e y a n y T y p e z b w N T n L X > < a : K e y > < K e y > M e a s u r e s \ T o t a l _ C a n c e l l e d _ B o o k i n g < / K e y > < / a : K e y > < a : V a l u e   i : t y p e = " M e a s u r e G r i d N o d e V i e w S t a t e " > < L a y e d O u t > t r u e < / L a y e d O u t > < R o w > 3 < / R o w > < / a : V a l u e > < / a : K e y V a l u e O f D i a g r a m O b j e c t K e y a n y T y p e z b w N T n L X > < a : K e y V a l u e O f D i a g r a m O b j e c t K e y a n y T y p e z b w N T n L X > < a : K e y > < K e y > M e a s u r e s \ T o t a l _ C a n c e l l e d _ B o o k i n g \ T a g I n f o \ F o r m u l a < / K e y > < / a : K e y > < a : V a l u e   i : t y p e = " M e a s u r e G r i d V i e w S t a t e I D i a g r a m T a g A d d i t i o n a l I n f o " / > < / a : K e y V a l u e O f D i a g r a m O b j e c t K e y a n y T y p e z b w N T n L X > < a : K e y V a l u e O f D i a g r a m O b j e c t K e y a n y T y p e z b w N T n L X > < a : K e y > < K e y > M e a s u r e s \ T o t a l _ C a n c e l l e d _ B o o k i n g \ T a g I n f o \ V a l u e < / K e y > < / a : K e y > < a : V a l u e   i : t y p e = " M e a s u r e G r i d V i e w S t a t e I D i a g r a m T a g A d d i t i o n a l I n f o " / > < / a : K e y V a l u e O f D i a g r a m O b j e c t K e y a n y T y p e z b w N T n L X > < a : K e y V a l u e O f D i a g r a m O b j e c t K e y a n y T y p e z b w N T n L X > < a : K e y > < K e y > M e a s u r e s \ C a n c e l l e d _ % < / K e y > < / a : K e y > < a : V a l u e   i : t y p e = " M e a s u r e G r i d N o d e V i e w S t a t e " > < L a y e d O u t > t r u e < / L a y e d O u t > < R o w > 4 < / R o w > < / a : V a l u e > < / a : K e y V a l u e O f D i a g r a m O b j e c t K e y a n y T y p e z b w N T n L X > < a : K e y V a l u e O f D i a g r a m O b j e c t K e y a n y T y p e z b w N T n L X > < a : K e y > < K e y > M e a s u r e s \ C a n c e l l e d _ % \ T a g I n f o \ F o r m u l a < / K e y > < / a : K e y > < a : V a l u e   i : t y p e = " M e a s u r e G r i d V i e w S t a t e I D i a g r a m T a g A d d i t i o n a l I n f o " / > < / a : K e y V a l u e O f D i a g r a m O b j e c t K e y a n y T y p e z b w N T n L X > < a : K e y V a l u e O f D i a g r a m O b j e c t K e y a n y T y p e z b w N T n L X > < a : K e y > < K e y > M e a s u r e s \ C a n c e l l e d _ % \ T a g I n f o \ V a l u e < / K e y > < / a : K e y > < a : V a l u e   i : t y p e = " M e a s u r e G r i d V i e w S t a t e I D i a g r a m T a g A d d i t i o n a l I n f o " / > < / a : K e y V a l u e O f D i a g r a m O b j e c t K e y a n y T y p e z b w N T n L X > < a : K e y V a l u e O f D i a g r a m O b j e c t K e y a n y T y p e z b w N T n L X > < a : K e y > < K e y > M e a s u r e s \ T o t a l _ C h e c k e d _ O u t < / K e y > < / a : K e y > < a : V a l u e   i : t y p e = " M e a s u r e G r i d N o d e V i e w S t a t e " > < L a y e d O u t > t r u e < / L a y e d O u t > < R o w > 5 < / R o w > < / a : V a l u e > < / a : K e y V a l u e O f D i a g r a m O b j e c t K e y a n y T y p e z b w N T n L X > < a : K e y V a l u e O f D i a g r a m O b j e c t K e y a n y T y p e z b w N T n L X > < a : K e y > < K e y > M e a s u r e s \ T o t a l _ C h e c k e d _ O u t \ T a g I n f o \ F o r m u l a < / K e y > < / a : K e y > < a : V a l u e   i : t y p e = " M e a s u r e G r i d V i e w S t a t e I D i a g r a m T a g A d d i t i o n a l I n f o " / > < / a : K e y V a l u e O f D i a g r a m O b j e c t K e y a n y T y p e z b w N T n L X > < a : K e y V a l u e O f D i a g r a m O b j e c t K e y a n y T y p e z b w N T n L X > < a : K e y > < K e y > M e a s u r e s \ T o t a l _ C h e c k e d _ O u t \ T a g I n f o \ V a l u e < / K e y > < / a : K e y > < a : V a l u e   i : t y p e = " M e a s u r e G r i d V i e w S t a t e I D i a g r a m T a g A d d i t i o n a l I n f o " / > < / a : K e y V a l u e O f D i a g r a m O b j e c t K e y a n y T y p e z b w N T n L X > < a : K e y V a l u e O f D i a g r a m O b j e c t K e y a n y T y p e z b w N T n L X > < a : K e y > < K e y > M e a s u r e s \ T o t a l _ N o _ S h o w _ B o o k i n g s < / K e y > < / a : K e y > < a : V a l u e   i : t y p e = " M e a s u r e G r i d N o d e V i e w S t a t e " > < L a y e d O u t > t r u e < / L a y e d O u t > < R o w > 6 < / R o w > < / a : V a l u e > < / a : K e y V a l u e O f D i a g r a m O b j e c t K e y a n y T y p e z b w N T n L X > < a : K e y V a l u e O f D i a g r a m O b j e c t K e y a n y T y p e z b w N T n L X > < a : K e y > < K e y > M e a s u r e s \ T o t a l _ N o _ S h o w _ B o o k i n g s \ T a g I n f o \ F o r m u l a < / K e y > < / a : K e y > < a : V a l u e   i : t y p e = " M e a s u r e G r i d V i e w S t a t e I D i a g r a m T a g A d d i t i o n a l I n f o " / > < / a : K e y V a l u e O f D i a g r a m O b j e c t K e y a n y T y p e z b w N T n L X > < a : K e y V a l u e O f D i a g r a m O b j e c t K e y a n y T y p e z b w N T n L X > < a : K e y > < K e y > M e a s u r e s \ T o t a l _ N o _ S h o w _ B o o k i n g s \ T a g I n f o \ V a l u e < / K e y > < / a : K e y > < a : V a l u e   i : t y p e = " M e a s u r e G r i d V i e w S t a t e I D i a g r a m T a g A d d i t i o n a l I n f o " / > < / a : K e y V a l u e O f D i a g r a m O b j e c t K e y a n y T y p e z b w N T n L X > < a : K e y V a l u e O f D i a g r a m O b j e c t K e y a n y T y p e z b w N T n L X > < a : K e y > < K e y > M e a s u r e s \ N o _ S h o w _ % < / K e y > < / a : K e y > < a : V a l u e   i : t y p e = " M e a s u r e G r i d N o d e V i e w S t a t e " > < L a y e d O u t > t r u e < / L a y e d O u t > < R o w > 7 < / R o w > < / a : V a l u e > < / a : K e y V a l u e O f D i a g r a m O b j e c t K e y a n y T y p e z b w N T n L X > < a : K e y V a l u e O f D i a g r a m O b j e c t K e y a n y T y p e z b w N T n L X > < a : K e y > < K e y > M e a s u r e s \ N o _ S h o w _ % \ T a g I n f o \ F o r m u l a < / K e y > < / a : K e y > < a : V a l u e   i : t y p e = " M e a s u r e G r i d V i e w S t a t e I D i a g r a m T a g A d d i t i o n a l I n f o " / > < / a : K e y V a l u e O f D i a g r a m O b j e c t K e y a n y T y p e z b w N T n L X > < a : K e y V a l u e O f D i a g r a m O b j e c t K e y a n y T y p e z b w N T n L X > < a : K e y > < K e y > M e a s u r e s \ N o _ S h o w _ % \ T a g I n f o \ V a l u e < / K e y > < / a : K e y > < a : V a l u e   i : t y p e = " M e a s u r e G r i d V i e w S t a t e I D i a g r a m T a g A d d i t i o n a l I n f o " / > < / a : K e y V a l u e O f D i a g r a m O b j e c t K e y a n y T y p e z b w N T n L X > < a : K e y V a l u e O f D i a g r a m O b j e c t K e y a n y T y p e z b w N T n L X > < a : K e y > < K e y > M e a s u r e s \ B o o k i n g _ % _ B y _ P l a t f o r m < / K e y > < / a : K e y > < a : V a l u e   i : t y p e = " M e a s u r e G r i d N o d e V i e w S t a t e " > < L a y e d O u t > t r u e < / L a y e d O u t > < R o w > 8 < / R o w > < / a : V a l u e > < / a : K e y V a l u e O f D i a g r a m O b j e c t K e y a n y T y p e z b w N T n L X > < a : K e y V a l u e O f D i a g r a m O b j e c t K e y a n y T y p e z b w N T n L X > < a : K e y > < K e y > M e a s u r e s \ B o o k i n g _ % _ B y _ P l a t f o r m \ T a g I n f o \ F o r m u l a < / K e y > < / a : K e y > < a : V a l u e   i : t y p e = " M e a s u r e G r i d V i e w S t a t e I D i a g r a m T a g A d d i t i o n a l I n f o " / > < / a : K e y V a l u e O f D i a g r a m O b j e c t K e y a n y T y p e z b w N T n L X > < a : K e y V a l u e O f D i a g r a m O b j e c t K e y a n y T y p e z b w N T n L X > < a : K e y > < K e y > M e a s u r e s \ B o o k i n g _ % _ B y _ P l a t f o r m \ T a g I n f o \ V a l u e < / K e y > < / a : K e y > < a : V a l u e   i : t y p e = " M e a s u r e G r i d V i e w S t a t e I D i a g r a m T a g A d d i t i o n a l I n f o " / > < / a : K e y V a l u e O f D i a g r a m O b j e c t K e y a n y T y p e z b w N T n L X > < a : K e y V a l u e O f D i a g r a m O b j e c t K e y a n y T y p e z b w N T n L X > < a : K e y > < K e y > M e a s u r e s \ B o o k i n g _ % _ B y _ R o o m _ C l a s s < / K e y > < / a : K e y > < a : V a l u e   i : t y p e = " M e a s u r e G r i d N o d e V i e w S t a t e " > < L a y e d O u t > t r u e < / L a y e d O u t > < R o w > 9 < / R o w > < / a : V a l u e > < / a : K e y V a l u e O f D i a g r a m O b j e c t K e y a n y T y p e z b w N T n L X > < a : K e y V a l u e O f D i a g r a m O b j e c t K e y a n y T y p e z b w N T n L X > < a : K e y > < K e y > M e a s u r e s \ B o o k i n g _ % _ B y _ R o o m _ C l a s s \ T a g I n f o \ F o r m u l a < / K e y > < / a : K e y > < a : V a l u e   i : t y p e = " M e a s u r e G r i d V i e w S t a t e I D i a g r a m T a g A d d i t i o n a l I n f o " / > < / a : K e y V a l u e O f D i a g r a m O b j e c t K e y a n y T y p e z b w N T n L X > < a : K e y V a l u e O f D i a g r a m O b j e c t K e y a n y T y p e z b w N T n L X > < a : K e y > < K e y > M e a s u r e s \ B o o k i n g _ % _ B y _ R o o m _ C l a s s \ T a g I n f o \ V a l u e < / K e y > < / a : K e y > < a : V a l u e   i : t y p e = " M e a s u r e G r i d V i e w S t a t e I D i a g r a m T a g A d d i t i o n a l I n f o " / > < / a : K e y V a l u e O f D i a g r a m O b j e c t K e y a n y T y p e z b w N T n L X > < a : K e y V a l u e O f D i a g r a m O b j e c t K e y a n y T y p e z b w N T n L X > < a : K e y > < K e y > M e a s u r e s \ A v e r a g e _ R a t e < / K e y > < / a : K e y > < a : V a l u e   i : t y p e = " M e a s u r e G r i d N o d e V i e w S t a t e " > < L a y e d O u t > t r u e < / L a y e d O u t > < R o w > 1 0 < / R o w > < / a : V a l u e > < / a : K e y V a l u e O f D i a g r a m O b j e c t K e y a n y T y p e z b w N T n L X > < a : K e y V a l u e O f D i a g r a m O b j e c t K e y a n y T y p e z b w N T n L X > < a : K e y > < K e y > M e a s u r e s \ A v e r a g e _ R a t e \ T a g I n f o \ F o r m u l a < / K e y > < / a : K e y > < a : V a l u e   i : t y p e = " M e a s u r e G r i d V i e w S t a t e I D i a g r a m T a g A d d i t i o n a l I n f o " / > < / a : K e y V a l u e O f D i a g r a m O b j e c t K e y a n y T y p e z b w N T n L X > < a : K e y V a l u e O f D i a g r a m O b j e c t K e y a n y T y p e z b w N T n L X > < a : K e y > < K e y > M e a s u r e s \ A v e r a g e _ R a t e \ T a g I n f o \ V a l u e < / K e y > < / a : K e y > < a : V a l u e   i : t y p e = " M e a s u r e G r i d V i e w S t a t e I D i a g r a m T a g A d d i t i o n a l I n f o " / > < / a : K e y V a l u e O f D i a g r a m O b j e c t K e y a n y T y p e z b w N T n L X > < a : K e y V a l u e O f D i a g r a m O b j e c t K e y a n y T y p e z b w N T n L X > < a : K e y > < K e y > M e a s u r e s \ R e a l i s a t i o n _ % < / K e y > < / a : K e y > < a : V a l u e   i : t y p e = " M e a s u r e G r i d N o d e V i e w S t a t e " > < L a y e d O u t > t r u e < / L a y e d O u t > < R o w > 1 1 < / R o w > < / a : V a l u e > < / a : K e y V a l u e O f D i a g r a m O b j e c t K e y a n y T y p e z b w N T n L X > < a : K e y V a l u e O f D i a g r a m O b j e c t K e y a n y T y p e z b w N T n L X > < a : K e y > < K e y > M e a s u r e s \ R e a l i s a t i o n _ % \ T a g I n f o \ F o r m u l a < / K e y > < / a : K e y > < a : V a l u e   i : t y p e = " M e a s u r e G r i d V i e w S t a t e I D i a g r a m T a g A d d i t i o n a l I n f o " / > < / a : K e y V a l u e O f D i a g r a m O b j e c t K e y a n y T y p e z b w N T n L X > < a : K e y V a l u e O f D i a g r a m O b j e c t K e y a n y T y p e z b w N T n L X > < a : K e y > < K e y > M e a s u r e s \ R e a l i s a t i o n _ % \ T a g I n f o \ V a l u e < / K e y > < / a : K e y > < a : V a l u e   i : t y p e = " M e a s u r e G r i d V i e w S t a t e I D i a g r a m T a g A d d i t i o n a l I n f o " / > < / a : K e y V a l u e O f D i a g r a m O b j e c t K e y a n y T y p e z b w N T n L X > < a : K e y V a l u e O f D i a g r a m O b j e c t K e y a n y T y p e z b w N T n L X > < a : K e y > < K e y > M e a s u r e s \ R e v P A R < / K e y > < / a : K e y > < a : V a l u e   i : t y p e = " M e a s u r e G r i d N o d e V i e w S t a t e " > < L a y e d O u t > t r u e < / L a y e d O u t > < R o w > 1 2 < / R o w > < / a : V a l u e > < / a : K e y V a l u e O f D i a g r a m O b j e c t K e y a n y T y p e z b w N T n L X > < a : K e y V a l u e O f D i a g r a m O b j e c t K e y a n y T y p e z b w N T n L X > < a : K e y > < K e y > M e a s u r e s \ R e v P A R \ T a g I n f o \ F o r m u l a < / K e y > < / a : K e y > < a : V a l u e   i : t y p e = " M e a s u r e G r i d V i e w S t a t e I D i a g r a m T a g A d d i t i o n a l I n f o " / > < / a : K e y V a l u e O f D i a g r a m O b j e c t K e y a n y T y p e z b w N T n L X > < a : K e y V a l u e O f D i a g r a m O b j e c t K e y a n y T y p e z b w N T n L X > < a : K e y > < K e y > M e a s u r e s \ R e v P A R \ T a g I n f o \ V a l u e < / K e y > < / a : K e y > < a : V a l u e   i : t y p e = " M e a s u r e G r i d V i e w S t a t e I D i a g r a m T a g A d d i t i o n a l I n f o " / > < / a : K e y V a l u e O f D i a g r a m O b j e c t K e y a n y T y p e z b w N T n L X > < a : K e y V a l u e O f D i a g r a m O b j e c t K e y a n y T y p e z b w N T n L X > < a : K e y > < K e y > M e a s u r e s \ D B R N < / K e y > < / a : K e y > < a : V a l u e   i : t y p e = " M e a s u r e G r i d N o d e V i e w S t a t e " > < L a y e d O u t > t r u e < / L a y e d O u t > < R o w > 1 3 < / R o w > < / a : V a l u e > < / a : K e y V a l u e O f D i a g r a m O b j e c t K e y a n y T y p e z b w N T n L X > < a : K e y V a l u e O f D i a g r a m O b j e c t K e y a n y T y p e z b w N T n L X > < a : K e y > < K e y > M e a s u r e s \ D B R N \ T a g I n f o \ F o r m u l a < / K e y > < / a : K e y > < a : V a l u e   i : t y p e = " M e a s u r e G r i d V i e w S t a t e I D i a g r a m T a g A d d i t i o n a l I n f o " / > < / a : K e y V a l u e O f D i a g r a m O b j e c t K e y a n y T y p e z b w N T n L X > < a : K e y V a l u e O f D i a g r a m O b j e c t K e y a n y T y p e z b w N T n L X > < a : K e y > < K e y > M e a s u r e s \ D B R N \ T a g I n f o \ V a l u e < / K e y > < / a : K e y > < a : V a l u e   i : t y p e = " M e a s u r e G r i d V i e w S t a t e I D i a g r a m T a g A d d i t i o n a l I n f o " / > < / a : K e y V a l u e O f D i a g r a m O b j e c t K e y a n y T y p e z b w N T n L X > < a : K e y V a l u e O f D i a g r a m O b j e c t K e y a n y T y p e z b w N T n L X > < a : K e y > < K e y > M e a s u r e s \ D S R N < / K e y > < / a : K e y > < a : V a l u e   i : t y p e = " M e a s u r e G r i d N o d e V i e w S t a t e " > < L a y e d O u t > t r u e < / L a y e d O u t > < R o w > 1 4 < / R o w > < / a : V a l u e > < / a : K e y V a l u e O f D i a g r a m O b j e c t K e y a n y T y p e z b w N T n L X > < a : K e y V a l u e O f D i a g r a m O b j e c t K e y a n y T y p e z b w N T n L X > < a : K e y > < K e y > M e a s u r e s \ D S R N \ T a g I n f o \ F o r m u l a < / K e y > < / a : K e y > < a : V a l u e   i : t y p e = " M e a s u r e G r i d V i e w S t a t e I D i a g r a m T a g A d d i t i o n a l I n f o " / > < / a : K e y V a l u e O f D i a g r a m O b j e c t K e y a n y T y p e z b w N T n L X > < a : K e y V a l u e O f D i a g r a m O b j e c t K e y a n y T y p e z b w N T n L X > < a : K e y > < K e y > M e a s u r e s \ D S R N \ T a g I n f o \ V a l u e < / K e y > < / a : K e y > < a : V a l u e   i : t y p e = " M e a s u r e G r i d V i e w S t a t e I D i a g r a m T a g A d d i t i o n a l I n f o " / > < / a : K e y V a l u e O f D i a g r a m O b j e c t K e y a n y T y p e z b w N T n L X > < a : K e y V a l u e O f D i a g r a m O b j e c t K e y a n y T y p e z b w N T n L X > < a : K e y > < K e y > M e a s u r e s \ D U R N < / K e y > < / a : K e y > < a : V a l u e   i : t y p e = " M e a s u r e G r i d N o d e V i e w S t a t e " > < L a y e d O u t > t r u e < / L a y e d O u t > < R o w > 1 5 < / R o w > < / a : V a l u e > < / a : K e y V a l u e O f D i a g r a m O b j e c t K e y a n y T y p e z b w N T n L X > < a : K e y V a l u e O f D i a g r a m O b j e c t K e y a n y T y p e z b w N T n L X > < a : K e y > < K e y > M e a s u r e s \ D U R N \ T a g I n f o \ F o r m u l a < / K e y > < / a : K e y > < a : V a l u e   i : t y p e = " M e a s u r e G r i d V i e w S t a t e I D i a g r a m T a g A d d i t i o n a l I n f o " / > < / a : K e y V a l u e O f D i a g r a m O b j e c t K e y a n y T y p e z b w N T n L X > < a : K e y V a l u e O f D i a g r a m O b j e c t K e y a n y T y p e z b w N T n L X > < a : K e y > < K e y > M e a s u r e s \ D U R N \ T a g I n f o \ V a l u e 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 C o l u m n s \ c h e c k _ i n _ d a t e   ( M o n t h   I n d e x ) < / K e y > < / a : K e y > < a : V a l u e   i : t y p e = " M e a s u r e G r i d N o d e V i e w S t a t e " > < C o l u m n > 1 2 < / C o l u m n > < L a y e d O u t > t r u e < / L a y e d O u t > < / a : V a l u e > < / a : K e y V a l u e O f D i a g r a m O b j e c t K e y a n y T y p e z b w N T n L X > < a : K e y V a l u e O f D i a g r a m O b j e c t K e y a n y T y p e z b w N T n L X > < a : K e y > < K e y > C o l u m n s \ c h e c k _ i n _ d a t e   ( M o n t h ) < / K e y > < / a : K e y > < a : V a l u e   i : t y p e = " M e a s u r e G r i d N o d e V i e w S t a t e " > < C o l u m n > 1 3 < / C o l u m n > < L a y e d O u t > t r u e < / L a y e d O u t > < / a : V a l u e > < / a : K e y V a l u e O f D i a g r a m O b j e c t K e y a n y T y p e z b w N T n L X > < a : K e y V a l u e O f D i a g r a m O b j e c t K e y a n y T y p e z b w N T n L X > < a : K e y > < K e y > C o l u m n s \ b o o k i n g _ d a t e   ( M o n t h   I n d e x ) < / K e y > < / a : K e y > < a : V a l u e   i : t y p e = " M e a s u r e G r i d N o d e V i e w S t a t e " > < C o l u m n > 1 4 < / C o l u m n > < L a y e d O u t > t r u e < / L a y e d O u t > < / a : V a l u e > < / a : K e y V a l u e O f D i a g r a m O b j e c t K e y a n y T y p e z b w N T n L X > < a : K e y V a l u e O f D i a g r a m O b j e c t K e y a n y T y p e z b w N T n L X > < a : K e y > < K e y > C o l u m n s \ b o o k i n g _ d a t e   ( M o n t h ) < / K e y > < / a : K e y > < a : V a l u e   i : t y p e = " M e a s u r e G r i d N o d e V i e w S t a t e " > < C o l u m n > 1 5 < / C o l u m n > < L a y e d O u t > t r u e < / L a y e d O u t > < / a : V a l u e > < / a : K e y V a l u e O f D i a g r a m O b j e c t K e y a n y T y p e z b w N T n L X > < / V i e w S t a t e s > < / D i a g r a m M a n a g e r . S e r i a l i z a b l e D i a g r a m > < D i a g r a m M a n a g e r . S e r i a l i z a b l e D i a g r a m > < A d a p t e r   i : t y p e = " M e a s u r e D i a g r a m S a n d b o x A d a p t e r " > < T a b l e N a m e > U n i q u e _ P r o p e r t y _ I D 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 U n i q u e _ P r o p e r t y _ I D 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 C o l u m n s \ U n i q u e _ p r o p e r t y _ i d 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 C o l u m n s \ U n i q u e _ p r o p e r t y _ i d < / K e y > < / a : K e y > < a : V a l u e   i : t y p e = " M e a s u r e G r i d N o d e V i e w S t a t e " > < 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 M e a s u r e s \ N o _ o f _ D a y s < / K e y > < / D i a g r a m O b j e c t K e y > < D i a g r a m O b j e c t K e y > < K e y > M e a s u r e s \ N o _ o f _ D a y s \ T a g I n f o \ F o r m u l a < / K e y > < / D i a g r a m O b j e c t K e y > < D i a g r a m O b j e c t K e y > < K e y > M e a s u r e s \ N o _ o f _ D a y s \ T a g I n f o \ V a l u e < / K e y > < / D i a g r a m O b j e c t K e y > < D i a g r a m O b j e c t K e y > < K e y > C o l u m n s \ d a t e < / K e y > < / D i a g r a m O b j e c t K e y > < D i a g r a m O b j e c t K e y > < K e y > C o l u m n s \ m m m   y y < / K e y > < / D i a g r a m O b j e c t K e y > < D i a g r a m O b j e c t K e y > < K e y > C o l u m n s \ w e e k   n o < / K e y > < / D i a g r a m O b j e c t K e y > < D i a g r a m O b j e c t K e y > < K e y > C o l u m n s \ d a y _ t y p e 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 M e a s u r e s \ N o _ o f _ D a y s < / K e y > < / a : K e y > < a : V a l u e   i : t y p e = " M e a s u r e G r i d N o d e V i e w S t a t e " > < L a y e d O u t > t r u e < / L a y e d O u t > < / a : V a l u e > < / a : K e y V a l u e O f D i a g r a m O b j e c t K e y a n y T y p e z b w N T n L X > < a : K e y V a l u e O f D i a g r a m O b j e c t K e y a n y T y p e z b w N T n L X > < a : K e y > < K e y > M e a s u r e s \ N o _ o f _ D a y s \ T a g I n f o \ F o r m u l a < / K e y > < / a : K e y > < a : V a l u e   i : t y p e = " M e a s u r e G r i d V i e w S t a t e I D i a g r a m T a g A d d i t i o n a l I n f o " / > < / a : K e y V a l u e O f D i a g r a m O b j e c t K e y a n y T y p e z b w N T n L X > < a : K e y V a l u e O f D i a g r a m O b j e c t K e y a n y T y p e z b w N T n L X > < a : K e y > < K e y > M e a s u r e s \ N o _ o f _ D a y s \ T a g I n f o \ V a l u e 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 M e a s u r e s \ T o t a l _ C a p a c i t y < / K e y > < / D i a g r a m O b j e c t K e y > < D i a g r a m O b j e c t K e y > < K e y > M e a s u r e s \ T o t a l _ C a p a c i t y \ T a g I n f o \ F o r m u l a < / K e y > < / D i a g r a m O b j e c t K e y > < D i a g r a m O b j e c t K e y > < K e y > M e a s u r e s \ T o t a l _ C a p a c i t y \ T a g I n f o \ V a l u e < / K e y > < / D i a g r a m O b j e c t K e y > < D i a g r a m O b j e c t K e y > < K e y > M e a s u r e s \ T o t a l _ S u c c e s s f u l l _ B o o k i n g < / K e y > < / D i a g r a m O b j e c t K e y > < D i a g r a m O b j e c t K e y > < K e y > M e a s u r e s \ T o t a l _ S u c c e s s f u l l _ B o o k i n g \ T a g I n f o \ F o r m u l a < / K e y > < / D i a g r a m O b j e c t K e y > < D i a g r a m O b j e c t K e y > < K e y > M e a s u r e s \ T o t a l _ S u c c e s s f u l l _ B o o k i n g \ T a g I n f o \ V a l u e < / K e y > < / D i a g r a m O b j e c t K e y > < D i a g r a m O b j e c t K e y > < K e y > M e a s u r e s \ O c c u p a n c y < / K e y > < / D i a g r a m O b j e c t K e y > < D i a g r a m O b j e c t K e y > < K e y > M e a s u r e s \ O c c u p a n c y \ T a g I n f o \ F o r m u l a < / K e y > < / D i a g r a m O b j e c t K e y > < D i a g r a m O b j e c t K e y > < K e y > M e a s u r e s \ O c c u p a n c y \ T a g I n f o \ V a l u e < / 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D i a g r a m O b j e c t K e y > < K e y > C o l u m n s \ c h e c k _ i n _ d a t e   ( M o n t h   I n d e x ) < / K e y > < / D i a g r a m O b j e c t K e y > < D i a g r a m O b j e c t K e y > < K e y > C o l u m n s \ c h e c k _ i n _ d a t e 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 M e a s u r e s \ T o t a l _ C a p a c i t y < / K e y > < / a : K e y > < a : V a l u e   i : t y p e = " M e a s u r e G r i d N o d e V i e w S t a t e " > < L a y e d O u t > t r u e < / L a y e d O u t > < / a : V a l u e > < / a : K e y V a l u e O f D i a g r a m O b j e c t K e y a n y T y p e z b w N T n L X > < a : K e y V a l u e O f D i a g r a m O b j e c t K e y a n y T y p e z b w N T n L X > < a : K e y > < K e y > M e a s u r e s \ T o t a l _ C a p a c i t y \ T a g I n f o \ F o r m u l a < / K e y > < / a : K e y > < a : V a l u e   i : t y p e = " M e a s u r e G r i d V i e w S t a t e I D i a g r a m T a g A d d i t i o n a l I n f o " / > < / a : K e y V a l u e O f D i a g r a m O b j e c t K e y a n y T y p e z b w N T n L X > < a : K e y V a l u e O f D i a g r a m O b j e c t K e y a n y T y p e z b w N T n L X > < a : K e y > < K e y > M e a s u r e s \ T o t a l _ C a p a c i t y \ T a g I n f o \ V a l u e < / K e y > < / a : K e y > < a : V a l u e   i : t y p e = " M e a s u r e G r i d V i e w S t a t e I D i a g r a m T a g A d d i t i o n a l I n f o " / > < / a : K e y V a l u e O f D i a g r a m O b j e c t K e y a n y T y p e z b w N T n L X > < a : K e y V a l u e O f D i a g r a m O b j e c t K e y a n y T y p e z b w N T n L X > < a : K e y > < K e y > M e a s u r e s \ T o t a l _ S u c c e s s f u l l _ B o o k i n g < / K e y > < / a : K e y > < a : V a l u e   i : t y p e = " M e a s u r e G r i d N o d e V i e w S t a t e " > < L a y e d O u t > t r u e < / L a y e d O u t > < R o w > 1 < / R o w > < / a : V a l u e > < / a : K e y V a l u e O f D i a g r a m O b j e c t K e y a n y T y p e z b w N T n L X > < a : K e y V a l u e O f D i a g r a m O b j e c t K e y a n y T y p e z b w N T n L X > < a : K e y > < K e y > M e a s u r e s \ T o t a l _ S u c c e s s f u l l _ B o o k i n g \ T a g I n f o \ F o r m u l a < / K e y > < / a : K e y > < a : V a l u e   i : t y p e = " M e a s u r e G r i d V i e w S t a t e I D i a g r a m T a g A d d i t i o n a l I n f o " / > < / a : K e y V a l u e O f D i a g r a m O b j e c t K e y a n y T y p e z b w N T n L X > < a : K e y V a l u e O f D i a g r a m O b j e c t K e y a n y T y p e z b w N T n L X > < a : K e y > < K e y > M e a s u r e s \ T o t a l _ S u c c e s s f u l l _ B o o k i n g \ T a g I n f o \ V a l u e < / K e y > < / a : K e y > < a : V a l u e   i : t y p e = " M e a s u r e G r i d V i e w S t a t e I D i a g r a m T a g A d d i t i o n a l I n f o " / > < / a : K e y V a l u e O f D i a g r a m O b j e c t K e y a n y T y p e z b w N T n L X > < a : K e y V a l u e O f D i a g r a m O b j e c t K e y a n y T y p e z b w N T n L X > < a : K e y > < K e y > M e a s u r e s \ O c c u p a n c y < / K e y > < / a : K e y > < a : V a l u e   i : t y p e = " M e a s u r e G r i d N o d e V i e w S t a t e " > < L a y e d O u t > t r u e < / L a y e d O u t > < R o w > 2 < / R o w > < / a : V a l u e > < / a : K e y V a l u e O f D i a g r a m O b j e c t K e y a n y T y p e z b w N T n L X > < a : K e y V a l u e O f D i a g r a m O b j e c t K e y a n y T y p e z b w N T n L X > < a : K e y > < K e y > M e a s u r e s \ O c c u p a n c y \ T a g I n f o \ F o r m u l a < / K e y > < / a : K e y > < a : V a l u e   i : t y p e = " M e a s u r e G r i d V i e w S t a t e I D i a g r a m T a g A d d i t i o n a l I n f o " / > < / a : K e y V a l u e O f D i a g r a m O b j e c t K e y a n y T y p e z b w N T n L X > < a : K e y V a l u e O f D i a g r a m O b j e c t K e y a n y T y p e z b w N T n L X > < a : K e y > < K e y > M e a s u r e s \ O c c u p a n c y \ T a g I n f o \ V a l u e 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a : K e y V a l u e O f D i a g r a m O b j e c t K e y a n y T y p e z b w N T n L X > < a : K e y > < K e y > C o l u m n s \ c h e c k _ i n _ d a t e   ( M o n t h   I n d e x ) < / K e y > < / a : K e y > < a : V a l u e   i : t y p e = " M e a s u r e G r i d N o d e V i e w S t a t e " > < C o l u m n > 5 < / C o l u m n > < L a y e d O u t > t r u e < / L a y e d O u t > < / a : V a l u e > < / a : K e y V a l u e O f D i a g r a m O b j e c t K e y a n y T y p e z b w N T n L X > < a : K e y V a l u e O f D i a g r a m O b j e c t K e y a n y T y p e z b w N T n L X > < a : K e y > < K e y > C o l u m n s \ c h e c k _ i n _ d a t e   ( M o n t h ) 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 D y n a m i c   T a g s \ T a b l e s \ & l t ; T a b l e s \ d i m _ h o t e l s & g t ; < / K e y > < / D i a g r a m O b j e c t K e y > < D i a g r a m O b j e c t K e y > < K e y > D y n a m i c   T a g s \ T a b l e s \ & l t ; T a b l e s \ U n i q u e _ P r o p e r t y _ I D & g t ; < / 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 T a b l e s \ d i m _ d a t e \ M e a s u r e s \ N o _ o f _ D a y s < / K e y > < / D i a g r a m O b j e c t K e y > < D i a g r a m O b j e c t K e y > < K e y > T a b l e s \ d i m _ r o o m s < / K e y > < / D i a g r a m O b j e c t K e y > < D i a g r a m O b j e c t K e y > < K e y > T a b l e s \ d i m _ r o o m s \ C o l u m n s \ r o o m _ i d < / 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 T a b l e s \ f a c t _ a g g r e g a t e d _ b o o k i n g s \ C o l u m n s \ c h e c k _ i n _ d a t e   ( M o n t h   I n d e x ) < / K e y > < / D i a g r a m O b j e c t K e y > < D i a g r a m O b j e c t K e y > < K e y > T a b l e s \ f a c t _ a g g r e g a t e d _ b o o k i n g s \ C o l u m n s \ c h e c k _ i n _ d a t e   ( M o n t h ) < / K e y > < / D i a g r a m O b j e c t K e y > < D i a g r a m O b j e c t K e y > < K e y > T a b l e s \ f a c t _ a g g r e g a t e d _ b o o k i n g s \ M e a s u r e s \ T o t a l _ C a p a c i t y < / K e y > < / D i a g r a m O b j e c t K e y > < D i a g r a m O b j e c t K e y > < K e y > T a b l e s \ f a c t _ a g g r e g a t e d _ b o o k i n g s \ M e a s u r e s \ T o t a l _ S u c c e s s f u l l _ B o o k i n g < / K e y > < / D i a g r a m O b j e c t K e y > < D i a g r a m O b j e c t K e y > < K e y > T a b l e s \ f a c t _ a g g r e g a t e d _ b o o k i n g s \ M e a s u r e s \ O c c u p a n c y < / 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 T a b l e s \ f a c t _ b o o k i n g s \ C o l u m n s \ c h e c k _ i n _ d a t e   ( M o n t h   I n d e x ) < / K e y > < / D i a g r a m O b j e c t K e y > < D i a g r a m O b j e c t K e y > < K e y > T a b l e s \ f a c t _ b o o k i n g s \ C o l u m n s \ c h e c k _ i n _ d a t e   ( M o n t h ) < / K e y > < / D i a g r a m O b j e c t K e y > < D i a g r a m O b j e c t K e y > < K e y > T a b l e s \ f a c t _ b o o k i n g s \ C o l u m n s \ b o o k i n g _ d a t e   ( M o n t h   I n d e x ) < / K e y > < / D i a g r a m O b j e c t K e y > < D i a g r a m O b j e c t K e y > < K e y > T a b l e s \ f a c t _ b o o k i n g s \ C o l u m n s \ b o o k i n g _ d a t e   ( M o n t h ) < / K e y > < / D i a g r a m O b j e c t K e y > < D i a g r a m O b j e c t K e y > < K e y > T a b l e s \ f a c t _ b o o k i n g s \ M e a s u r e s \ T o t a l _ R e v e n u e < / K e y > < / D i a g r a m O b j e c t K e y > < D i a g r a m O b j e c t K e y > < K e y > T a b l e s \ f a c t _ b o o k i n g s \ M e a s u r e s \ T o t a l _ B o o k i n g < / K e y > < / D i a g r a m O b j e c t K e y > < D i a g r a m O b j e c t K e y > < K e y > T a b l e s \ f a c t _ b o o k i n g s \ M e a s u r e s \ A v e r a g e _ R a t i n g < / K e y > < / D i a g r a m O b j e c t K e y > < D i a g r a m O b j e c t K e y > < K e y > T a b l e s \ f a c t _ b o o k i n g s \ M e a s u r e s \ T o t a l _ C a n c e l l e d < / K e y > < / D i a g r a m O b j e c t K e y > < D i a g r a m O b j e c t K e y > < K e y > T a b l e s \ f a c t _ b o o k i n g s \ M e a s u r e s \ C a n c e l l a t i o n _ R a t e < / K e y > < / D i a g r a m O b j e c t K e y > < D i a g r a m O b j e c t K e y > < K e y > T a b l e s \ f a c t _ b o o k i n g s \ M e a s u r e s \ T o t a l _ C h e c k e d _ O u t < / K e y > < / D i a g r a m O b j e c t K e y > < D i a g r a m O b j e c t K e y > < K e y > T a b l e s \ f a c t _ b o o k i n g s \ M e a s u r e s \ T o t a l _ N o _ S h o w < / K e y > < / D i a g r a m O b j e c t K e y > < D i a g r a m O b j e c t K e y > < K e y > T a b l e s \ f a c t _ b o o k i n g s \ M e a s u r e s \ N o _ S h o w _ % < / K e y > < / D i a g r a m O b j e c t K e y > < D i a g r a m O b j e c t K e y > < K e y > T a b l e s \ f a c t _ b o o k i n g s \ M e a s u r e s \ B o o k i n g _ % _ B y _ P l a t f o r m < / K e y > < / D i a g r a m O b j e c t K e y > < D i a g r a m O b j e c t K e y > < K e y > T a b l e s \ f a c t _ b o o k i n g s \ M e a s u r e s \ B o o k i n g _ % _ B y _ R o o m _ C l a s s < / K e y > < / D i a g r a m O b j e c t K e y > < D i a g r a m O b j e c t K e y > < K e y > T a b l e s \ f a c t _ b o o k i n g s \ M e a s u r e s \ A v e r a g e _ R a t e < / K e y > < / D i a g r a m O b j e c t K e y > < D i a g r a m O b j e c t K e y > < K e y > T a b l e s \ f a c t _ b o o k i n g s \ M e a s u r e s \ R e a l i s a t i o n _ % < / K e y > < / D i a g r a m O b j e c t K e y > < D i a g r a m O b j e c t K e y > < K e y > T a b l e s \ f a c t _ b o o k i n g s \ M e a s u r e s \ R e v P A R < / K e y > < / D i a g r a m O b j e c t K e y > < D i a g r a m O b j e c t K e y > < K e y > T a b l e s \ f a c t _ b o o k i n g s \ M e a s u r e s \ D B R N < / K e y > < / D i a g r a m O b j e c t K e y > < D i a g r a m O b j e c t K e y > < K e y > T a b l e s \ f a c t _ b o o k i n g s \ M e a s u r e s \ D S R N < / K e y > < / D i a g r a m O b j e c t K e y > < D i a g r a m O b j e c t K e y > < K e y > T a b l e s \ f a c t _ b o o k i n g s \ M e a s u r e s \ D U R N < / 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 T a b l e s \ U n i q u e _ P r o p e r t y _ I D < / K e y > < / D i a g r a m O b j e c t K e y > < D i a g r a m O b j e c t K e y > < K e y > T a b l e s \ U n i q u e _ P r o p e r t y _ I D \ C o l u m n s \ U n i q u e _ p r o p e r t y _ i d < / K e y > < / D i a g r a m O b j e c t K e y > < D i a g r a m O b j e c t K e y > < K e y > R e l a t i o n s h i p s \ & l t ; T a b l e s \ f a c t _ a g g r e g a t e d _ b o o k i n g s \ C o l u m n s \ p r o p e r t y _ i d & g t ; - & l t ; T a b l e s \ U n i q u e _ P r o p e r t y _ I D \ C o l u m n s \ U n i q u e _ p r o p e r t y _ i d & g t ; < / K e y > < / D i a g r a m O b j e c t K e y > < D i a g r a m O b j e c t K e y > < K e y > R e l a t i o n s h i p s \ & l t ; T a b l e s \ f a c t _ a g g r e g a t e d _ b o o k i n g s \ C o l u m n s \ p r o p e r t y _ i d & g t ; - & l t ; T a b l e s \ U n i q u e _ P r o p e r t y _ I D \ C o l u m n s \ U n i q u e _ p r o p e r t y _ i d & g t ; \ F K < / K e y > < / D i a g r a m O b j e c t K e y > < D i a g r a m O b j e c t K e y > < K e y > R e l a t i o n s h i p s \ & l t ; T a b l e s \ f a c t _ a g g r e g a t e d _ b o o k i n g s \ C o l u m n s \ p r o p e r t y _ i d & g t ; - & l t ; T a b l e s \ U n i q u e _ P r o p e r t y _ I D \ C o l u m n s \ U n i q u e _ p r o p e r t y _ i d & g t ; \ P K < / K e y > < / D i a g r a m O b j e c t K e y > < D i a g r a m O b j e c t K e y > < K e y > R e l a t i o n s h i p s \ & l t ; T a b l e s \ f a c t _ a g g r e g a t e d _ b o o k i n g s \ C o l u m n s \ p r o p e r t y _ i d & g t ; - & l t ; T a b l e s \ U n i q u e _ P r o p e r t y _ I D \ C o l u m n s \ U n i q u e _ p r o p e r t y _ i d & g t ; \ C r o s s F i l t e r < / K e y > < / D i a g r a m O b j e c t K e y > < D i a g r a m O b j e c t K e y > < K e y > R e l a t i o n s h i p s \ & l t ; T a b l e s \ f a c t _ a g g r e g a t e d _ b o o k i n g s \ C o l u m n s \ c h e c k _ i n _ d a t e & g t ; - & l t ; T a b l e s \ d i m _ d a t e \ C o l u m n s \ d a t e & g t ; < / K e y > < / D i a g r a m O b j e c t K e y > < D i a g r a m O b j e c t K e y > < K e y > R e l a t i o n s h i p s \ & l t ; T a b l e s \ f a c t _ a g g r e g a t e d _ b o o k i n g s \ C o l u m n s \ c h e c k _ i n _ d a t e & g t ; - & l t ; T a b l e s \ d i m _ d a t e \ C o l u m n s \ d a t e & g t ; \ F K < / K e y > < / D i a g r a m O b j e c t K e y > < D i a g r a m O b j e c t K e y > < K e y > R e l a t i o n s h i p s \ & l t ; T a b l e s \ f a c t _ a g g r e g a t e d _ b o o k i n g s \ C o l u m n s \ c h e c k _ i n _ d a t e & g t ; - & l t ; T a b l e s \ d i m _ d a t e \ C o l u m n s \ d a t e & g t ; \ P K < / K e y > < / D i a g r a m O b j e c t K e y > < D i a g r a m O b j e c t K e y > < K e y > R e l a t i o n s h i p s \ & l t ; T a b l e s \ f a c t _ a g g r e g a t e d _ b o o k i n g s \ C o l u m n s \ c h e c k _ i n _ d a t e & g t ; - & l t ; T a b l e s \ d i m _ d a t e \ C o l u m n s \ d a t e & g t ; \ C r o s s F i l t e r < / K e y > < / D i a g r a m O b j e c t K e y > < D i a g r a m O b j e c t K e y > < K e y > R e l a t i o n s h i p s \ & l t ; T a b l e s \ f a c t _ b o o k i n g s \ C o l u m n s \ b o o k i n g _ d a t e & g t ; - & l t ; T a b l e s \ d i m _ d a t e \ C o l u m n s \ d a t e & g t ; < / K e y > < / D i a g r a m O b j e c t K e y > < D i a g r a m O b j e c t K e y > < K e y > R e l a t i o n s h i p s \ & l t ; T a b l e s \ f a c t _ b o o k i n g s \ C o l u m n s \ b o o k i n g _ d a t e & g t ; - & l t ; T a b l e s \ d i m _ d a t e \ C o l u m n s \ d a t e & g t ; \ F K < / K e y > < / D i a g r a m O b j e c t K e y > < D i a g r a m O b j e c t K e y > < K e y > R e l a t i o n s h i p s \ & l t ; T a b l e s \ f a c t _ b o o k i n g s \ C o l u m n s \ b o o k i n g _ d a t e & g t ; - & l t ; T a b l e s \ d i m _ d a t e \ C o l u m n s \ d a t e & g t ; \ P K < / K e y > < / D i a g r a m O b j e c t K e y > < D i a g r a m O b j e c t K e y > < K e y > R e l a t i o n s h i p s \ & l t ; T a b l e s \ f a c t _ b o o k i n g s \ C o l u m n s \ b o o k i n g _ d a t e & g t ; - & l t ; T a b l e s \ d i m _ d a t e \ C o l u m n s \ d a t e & g t ; \ C r o s s F i l t e r 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D i a g r a m O b j e c t K e y > < K e y > R e l a t i o n s h i p s \ & l t ; T a b l e s \ f a c t _ b o o k i n g s \ C o l u m n s \ p r o p e r t y _ i d & g t ; - & l t ; T a b l e s \ U n i q u e _ P r o p e r t y _ I D \ C o l u m n s \ U n i q u e _ p r o p e r t y _ i d & g t ; < / K e y > < / D i a g r a m O b j e c t K e y > < D i a g r a m O b j e c t K e y > < K e y > R e l a t i o n s h i p s \ & l t ; T a b l e s \ f a c t _ b o o k i n g s \ C o l u m n s \ p r o p e r t y _ i d & g t ; - & l t ; T a b l e s \ U n i q u e _ P r o p e r t y _ I D \ C o l u m n s \ U n i q u e _ p r o p e r t y _ i d & g t ; \ F K < / K e y > < / D i a g r a m O b j e c t K e y > < D i a g r a m O b j e c t K e y > < K e y > R e l a t i o n s h i p s \ & l t ; T a b l e s \ f a c t _ b o o k i n g s \ C o l u m n s \ p r o p e r t y _ i d & g t ; - & l t ; T a b l e s \ U n i q u e _ P r o p e r t y _ I D \ C o l u m n s \ U n i q u e _ p r o p e r t y _ i d & g t ; \ P K < / K e y > < / D i a g r a m O b j e c t K e y > < D i a g r a m O b j e c t K e y > < K e y > R e l a t i o n s h i p s \ & l t ; T a b l e s \ f a c t _ b o o k i n g s \ C o l u m n s \ p r o p e r t y _ i d & g t ; - & l t ; T a b l e s \ U n i q u e _ P r o p e r t y _ I D \ C o l u m n s \ U n i q u e _ p r o p e r t y _ i d & g t ; \ C r o s s F i l t e r 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A l l K e y s > < S e l e c t e d K e y s > < D i a g r a m O b j e c t K e y > < K e y > R e l a t i o n s h i p s \ & l t ; T a b l e s \ f a c t _ b o o k i n g s \ C o l u m n s \ b o o k i n g _ d a t e & g t ; - & l t ; T a b l e s \ d i m _ d a t e \ C o l u m n s \ d a t e & g t ; \ C r o s s F i l t e r 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 T a g s \ T a b l e s \ & l t ; T a b l e s \ U n i q u e _ P r o p e r t y _ I D & g t ; < / K e y > < / a : K e y > < a : V a l u e   i : t y p e = " D i a g r a m D i s p l a y T a g V i e w S t a t e " > < I s N o t F i l t e r e d O u t > t r u e < / I s N o t F i l t e r e d O u t > < / a : V a l u e > < / a : K e y V a l u e O f D i a g r a m O b j e c t K e y a n y T y p e z b w N T n L X > < a : K e y V a l u e O f D i a g r a m O b j e c t K e y a n y T y p e z b w N T n L X > < a : K e y > < K e y > T a b l e s \ d i m _ d a t e < / K e y > < / a : K e y > < a : V a l u e   i : t y p e = " D i a g r a m D i s p l a y N o d e V i e w S t a t e " > < H e i g h t > 1 5 0 < / H e i g h t > < I s E x p a n d e d > t r u e < / I s E x p a n d e d > < L a y e d O u t > t r u e < / L a y e d O u t > < 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 T a b l e s \ d i m _ d a t e \ M e a s u r e s \ N o _ o f _ D a y s < / 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 7 5 7 . 9 0 3 8 1 0 5 6 7 6 6 5 9 1 < / L e f t > < T a b I n d e x > 2 < / T a b I n d e x > < T o p > 4 < / T o p > < W i d t h > 2 0 0 < / 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 1 5 0 < / H e i g h t > < I s E x p a n d e d > t r u e < / I s E x p a n d e d > < L a y e d O u t > t r u e < / L a y e d O u t > < L e f t > 3 7 7 . 8 0 7 6 2 1 1 3 5 3 3 1 6 < / L e f t > < T a b I n d e x > 5 < / T a b I n d e x > < T o p > 3 4 2 < / T o p > < W i d t h > 2 0 0 < / 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 T a b l e s \ f a c t _ a g g r e g a t e d _ b o o k i n g s \ C o l u m n s \ c h e c k _ i n _ d a t e   ( M o n t h   I n d e x ) < / K e y > < / a : K e y > < a : V a l u e   i : t y p e = " D i a g r a m D i s p l a y N o d e V i e w S t a t e " > < H e i g h t > 1 5 0 < / H e i g h t > < I s E x p a n d e d > t r u e < / I s E x p a n d e d > < W i d t h > 2 0 0 < / W i d t h > < / a : V a l u e > < / a : K e y V a l u e O f D i a g r a m O b j e c t K e y a n y T y p e z b w N T n L X > < a : K e y V a l u e O f D i a g r a m O b j e c t K e y a n y T y p e z b w N T n L X > < a : K e y > < K e y > T a b l e s \ f a c t _ a g g r e g a t e d _ b o o k i n g s \ C o l u m n s \ c h e c k _ i n _ d a t e   ( M o n t h ) < / K e y > < / a : K e y > < a : V a l u e   i : t y p e = " D i a g r a m D i s p l a y N o d e V i e w S t a t e " > < H e i g h t > 1 5 0 < / H e i g h t > < I s E x p a n d e d > t r u e < / I s E x p a n d e d > < W i d t h > 2 0 0 < / W i d t h > < / a : V a l u e > < / a : K e y V a l u e O f D i a g r a m O b j e c t K e y a n y T y p e z b w N T n L X > < a : K e y V a l u e O f D i a g r a m O b j e c t K e y a n y T y p e z b w N T n L X > < a : K e y > < K e y > T a b l e s \ f a c t _ a g g r e g a t e d _ b o o k i n g s \ M e a s u r e s \ T o t a l _ C a p a c i t y < / K e y > < / a : K e y > < a : V a l u e   i : t y p e = " D i a g r a m D i s p l a y N o d e V i e w S t a t e " > < H e i g h t > 1 5 0 < / H e i g h t > < I s E x p a n d e d > t r u e < / I s E x p a n d e d > < W i d t h > 2 0 0 < / W i d t h > < / a : V a l u e > < / a : K e y V a l u e O f D i a g r a m O b j e c t K e y a n y T y p e z b w N T n L X > < a : K e y V a l u e O f D i a g r a m O b j e c t K e y a n y T y p e z b w N T n L X > < a : K e y > < K e y > T a b l e s \ f a c t _ a g g r e g a t e d _ b o o k i n g s \ M e a s u r e s \ T o t a l _ S u c c e s s f u l l _ B o o k i n g < / K e y > < / a : K e y > < a : V a l u e   i : t y p e = " D i a g r a m D i s p l a y N o d e V i e w S t a t e " > < H e i g h t > 1 5 0 < / H e i g h t > < I s E x p a n d e d > t r u e < / I s E x p a n d e d > < W i d t h > 2 0 0 < / W i d t h > < / a : V a l u e > < / a : K e y V a l u e O f D i a g r a m O b j e c t K e y a n y T y p e z b w N T n L X > < a : K e y V a l u e O f D i a g r a m O b j e c t K e y a n y T y p e z b w N T n L X > < a : K e y > < K e y > T a b l e s \ f a c t _ a g g r e g a t e d _ b o o k i n g s \ M e a s u r e s \ O c c u p a n c y < / K e y > < / a : K e y > < a : V a l u e   i : t y p e = " D i a g r a m D i s p l a y N o d e V i e w S t a t e " > < H e i g h t > 1 5 0 < / H e i g h t > < I s E x p a n d e d > t r u e < / I s E x p a n d e d > < W i d t h > 2 0 0 < / W i d t h > < / a : V a l u e > < / a : K e y V a l u e O f D i a g r a m O b j e c t K e y a n y T y p e z b w N T n L X > < a : K e y V a l u e O f D i a g r a m O b j e c t K e y a n y T y p e z b w N T n L X > < a : K e y > < K e y > T a b l e s \ f a c t _ b o o k i n g s < / K e y > < / a : K e y > < a : V a l u e   i : t y p e = " D i a g r a m D i s p l a y N o d e V i e w S t a t e " > < H e i g h t > 1 5 0 < / H e i g h t > < I s E x p a n d e d > t r u e < / I s E x p a n d e d > < L a y e d O u t > t r u e < / L a y e d O u t > < L e f t > 3 6 9 . 7 1 1 4 3 1 7 0 2 9 9 7 2 9 < / L e f t > < S c r o l l V e r t i c a l O f f s e t > 6 < / S c r o l l V e r t i c a l O f f s e t > < T a b I n d e x > 1 < / T a b I n d e x > < T o p > 4 < / 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 T a b l e s \ f a c t _ b o o k i n g s \ C o l u m n s \ c h e c k _ i n _ d a t e   ( M o n t h   I n d e x ) < / K e y > < / a : K e y > < a : V a l u e   i : t y p e = " D i a g r a m D i s p l a y N o d e V i e w S t a t e " > < H e i g h t > 1 5 0 < / H e i g h t > < I s E x p a n d e d > t r u e < / I s E x p a n d e d > < W i d t h > 2 0 0 < / W i d t h > < / a : V a l u e > < / a : K e y V a l u e O f D i a g r a m O b j e c t K e y a n y T y p e z b w N T n L X > < a : K e y V a l u e O f D i a g r a m O b j e c t K e y a n y T y p e z b w N T n L X > < a : K e y > < K e y > T a b l e s \ f a c t _ b o o k i n g s \ C o l u m n s \ c h e c k _ i n _ d a t e   ( M o n t h ) < / K e y > < / a : K e y > < a : V a l u e   i : t y p e = " D i a g r a m D i s p l a y N o d e V i e w S t a t e " > < H e i g h t > 1 5 0 < / H e i g h t > < I s E x p a n d e d > t r u e < / I s E x p a n d e d > < W i d t h > 2 0 0 < / W i d t h > < / a : V a l u e > < / a : K e y V a l u e O f D i a g r a m O b j e c t K e y a n y T y p e z b w N T n L X > < a : K e y V a l u e O f D i a g r a m O b j e c t K e y a n y T y p e z b w N T n L X > < a : K e y > < K e y > T a b l e s \ f a c t _ b o o k i n g s \ C o l u m n s \ b o o k i n g _ d a t e   ( M o n t h   I n d e x ) < / K e y > < / a : K e y > < a : V a l u e   i : t y p e = " D i a g r a m D i s p l a y N o d e V i e w S t a t e " > < H e i g h t > 1 5 0 < / H e i g h t > < I s E x p a n d e d > t r u e < / I s E x p a n d e d > < W i d t h > 2 0 0 < / W i d t h > < / a : V a l u e > < / a : K e y V a l u e O f D i a g r a m O b j e c t K e y a n y T y p e z b w N T n L X > < a : K e y V a l u e O f D i a g r a m O b j e c t K e y a n y T y p e z b w N T n L X > < a : K e y > < K e y > T a b l e s \ f a c t _ b o o k i n g s \ C o l u m n s \ b o o k i n g _ d a t e   ( M o n t h ) < / K e y > < / a : K e y > < a : V a l u e   i : t y p e = " D i a g r a m D i s p l a y N o d e V i e w S t a t e " > < H e i g h t > 1 5 0 < / H e i g h t > < I s E x p a n d e d > t r u e < / I s E x p a n d e d > < W i d t h > 2 0 0 < / W i d t h > < / a : V a l u e > < / a : K e y V a l u e O f D i a g r a m O b j e c t K e y a n y T y p e z b w N T n L X > < a : K e y V a l u e O f D i a g r a m O b j e c t K e y a n y T y p e z b w N T n L X > < a : K e y > < K e y > T a b l e s \ f a c t _ b o o k i n g s \ M e a s u r e s \ T o t a l _ R e v e n u e < / K e y > < / a : K e y > < a : V a l u e   i : t y p e = " D i a g r a m D i s p l a y N o d e V i e w S t a t e " > < H e i g h t > 1 5 0 < / H e i g h t > < I s E x p a n d e d > t r u e < / I s E x p a n d e d > < W i d t h > 2 0 0 < / W i d t h > < / a : V a l u e > < / a : K e y V a l u e O f D i a g r a m O b j e c t K e y a n y T y p e z b w N T n L X > < a : K e y V a l u e O f D i a g r a m O b j e c t K e y a n y T y p e z b w N T n L X > < a : K e y > < K e y > T a b l e s \ f a c t _ b o o k i n g s \ M e a s u r e s \ T o t a l _ B o o k i n g < / K e y > < / a : K e y > < a : V a l u e   i : t y p e = " D i a g r a m D i s p l a y N o d e V i e w S t a t e " > < H e i g h t > 1 5 0 < / H e i g h t > < I s E x p a n d e d > t r u e < / I s E x p a n d e d > < W i d t h > 2 0 0 < / W i d t h > < / a : V a l u e > < / a : K e y V a l u e O f D i a g r a m O b j e c t K e y a n y T y p e z b w N T n L X > < a : K e y V a l u e O f D i a g r a m O b j e c t K e y a n y T y p e z b w N T n L X > < a : K e y > < K e y > T a b l e s \ f a c t _ b o o k i n g s \ M e a s u r e s \ A v e r a g e _ R a t i n g < / K e y > < / a : K e y > < a : V a l u e   i : t y p e = " D i a g r a m D i s p l a y N o d e V i e w S t a t e " > < H e i g h t > 1 5 0 < / H e i g h t > < I s E x p a n d e d > t r u e < / I s E x p a n d e d > < W i d t h > 2 0 0 < / W i d t h > < / a : V a l u e > < / a : K e y V a l u e O f D i a g r a m O b j e c t K e y a n y T y p e z b w N T n L X > < a : K e y V a l u e O f D i a g r a m O b j e c t K e y a n y T y p e z b w N T n L X > < a : K e y > < K e y > T a b l e s \ f a c t _ b o o k i n g s \ M e a s u r e s \ T o t a l _ C a n c e l l e d < / K e y > < / a : K e y > < a : V a l u e   i : t y p e = " D i a g r a m D i s p l a y N o d e V i e w S t a t e " > < H e i g h t > 1 5 0 < / H e i g h t > < I s E x p a n d e d > t r u e < / I s E x p a n d e d > < W i d t h > 2 0 0 < / W i d t h > < / a : V a l u e > < / a : K e y V a l u e O f D i a g r a m O b j e c t K e y a n y T y p e z b w N T n L X > < a : K e y V a l u e O f D i a g r a m O b j e c t K e y a n y T y p e z b w N T n L X > < a : K e y > < K e y > T a b l e s \ f a c t _ b o o k i n g s \ M e a s u r e s \ C a n c e l l a t i o n _ R a t e < / K e y > < / a : K e y > < a : V a l u e   i : t y p e = " D i a g r a m D i s p l a y N o d e V i e w S t a t e " > < H e i g h t > 1 5 0 < / H e i g h t > < I s E x p a n d e d > t r u e < / I s E x p a n d e d > < W i d t h > 2 0 0 < / W i d t h > < / a : V a l u e > < / a : K e y V a l u e O f D i a g r a m O b j e c t K e y a n y T y p e z b w N T n L X > < a : K e y V a l u e O f D i a g r a m O b j e c t K e y a n y T y p e z b w N T n L X > < a : K e y > < K e y > T a b l e s \ f a c t _ b o o k i n g s \ M e a s u r e s \ T o t a l _ C h e c k e d _ O u t < / K e y > < / a : K e y > < a : V a l u e   i : t y p e = " D i a g r a m D i s p l a y N o d e V i e w S t a t e " > < H e i g h t > 1 5 0 < / H e i g h t > < I s E x p a n d e d > t r u e < / I s E x p a n d e d > < W i d t h > 2 0 0 < / W i d t h > < / a : V a l u e > < / a : K e y V a l u e O f D i a g r a m O b j e c t K e y a n y T y p e z b w N T n L X > < a : K e y V a l u e O f D i a g r a m O b j e c t K e y a n y T y p e z b w N T n L X > < a : K e y > < K e y > T a b l e s \ f a c t _ b o o k i n g s \ M e a s u r e s \ T o t a l _ N o _ S h o w < / K e y > < / a : K e y > < a : V a l u e   i : t y p e = " D i a g r a m D i s p l a y N o d e V i e w S t a t e " > < H e i g h t > 1 5 0 < / H e i g h t > < I s E x p a n d e d > t r u e < / I s E x p a n d e d > < W i d t h > 2 0 0 < / W i d t h > < / a : V a l u e > < / a : K e y V a l u e O f D i a g r a m O b j e c t K e y a n y T y p e z b w N T n L X > < a : K e y V a l u e O f D i a g r a m O b j e c t K e y a n y T y p e z b w N T n L X > < a : K e y > < K e y > T a b l e s \ f a c t _ b o o k i n g s \ M e a s u r e s \ N o _ S h o w _ % < / K e y > < / a : K e y > < a : V a l u e   i : t y p e = " D i a g r a m D i s p l a y N o d e V i e w S t a t e " > < H e i g h t > 1 5 0 < / H e i g h t > < I s E x p a n d e d > t r u e < / I s E x p a n d e d > < W i d t h > 2 0 0 < / W i d t h > < / a : V a l u e > < / a : K e y V a l u e O f D i a g r a m O b j e c t K e y a n y T y p e z b w N T n L X > < a : K e y V a l u e O f D i a g r a m O b j e c t K e y a n y T y p e z b w N T n L X > < a : K e y > < K e y > T a b l e s \ f a c t _ b o o k i n g s \ M e a s u r e s \ B o o k i n g _ % _ B y _ P l a t f o r m < / K e y > < / a : K e y > < a : V a l u e   i : t y p e = " D i a g r a m D i s p l a y N o d e V i e w S t a t e " > < H e i g h t > 1 5 0 < / H e i g h t > < I s E x p a n d e d > t r u e < / I s E x p a n d e d > < W i d t h > 2 0 0 < / W i d t h > < / a : V a l u e > < / a : K e y V a l u e O f D i a g r a m O b j e c t K e y a n y T y p e z b w N T n L X > < a : K e y V a l u e O f D i a g r a m O b j e c t K e y a n y T y p e z b w N T n L X > < a : K e y > < K e y > T a b l e s \ f a c t _ b o o k i n g s \ M e a s u r e s \ B o o k i n g _ % _ B y _ R o o m _ C l a s s < / K e y > < / a : K e y > < a : V a l u e   i : t y p e = " D i a g r a m D i s p l a y N o d e V i e w S t a t e " > < H e i g h t > 1 5 0 < / H e i g h t > < I s E x p a n d e d > t r u e < / I s E x p a n d e d > < W i d t h > 2 0 0 < / W i d t h > < / a : V a l u e > < / a : K e y V a l u e O f D i a g r a m O b j e c t K e y a n y T y p e z b w N T n L X > < a : K e y V a l u e O f D i a g r a m O b j e c t K e y a n y T y p e z b w N T n L X > < a : K e y > < K e y > T a b l e s \ f a c t _ b o o k i n g s \ M e a s u r e s \ A v e r a g e _ R a t e < / K e y > < / a : K e y > < a : V a l u e   i : t y p e = " D i a g r a m D i s p l a y N o d e V i e w S t a t e " > < H e i g h t > 1 5 0 < / H e i g h t > < I s E x p a n d e d > t r u e < / I s E x p a n d e d > < W i d t h > 2 0 0 < / W i d t h > < / a : V a l u e > < / a : K e y V a l u e O f D i a g r a m O b j e c t K e y a n y T y p e z b w N T n L X > < a : K e y V a l u e O f D i a g r a m O b j e c t K e y a n y T y p e z b w N T n L X > < a : K e y > < K e y > T a b l e s \ f a c t _ b o o k i n g s \ M e a s u r e s \ R e a l i s a t i o n _ % < / K e y > < / a : K e y > < a : V a l u e   i : t y p e = " D i a g r a m D i s p l a y N o d e V i e w S t a t e " > < H e i g h t > 1 5 0 < / H e i g h t > < I s E x p a n d e d > t r u e < / I s E x p a n d e d > < W i d t h > 2 0 0 < / W i d t h > < / a : V a l u e > < / a : K e y V a l u e O f D i a g r a m O b j e c t K e y a n y T y p e z b w N T n L X > < a : K e y V a l u e O f D i a g r a m O b j e c t K e y a n y T y p e z b w N T n L X > < a : K e y > < K e y > T a b l e s \ f a c t _ b o o k i n g s \ M e a s u r e s \ R e v P A R < / K e y > < / a : K e y > < a : V a l u e   i : t y p e = " D i a g r a m D i s p l a y N o d e V i e w S t a t e " > < H e i g h t > 1 5 0 < / H e i g h t > < I s E x p a n d e d > t r u e < / I s E x p a n d e d > < W i d t h > 2 0 0 < / W i d t h > < / a : V a l u e > < / a : K e y V a l u e O f D i a g r a m O b j e c t K e y a n y T y p e z b w N T n L X > < a : K e y V a l u e O f D i a g r a m O b j e c t K e y a n y T y p e z b w N T n L X > < a : K e y > < K e y > T a b l e s \ f a c t _ b o o k i n g s \ M e a s u r e s \ D B R N < / K e y > < / a : K e y > < a : V a l u e   i : t y p e = " D i a g r a m D i s p l a y N o d e V i e w S t a t e " > < H e i g h t > 1 5 0 < / H e i g h t > < I s E x p a n d e d > t r u e < / I s E x p a n d e d > < W i d t h > 2 0 0 < / W i d t h > < / a : V a l u e > < / a : K e y V a l u e O f D i a g r a m O b j e c t K e y a n y T y p e z b w N T n L X > < a : K e y V a l u e O f D i a g r a m O b j e c t K e y a n y T y p e z b w N T n L X > < a : K e y > < K e y > T a b l e s \ f a c t _ b o o k i n g s \ M e a s u r e s \ D S R N < / K e y > < / a : K e y > < a : V a l u e   i : t y p e = " D i a g r a m D i s p l a y N o d e V i e w S t a t e " > < H e i g h t > 1 5 0 < / H e i g h t > < I s E x p a n d e d > t r u e < / I s E x p a n d e d > < W i d t h > 2 0 0 < / W i d t h > < / a : V a l u e > < / a : K e y V a l u e O f D i a g r a m O b j e c t K e y a n y T y p e z b w N T n L X > < a : K e y V a l u e O f D i a g r a m O b j e c t K e y a n y T y p e z b w N T n L X > < a : K e y > < K e y > T a b l e s \ f a c t _ b o o k i n g s \ M e a s u r e s \ D U R N < / K e y > < / a : K e y > < a : V a l u e   i : t y p e = " D i a g r a m D i s p l a y N o d e V i e w S t a t e " > < H e i g h t > 1 5 0 < / H e i g h t > < I s E x p a n d e d > t r u e < / I s E x p a n d e d > < W i d t h > 2 0 0 < / W i d t h > < / a : V a l u e > < / a : K e y V a l u e O f D i a g r a m O b j e c t K e y a n y T y p e z b w N T n L X > < a : K e y V a l u e O f D i a g r a m O b j e c t K e y a n y T y p e z b w N T n L X > < a : K e y > < K e y > T a b l e s \ d i m _ h o t e l s < / K e y > < / a : K e y > < a : V a l u e   i : t y p e = " D i a g r a m D i s p l a y N o d e V i e w S t a t e " > < H e i g h t > 1 5 0 < / H e i g h t > < I s E x p a n d e d > t r u e < / I s E x p a n d e d > < L a y e d O u t > t r u e < / L a y e d O u t > < L e f t > 7 8 2 . 9 0 3 8 1 0 5 6 7 6 6 5 9 1 < / L e f t > < T a b I n d e x > 4 < / T a b I n d e x > < T o p > 2 6 6 < / T o p > < 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 T a b l e s \ U n i q u e _ P r o p e r t y _ I D < / K e y > < / a : K e y > < a : V a l u e   i : t y p e = " D i a g r a m D i s p l a y N o d e V i e w S t a t e " > < H e i g h t > 1 5 0 < / H e i g h t > < I s E x p a n d e d > t r u e < / I s E x p a n d e d > < L a y e d O u t > t r u e < / L a y e d O u t > < L e f t > 3 8 0 . 9 0 3 8 1 0 5 6 7 6 6 5 9 1 < / L e f t > < T a b I n d e x > 3 < / T a b I n d e x > < T o p > 1 6 8 < / T o p > < W i d t h > 2 0 0 < / W i d t h > < / a : V a l u e > < / a : K e y V a l u e O f D i a g r a m O b j e c t K e y a n y T y p e z b w N T n L X > < a : K e y V a l u e O f D i a g r a m O b j e c t K e y a n y T y p e z b w N T n L X > < a : K e y > < K e y > T a b l e s \ U n i q u e _ P r o p e r t y _ I D \ C o l u m n s \ U n i q u e _ p r o p e r t y _ i d < / K e y > < / a : K e y > < a : V a l u e   i : t y p e = " D i a g r a m D i s p l a y N o d e V i e w S t a t e " > < H e i g h t > 1 5 0 < / H e i g h t > < I s E x p a n d e d > t r u e < / I s E x p a n d e d > < W i d t h > 2 0 0 < / W i d t h > < / a : V a l u e > < / a : K e y V a l u e O f D i a g r a m O b j e c t K e y a n y T y p e z b w N T n L X > < a : K e y V a l u e O f D i a g r a m O b j e c t K e y a n y T y p e z b w N T n L X > < a : K e y > < K e y > R e l a t i o n s h i p s \ & l t ; T a b l e s \ f a c t _ a g g r e g a t e d _ b o o k i n g s \ C o l u m n s \ p r o p e r t y _ i d & g t ; - & l t ; T a b l e s \ U n i q u e _ P r o p e r t y _ I D \ C o l u m n s \ U n i q u e _ p r o p e r t y _ i d & g t ; < / K e y > < / a : K e y > < a : V a l u e   i : t y p e = " D i a g r a m D i s p l a y L i n k V i e w S t a t e " > < A u t o m a t i o n P r o p e r t y H e l p e r T e x t > E n d   p o i n t   1 :   ( 5 9 3 . 8 0 7 6 2 1 1 3 5 3 3 2 , 4 1 7 ) .   E n d   p o i n t   2 :   ( 5 9 6 . 9 0 3 8 1 0 5 6 7 6 6 6 , 2 4 3 )   < / A u t o m a t i o n P r o p e r t y H e l p e r T e x t > < L a y e d O u t > t r u e < / L a y e d O u t > < P o i n t s   x m l n s : b = " h t t p : / / s c h e m a s . d a t a c o n t r a c t . o r g / 2 0 0 4 / 0 7 / S y s t e m . W i n d o w s " > < b : P o i n t > < b : _ x > 5 9 3 . 8 0 7 6 2 1 1 3 5 3 3 1 6 < / b : _ x > < b : _ y > 4 1 7 < / b : _ y > < / b : P o i n t > < b : P o i n t > < b : _ x > 5 9 8 . 4 0 3 8 1 0 9 9 5 5 < / b : _ x > < b : _ y > 4 1 7 < / b : _ y > < / b : P o i n t > < b : P o i n t > < b : _ x > 6 0 0 . 4 0 3 8 1 0 9 9 5 5 < / b : _ x > < b : _ y > 4 1 5 < / b : _ y > < / b : P o i n t > < b : P o i n t > < b : _ x > 6 0 0 . 4 0 3 8 1 0 9 9 5 5 < / b : _ x > < b : _ y > 2 4 5 < / b : _ y > < / b : P o i n t > < b : P o i n t > < b : _ x > 5 9 8 . 4 0 3 8 1 0 9 9 5 5 < / b : _ x > < b : _ y > 2 4 3 < / b : _ y > < / b : P o i n t > < b : P o i n t > < b : _ x > 5 9 6 . 9 0 3 8 1 0 5 6 7 6 6 5 9 1 < / b : _ x > < b : _ y > 2 4 3 < / b : _ y > < / b : P o i n t > < / P o i n t s > < / a : V a l u e > < / a : K e y V a l u e O f D i a g r a m O b j e c t K e y a n y T y p e z b w N T n L X > < a : K e y V a l u e O f D i a g r a m O b j e c t K e y a n y T y p e z b w N T n L X > < a : K e y > < K e y > R e l a t i o n s h i p s \ & l t ; T a b l e s \ f a c t _ a g g r e g a t e d _ b o o k i n g s \ C o l u m n s \ p r o p e r t y _ i d & g t ; - & l t ; T a b l e s \ U n i q u e _ P r o p e r t y _ I D \ C o l u m n s \ U n i q u e _ p r o p e r t y _ i d & g t ; \ F K < / K e y > < / a : K e y > < a : V a l u e   i : t y p e = " D i a g r a m D i s p l a y L i n k E n d p o i n t V i e w S t a t e " > < H e i g h t > 1 6 < / H e i g h t > < L a b e l L o c a t i o n   x m l n s : b = " h t t p : / / s c h e m a s . d a t a c o n t r a c t . o r g / 2 0 0 4 / 0 7 / S y s t e m . W i n d o w s " > < b : _ x > 5 7 7 . 8 0 7 6 2 1 1 3 5 3 3 1 6 < / b : _ x > < b : _ y > 4 0 9 < / b : _ y > < / L a b e l L o c a t i o n > < L o c a t i o n   x m l n s : b = " h t t p : / / s c h e m a s . d a t a c o n t r a c t . o r g / 2 0 0 4 / 0 7 / S y s t e m . W i n d o w s " > < b : _ x > 5 7 7 . 8 0 7 6 2 1 1 3 5 3 3 1 6 < / b : _ x > < b : _ y > 4 1 7 < / b : _ y > < / L o c a t i o n > < S h a p e R o t a t e A n g l e > 3 6 0 < / S h a p e R o t a t e A n g l e > < W i d t h > 1 6 < / W i d t h > < / a : V a l u e > < / a : K e y V a l u e O f D i a g r a m O b j e c t K e y a n y T y p e z b w N T n L X > < a : K e y V a l u e O f D i a g r a m O b j e c t K e y a n y T y p e z b w N T n L X > < a : K e y > < K e y > R e l a t i o n s h i p s \ & l t ; T a b l e s \ f a c t _ a g g r e g a t e d _ b o o k i n g s \ C o l u m n s \ p r o p e r t y _ i d & g t ; - & l t ; T a b l e s \ U n i q u e _ P r o p e r t y _ I D \ C o l u m n s \ U n i q u e _ p r o p e r t y _ i d & g t ; \ P K < / K e y > < / a : K e y > < a : V a l u e   i : t y p e = " D i a g r a m D i s p l a y L i n k E n d p o i n t V i e w S t a t e " > < H e i g h t > 1 6 < / H e i g h t > < L a b e l L o c a t i o n   x m l n s : b = " h t t p : / / s c h e m a s . d a t a c o n t r a c t . o r g / 2 0 0 4 / 0 7 / S y s t e m . W i n d o w s " > < b : _ x > 5 8 0 . 9 0 3 8 1 0 5 6 7 6 6 5 9 1 < / b : _ x > < b : _ y > 2 3 5 < / b : _ y > < / L a b e l L o c a t i o n > < L o c a t i o n   x m l n s : b = " h t t p : / / s c h e m a s . d a t a c o n t r a c t . o r g / 2 0 0 4 / 0 7 / S y s t e m . W i n d o w s " > < b : _ x > 5 8 0 . 9 0 3 8 1 0 5 6 7 6 6 5 9 1 < / b : _ x > < b : _ y > 2 4 3 < / b : _ y > < / L o c a t i o n > < S h a p e R o t a t e A n g l e > 3 6 0 < / S h a p e R o t a t e A n g l e > < W i d t h > 1 6 < / W i d t h > < / a : V a l u e > < / a : K e y V a l u e O f D i a g r a m O b j e c t K e y a n y T y p e z b w N T n L X > < a : K e y V a l u e O f D i a g r a m O b j e c t K e y a n y T y p e z b w N T n L X > < a : K e y > < K e y > R e l a t i o n s h i p s \ & l t ; T a b l e s \ f a c t _ a g g r e g a t e d _ b o o k i n g s \ C o l u m n s \ p r o p e r t y _ i d & g t ; - & l t ; T a b l e s \ U n i q u e _ P r o p e r t y _ I D \ C o l u m n s \ U n i q u e _ p r o p e r t y _ i d & g t ; \ C r o s s F i l t e r < / K e y > < / a : K e y > < a : V a l u e   i : t y p e = " D i a g r a m D i s p l a y L i n k C r o s s F i l t e r V i e w S t a t e " > < P o i n t s   x m l n s : b = " h t t p : / / s c h e m a s . d a t a c o n t r a c t . o r g / 2 0 0 4 / 0 7 / S y s t e m . W i n d o w s " > < b : P o i n t > < b : _ x > 5 9 3 . 8 0 7 6 2 1 1 3 5 3 3 1 6 < / b : _ x > < b : _ y > 4 1 7 < / b : _ y > < / b : P o i n t > < b : P o i n t > < b : _ x > 5 9 8 . 4 0 3 8 1 0 9 9 5 5 < / b : _ x > < b : _ y > 4 1 7 < / b : _ y > < / b : P o i n t > < b : P o i n t > < b : _ x > 6 0 0 . 4 0 3 8 1 0 9 9 5 5 < / b : _ x > < b : _ y > 4 1 5 < / b : _ y > < / b : P o i n t > < b : P o i n t > < b : _ x > 6 0 0 . 4 0 3 8 1 0 9 9 5 5 < / b : _ x > < b : _ y > 2 4 5 < / b : _ y > < / b : P o i n t > < b : P o i n t > < b : _ x > 5 9 8 . 4 0 3 8 1 0 9 9 5 5 < / b : _ x > < b : _ y > 2 4 3 < / b : _ y > < / b : P o i n t > < b : P o i n t > < b : _ x > 5 9 6 . 9 0 3 8 1 0 5 6 7 6 6 5 9 1 < / b : _ x > < b : _ y > 2 4 3 < / b : _ y > < / b : P o i n t > < / P o i n t s > < / a : V a l u e > < / a : K e y V a l u e O f D i a g r a m O b j e c t K e y a n y T y p e z b w N T n L X > < a : K e y V a l u e O f D i a g r a m O b j e c t K e y a n y T y p e z b w N T n L X > < a : K e y > < K e y > R e l a t i o n s h i p s \ & l t ; T a b l e s \ f a c t _ a g g r e g a t e d _ b o o k i n g s \ C o l u m n s \ c h e c k _ i n _ d a t e & g t ; - & l t ; T a b l e s \ d i m _ d a t e \ C o l u m n s \ d a t e & g t ; < / K e y > < / a : K e y > < a : V a l u e   i : t y p e = " D i a g r a m D i s p l a y L i n k V i e w S t a t e " > < A u t o m a t i o n P r o p e r t y H e l p e r T e x t > E n d   p o i n t   1 :   ( 3 6 1 . 8 0 7 6 2 1 1 3 5 3 3 2 , 4 1 7 ) .   E n d   p o i n t   2 :   ( 2 1 6 , 8 5 )   < / A u t o m a t i o n P r o p e r t y H e l p e r T e x t > < L a y e d O u t > t r u e < / L a y e d O u t > < P o i n t s   x m l n s : b = " h t t p : / / s c h e m a s . d a t a c o n t r a c t . o r g / 2 0 0 4 / 0 7 / S y s t e m . W i n d o w s " > < b : P o i n t > < b : _ x > 3 6 1 . 8 0 7 6 2 1 1 3 5 3 3 1 6 < / b : _ x > < b : _ y > 4 1 7 < / b : _ y > < / b : P o i n t > < b : P o i n t > < b : _ x > 2 9 0 . 9 0 3 8 1 0 4 9 9 9 9 9 9 6 < / b : _ x > < b : _ y > 4 1 7 < / b : _ y > < / b : P o i n t > < b : P o i n t > < b : _ x > 2 8 8 . 9 0 3 8 1 0 4 9 9 9 9 9 9 6 < / b : _ x > < b : _ y > 4 1 5 < / b : _ y > < / b : P o i n t > < b : P o i n t > < b : _ x > 2 8 8 . 9 0 3 8 1 0 4 9 9 9 9 9 9 6 < / b : _ x > < b : _ y > 8 7 < / b : _ y > < / b : P o i n t > < b : P o i n t > < b : _ x > 2 8 6 . 9 0 3 8 1 0 4 9 9 9 9 9 9 6 < / b : _ x > < b : _ y > 8 5 < / b : _ y > < / b : P o i n t > < b : P o i n t > < b : _ x > 2 1 6 . 0 0 0 0 0 0 0 0 0 0 0 0 0 3 < / b : _ x > < b : _ y > 8 5 < / b : _ y > < / b : P o i n t > < / P o i n t s > < / a : V a l u e > < / a : K e y V a l u e O f D i a g r a m O b j e c t K e y a n y T y p e z b w N T n L X > < a : K e y V a l u e O f D i a g r a m O b j e c t K e y a n y T y p e z b w N T n L X > < a : K e y > < K e y > R e l a t i o n s h i p s \ & l t ; T a b l e s \ f a c t _ a g g r e g a t e d _ b o o k i n g s \ C o l u m n s \ c h e c k _ i n _ d a t e & g t ; - & l t ; T a b l e s \ d i m _ d a t e \ C o l u m n s \ d a t e & g t ; \ F K < / K e y > < / a : K e y > < a : V a l u e   i : t y p e = " D i a g r a m D i s p l a y L i n k E n d p o i n t V i e w S t a t e " > < H e i g h t > 1 6 < / H e i g h t > < L a b e l L o c a t i o n   x m l n s : b = " h t t p : / / s c h e m a s . d a t a c o n t r a c t . o r g / 2 0 0 4 / 0 7 / S y s t e m . W i n d o w s " > < b : _ x > 3 6 1 . 8 0 7 6 2 1 1 3 5 3 3 1 6 < / b : _ x > < b : _ y > 4 0 9 < / b : _ y > < / L a b e l L o c a t i o n > < L o c a t i o n   x m l n s : b = " h t t p : / / s c h e m a s . d a t a c o n t r a c t . o r g / 2 0 0 4 / 0 7 / S y s t e m . W i n d o w s " > < b : _ x > 3 7 7 . 8 0 7 6 2 1 1 3 5 3 3 1 6 < / b : _ x > < b : _ y > 4 1 7 < / b : _ y > < / L o c a t i o n > < S h a p e R o t a t e A n g l e > 1 8 0 < / S h a p e R o t a t e A n g l e > < W i d t h > 1 6 < / W i d t h > < / a : V a l u e > < / a : K e y V a l u e O f D i a g r a m O b j e c t K e y a n y T y p e z b w N T n L X > < a : K e y V a l u e O f D i a g r a m O b j e c t K e y a n y T y p e z b w N T n L X > < a : K e y > < K e y > R e l a t i o n s h i p s \ & l t ; T a b l e s \ f a c t _ a g g r e g a t e d _ b o o k i n g s \ C o l u m n s \ c h e c k _ i n _ d a t e & g t ; - & l t ; T a b l e s \ d i m _ d a t e \ C o l u m n s \ d a t e & g t ; \ P K < / K e y > < / a : K e y > < a : V a l u e   i : t y p e = " D i a g r a m D i s p l a y L i n k E n d p o i n t V i e w S t a t e " > < H e i g h t > 1 6 < / H e i g h t > < L a b e l L o c a t i o n   x m l n s : b = " h t t p : / / s c h e m a s . d a t a c o n t r a c t . o r g / 2 0 0 4 / 0 7 / S y s t e m . W i n d o w s " > < b : _ x > 2 0 0 . 0 0 0 0 0 0 0 0 0 0 0 0 0 3 < / b : _ x > < b : _ y > 7 7 < / b : _ y > < / L a b e l L o c a t i o n > < L o c a t i o n   x m l n s : b = " h t t p : / / s c h e m a s . d a t a c o n t r a c t . o r g / 2 0 0 4 / 0 7 / S y s t e m . W i n d o w s " > < b : _ x > 2 0 0 . 0 0 0 0 0 0 0 0 0 0 0 0 0 6 < / b : _ x > < b : _ y > 8 5 < / b : _ y > < / L o c a t i o n > < S h a p e R o t a t e A n g l e > 3 6 0 < / S h a p e R o t a t e A n g l e > < W i d t h > 1 6 < / W i d t h > < / a : V a l u e > < / a : K e y V a l u e O f D i a g r a m O b j e c t K e y a n y T y p e z b w N T n L X > < a : K e y V a l u e O f D i a g r a m O b j e c t K e y a n y T y p e z b w N T n L X > < a : K e y > < K e y > R e l a t i o n s h i p s \ & l t ; T a b l e s \ f a c t _ a g g r e g a t e d _ b o o k i n g s \ C o l u m n s \ c h e c k _ i n _ d a t e & g t ; - & l t ; T a b l e s \ d i m _ d a t e \ C o l u m n s \ d a t e & g t ; \ C r o s s F i l t e r < / K e y > < / a : K e y > < a : V a l u e   i : t y p e = " D i a g r a m D i s p l a y L i n k C r o s s F i l t e r V i e w S t a t e " > < P o i n t s   x m l n s : b = " h t t p : / / s c h e m a s . d a t a c o n t r a c t . o r g / 2 0 0 4 / 0 7 / S y s t e m . W i n d o w s " > < b : P o i n t > < b : _ x > 3 6 1 . 8 0 7 6 2 1 1 3 5 3 3 1 6 < / b : _ x > < b : _ y > 4 1 7 < / b : _ y > < / b : P o i n t > < b : P o i n t > < b : _ x > 2 9 0 . 9 0 3 8 1 0 4 9 9 9 9 9 9 6 < / b : _ x > < b : _ y > 4 1 7 < / b : _ y > < / b : P o i n t > < b : P o i n t > < b : _ x > 2 8 8 . 9 0 3 8 1 0 4 9 9 9 9 9 9 6 < / b : _ x > < b : _ y > 4 1 5 < / b : _ y > < / b : P o i n t > < b : P o i n t > < b : _ x > 2 8 8 . 9 0 3 8 1 0 4 9 9 9 9 9 9 6 < / b : _ x > < b : _ y > 8 7 < / b : _ y > < / b : P o i n t > < b : P o i n t > < b : _ x > 2 8 6 . 9 0 3 8 1 0 4 9 9 9 9 9 9 6 < / b : _ x > < b : _ y > 8 5 < / b : _ y > < / b : P o i n t > < b : P o i n t > < b : _ x > 2 1 6 . 0 0 0 0 0 0 0 0 0 0 0 0 0 3 < / b : _ x > < b : _ y > 8 5 < / b : _ y > < / b : P o i n t > < / P o i n t s > < / a : V a l u e > < / a : K e y V a l u e O f D i a g r a m O b j e c t K e y a n y T y p e z b w N T n L X > < a : K e y V a l u e O f D i a g r a m O b j e c t K e y a n y T y p e z b w N T n L X > < a : K e y > < K e y > R e l a t i o n s h i p s \ & l t ; T a b l e s \ f a c t _ b o o k i n g s \ C o l u m n s \ b o o k i n g _ d a t e & g t ; - & l t ; T a b l e s \ d i m _ d a t e \ C o l u m n s \ d a t e & g t ; < / K e y > < / a : K e y > < a : V a l u e   i : t y p e = " D i a g r a m D i s p l a y L i n k V i e w S t a t e " > < A u t o m a t i o n P r o p e r t y H e l p e r T e x t > E n d   p o i n t   1 :   ( 3 5 3 . 7 1 1 4 3 1 7 0 2 9 9 7 , 6 9 ) .   E n d   p o i n t   2 :   ( 2 1 6 , 6 5 )   < / A u t o m a t i o n P r o p e r t y H e l p e r T e x t > < L a y e d O u t > t r u e < / L a y e d O u t > < P o i n t s   x m l n s : b = " h t t p : / / s c h e m a s . d a t a c o n t r a c t . o r g / 2 0 0 4 / 0 7 / S y s t e m . W i n d o w s " > < b : P o i n t > < b : _ x > 3 5 3 . 7 1 1 4 3 1 7 0 2 9 9 7 2 9 < / b : _ x > < b : _ y > 6 9 < / b : _ y > < / b : P o i n t > < b : P o i n t > < b : _ x > 2 8 6 . 8 5 5 7 1 6 0 0 0 0 0 0 0 3 < / b : _ x > < b : _ y > 6 9 < / b : _ y > < / b : P o i n t > < b : P o i n t > < b : _ x > 2 8 2 . 8 5 5 7 1 6 0 0 0 0 0 0 0 3 < / b : _ x > < b : _ y > 6 5 < / b : _ y > < / b : P o i n t > < b : P o i n t > < b : _ x > 2 1 5 . 9 9 9 9 9 9 9 9 9 9 9 9 9 1 < / b : _ x > < b : _ y > 6 5 < / b : _ y > < / b : P o i n t > < / P o i n t s > < / a : V a l u e > < / a : K e y V a l u e O f D i a g r a m O b j e c t K e y a n y T y p e z b w N T n L X > < a : K e y V a l u e O f D i a g r a m O b j e c t K e y a n y T y p e z b w N T n L X > < a : K e y > < K e y > R e l a t i o n s h i p s \ & l t ; T a b l e s \ f a c t _ b o o k i n g s \ C o l u m n s \ b o o k i n g _ d a t e & g t ; - & l t ; T a b l e s \ d i m _ d a t e \ C o l u m n s \ d a t e & g t ; \ F K < / K e y > < / a : K e y > < a : V a l u e   i : t y p e = " D i a g r a m D i s p l a y L i n k E n d p o i n t V i e w S t a t e " > < H e i g h t > 1 6 < / H e i g h t > < L a b e l L o c a t i o n   x m l n s : b = " h t t p : / / s c h e m a s . d a t a c o n t r a c t . o r g / 2 0 0 4 / 0 7 / S y s t e m . W i n d o w s " > < b : _ x > 3 5 3 . 7 1 1 4 3 1 7 0 2 9 9 7 2 9 < / b : _ x > < b : _ y > 6 1 < / b : _ y > < / L a b e l L o c a t i o n > < L o c a t i o n   x m l n s : b = " h t t p : / / s c h e m a s . d a t a c o n t r a c t . o r g / 2 0 0 4 / 0 7 / S y s t e m . W i n d o w s " > < b : _ x > 3 6 9 . 7 1 1 4 3 1 7 0 2 9 9 7 2 9 < / b : _ x > < b : _ y > 6 9 < / b : _ y > < / L o c a t i o n > < S h a p e R o t a t e A n g l e > 1 8 0 < / S h a p e R o t a t e A n g l e > < W i d t h > 1 6 < / W i d t h > < / a : V a l u e > < / a : K e y V a l u e O f D i a g r a m O b j e c t K e y a n y T y p e z b w N T n L X > < a : K e y V a l u e O f D i a g r a m O b j e c t K e y a n y T y p e z b w N T n L X > < a : K e y > < K e y > R e l a t i o n s h i p s \ & l t ; T a b l e s \ f a c t _ b o o k i n g s \ C o l u m n s \ b o o k i n g _ d a t e & g t ; - & l t ; T a b l e s \ d i m _ d a t e \ C o l u m n s \ d a t e & g t ; \ P K < / K e y > < / a : K e y > < a : V a l u e   i : t y p e = " D i a g r a m D i s p l a y L i n k E n d p o i n t V i e w S t a t e " > < H e i g h t > 1 6 < / H e i g h t > < L a b e l L o c a t i o n   x m l n s : b = " h t t p : / / s c h e m a s . d a t a c o n t r a c t . o r g / 2 0 0 4 / 0 7 / S y s t e m . W i n d o w s " > < b : _ x > 1 9 9 . 9 9 9 9 9 9 9 9 9 9 9 9 9 1 < / b : _ x > < b : _ y > 5 7 < / b : _ y > < / L a b e l L o c a t i o n > < L o c a t i o n   x m l n s : b = " h t t p : / / s c h e m a s . d a t a c o n t r a c t . o r g / 2 0 0 4 / 0 7 / S y s t e m . W i n d o w s " > < b : _ x > 1 9 9 . 9 9 9 9 9 9 9 9 9 9 9 9 9 1 < / b : _ x > < b : _ y > 6 5 < / b : _ y > < / L o c a t i o n > < S h a p e R o t a t e A n g l e > 3 6 0 < / S h a p e R o t a t e A n g l e > < W i d t h > 1 6 < / W i d t h > < / a : V a l u e > < / a : K e y V a l u e O f D i a g r a m O b j e c t K e y a n y T y p e z b w N T n L X > < a : K e y V a l u e O f D i a g r a m O b j e c t K e y a n y T y p e z b w N T n L X > < a : K e y > < K e y > R e l a t i o n s h i p s \ & l t ; T a b l e s \ f a c t _ b o o k i n g s \ C o l u m n s \ b o o k i n g _ d a t e & g t ; - & l t ; T a b l e s \ d i m _ d a t e \ C o l u m n s \ d a t e & g t ; \ C r o s s F i l t e r < / K e y > < / a : K e y > < a : V a l u e   i : t y p e = " D i a g r a m D i s p l a y L i n k C r o s s F i l t e r V i e w S t a t e " > < P o i n t s   x m l n s : b = " h t t p : / / s c h e m a s . d a t a c o n t r a c t . o r g / 2 0 0 4 / 0 7 / S y s t e m . W i n d o w s " > < b : P o i n t > < b : _ x > 3 5 3 . 7 1 1 4 3 1 7 0 2 9 9 7 2 9 < / b : _ x > < b : _ y > 6 9 < / b : _ y > < / b : P o i n t > < b : P o i n t > < b : _ x > 2 8 6 . 8 5 5 7 1 6 0 0 0 0 0 0 0 3 < / b : _ x > < b : _ y > 6 9 < / b : _ y > < / b : P o i n t > < b : P o i n t > < b : _ x > 2 8 2 . 8 5 5 7 1 6 0 0 0 0 0 0 0 3 < / b : _ x > < b : _ y > 6 5 < / b : _ y > < / b : P o i n t > < b : P o i n t > < b : _ x > 2 1 5 . 9 9 9 9 9 9 9 9 9 9 9 9 9 1 < / b : _ x > < b : _ y > 6 5 < / 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 ( 5 8 5 . 7 1 1 4 3 1 7 0 2 9 9 7 , 6 9 ) .   E n d   p o i n t   2 :   ( 7 4 1 . 9 0 3 8 1 0 5 6 7 6 6 6 , 6 9 )   < / A u t o m a t i o n P r o p e r t y H e l p e r T e x t > < L a y e d O u t > t r u e < / L a y e d O u t > < P o i n t s   x m l n s : b = " h t t p : / / s c h e m a s . d a t a c o n t r a c t . o r g / 2 0 0 4 / 0 7 / S y s t e m . W i n d o w s " > < b : P o i n t > < b : _ x > 5 8 5 . 7 1 1 4 3 1 7 0 2 9 9 7 2 9 < / b : _ x > < b : _ y > 6 9 < / b : _ y > < / b : P o i n t > < b : P o i n t > < b : _ x > 7 4 1 . 9 0 3 8 1 0 5 6 7 6 6 5 9 1 < / b : _ x > < b : _ y > 6 9 < / 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 5 6 9 . 7 1 1 4 3 1 7 0 2 9 9 7 2 9 < / b : _ x > < b : _ y > 6 1 < / b : _ y > < / L a b e l L o c a t i o n > < L o c a t i o n   x m l n s : b = " h t t p : / / s c h e m a s . d a t a c o n t r a c t . o r g / 2 0 0 4 / 0 7 / S y s t e m . W i n d o w s " > < b : _ x > 5 6 9 . 7 1 1 4 3 1 7 0 2 9 9 7 2 9 < / b : _ x > < b : _ y > 6 9 < / b : _ y > < / L o c a t i o n > < S h a p e R o t a t e A n g l e > 3 6 0 < / 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 7 4 1 . 9 0 3 8 1 0 5 6 7 6 6 5 9 1 < / b : _ x > < b : _ y > 6 1 < / b : _ y > < / L a b e l L o c a t i o n > < L o c a t i o n   x m l n s : b = " h t t p : / / s c h e m a s . d a t a c o n t r a c t . o r g / 2 0 0 4 / 0 7 / S y s t e m . W i n d o w s " > < b : _ x > 7 5 7 . 9 0 3 8 1 0 5 6 7 6 6 5 9 1 < / b : _ x > < b : _ y > 6 9 < / b : _ y > < / L o c a t i o n > < S h a p e R o t a t e A n g l e > 1 8 0 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 5 8 5 . 7 1 1 4 3 1 7 0 2 9 9 7 2 9 < / b : _ x > < b : _ y > 6 9 < / b : _ y > < / b : P o i n t > < b : P o i n t > < b : _ x > 7 4 1 . 9 0 3 8 1 0 5 6 7 6 6 5 9 1 < / b : _ x > < b : _ y > 6 9 < / b : _ y > < / b : P o i n t > < / P o i n t s > < / a : V a l u e > < / a : K e y V a l u e O f D i a g r a m O b j e c t K e y a n y T y p e z b w N T n L X > < a : K e y V a l u e O f D i a g r a m O b j e c t K e y a n y T y p e z b w N T n L X > < a : K e y > < K e y > R e l a t i o n s h i p s \ & l t ; T a b l e s \ f a c t _ b o o k i n g s \ C o l u m n s \ p r o p e r t y _ i d & g t ; - & l t ; T a b l e s \ U n i q u e _ P r o p e r t y _ I D \ C o l u m n s \ U n i q u e _ p r o p e r t y _ i d & g t ; < / K e y > < / a : K e y > < a : V a l u e   i : t y p e = " D i a g r a m D i s p l a y L i n k V i e w S t a t e " > < A u t o m a t i o n P r o p e r t y H e l p e r T e x t > E n d   p o i n t   1 :   ( 3 5 3 . 7 1 1 4 3 1 7 0 2 9 9 7 , 8 9 ) .   E n d   p o i n t   2 :   ( 3 6 4 . 9 0 3 8 1 0 5 6 7 6 6 6 , 2 4 3 )   < / A u t o m a t i o n P r o p e r t y H e l p e r T e x t > < L a y e d O u t > t r u e < / L a y e d O u t > < P o i n t s   x m l n s : b = " h t t p : / / s c h e m a s . d a t a c o n t r a c t . o r g / 2 0 0 4 / 0 7 / S y s t e m . W i n d o w s " > < b : P o i n t > < b : _ x > 3 5 3 . 7 1 1 4 3 1 7 0 2 9 9 7 2 9 < / b : _ x > < b : _ y > 8 9 < / b : _ y > < / b : P o i n t > < b : P o i n t > < b : _ x > 3 5 2 . 2 1 1 4 3 2 0 0 4 5 < / b : _ x > < b : _ y > 8 9 < / b : _ y > < / b : P o i n t > < b : P o i n t > < b : _ x > 3 5 0 . 2 1 1 4 3 2 0 0 4 5 < / b : _ x > < b : _ y > 9 1 < / b : _ y > < / b : P o i n t > < b : P o i n t > < b : _ x > 3 5 0 . 2 1 1 4 3 2 0 0 4 5 < / b : _ x > < b : _ y > 2 4 1 < / b : _ y > < / b : P o i n t > < b : P o i n t > < b : _ x > 3 5 2 . 2 1 1 4 3 2 0 0 4 5 < / b : _ x > < b : _ y > 2 4 3 < / b : _ y > < / b : P o i n t > < b : P o i n t > < b : _ x > 3 6 4 . 9 0 3 8 1 0 5 6 7 6 6 5 8 6 < / b : _ x > < b : _ y > 2 4 3 < / b : _ y > < / b : P o i n t > < / P o i n t s > < / a : V a l u e > < / a : K e y V a l u e O f D i a g r a m O b j e c t K e y a n y T y p e z b w N T n L X > < a : K e y V a l u e O f D i a g r a m O b j e c t K e y a n y T y p e z b w N T n L X > < a : K e y > < K e y > R e l a t i o n s h i p s \ & l t ; T a b l e s \ f a c t _ b o o k i n g s \ C o l u m n s \ p r o p e r t y _ i d & g t ; - & l t ; T a b l e s \ U n i q u e _ P r o p e r t y _ I D \ C o l u m n s \ U n i q u e _ p r o p e r t y _ i d & g t ; \ F K < / K e y > < / a : K e y > < a : V a l u e   i : t y p e = " D i a g r a m D i s p l a y L i n k E n d p o i n t V i e w S t a t e " > < H e i g h t > 1 6 < / H e i g h t > < L a b e l L o c a t i o n   x m l n s : b = " h t t p : / / s c h e m a s . d a t a c o n t r a c t . o r g / 2 0 0 4 / 0 7 / S y s t e m . W i n d o w s " > < b : _ x > 3 5 3 . 7 1 1 4 3 1 7 0 2 9 9 7 2 9 < / b : _ x > < b : _ y > 8 1 < / b : _ y > < / L a b e l L o c a t i o n > < L o c a t i o n   x m l n s : b = " h t t p : / / s c h e m a s . d a t a c o n t r a c t . o r g / 2 0 0 4 / 0 7 / S y s t e m . W i n d o w s " > < b : _ x > 3 6 9 . 7 1 1 4 3 1 7 0 2 9 9 7 2 9 < / b : _ x > < b : _ y > 8 9 < / b : _ y > < / L o c a t i o n > < S h a p e R o t a t e A n g l e > 1 8 0 < / S h a p e R o t a t e A n g l e > < W i d t h > 1 6 < / W i d t h > < / a : V a l u e > < / a : K e y V a l u e O f D i a g r a m O b j e c t K e y a n y T y p e z b w N T n L X > < a : K e y V a l u e O f D i a g r a m O b j e c t K e y a n y T y p e z b w N T n L X > < a : K e y > < K e y > R e l a t i o n s h i p s \ & l t ; T a b l e s \ f a c t _ b o o k i n g s \ C o l u m n s \ p r o p e r t y _ i d & g t ; - & l t ; T a b l e s \ U n i q u e _ P r o p e r t y _ I D \ C o l u m n s \ U n i q u e _ p r o p e r t y _ i d & g t ; \ P K < / K e y > < / a : K e y > < a : V a l u e   i : t y p e = " D i a g r a m D i s p l a y L i n k E n d p o i n t V i e w S t a t e " > < H e i g h t > 1 6 < / H e i g h t > < L a b e l L o c a t i o n   x m l n s : b = " h t t p : / / s c h e m a s . d a t a c o n t r a c t . o r g / 2 0 0 4 / 0 7 / S y s t e m . W i n d o w s " > < b : _ x > 3 6 4 . 9 0 3 8 1 0 5 6 7 6 6 5 8 6 < / b : _ x > < b : _ y > 2 3 5 < / b : _ y > < / L a b e l L o c a t i o n > < L o c a t i o n   x m l n s : b = " h t t p : / / s c h e m a s . d a t a c o n t r a c t . o r g / 2 0 0 4 / 0 7 / S y s t e m . W i n d o w s " > < b : _ x > 3 8 0 . 9 0 3 8 1 0 5 6 7 6 6 5 8 6 < / b : _ x > < b : _ y > 2 4 3 < / b : _ y > < / L o c a t i o n > < S h a p e R o t a t e A n g l e > 1 8 0 < / S h a p e R o t a t e A n g l e > < W i d t h > 1 6 < / W i d t h > < / a : V a l u e > < / a : K e y V a l u e O f D i a g r a m O b j e c t K e y a n y T y p e z b w N T n L X > < a : K e y V a l u e O f D i a g r a m O b j e c t K e y a n y T y p e z b w N T n L X > < a : K e y > < K e y > R e l a t i o n s h i p s \ & l t ; T a b l e s \ f a c t _ b o o k i n g s \ C o l u m n s \ p r o p e r t y _ i d & g t ; - & l t ; T a b l e s \ U n i q u e _ P r o p e r t y _ I D \ C o l u m n s \ U n i q u e _ p r o p e r t y _ i d & g t ; \ C r o s s F i l t e r < / K e y > < / a : K e y > < a : V a l u e   i : t y p e = " D i a g r a m D i s p l a y L i n k C r o s s F i l t e r V i e w S t a t e " > < P o i n t s   x m l n s : b = " h t t p : / / s c h e m a s . d a t a c o n t r a c t . o r g / 2 0 0 4 / 0 7 / S y s t e m . W i n d o w s " > < b : P o i n t > < b : _ x > 3 5 3 . 7 1 1 4 3 1 7 0 2 9 9 7 2 9 < / b : _ x > < b : _ y > 8 9 < / b : _ y > < / b : P o i n t > < b : P o i n t > < b : _ x > 3 5 2 . 2 1 1 4 3 2 0 0 4 5 < / b : _ x > < b : _ y > 8 9 < / b : _ y > < / b : P o i n t > < b : P o i n t > < b : _ x > 3 5 0 . 2 1 1 4 3 2 0 0 4 5 < / b : _ x > < b : _ y > 9 1 < / b : _ y > < / b : P o i n t > < b : P o i n t > < b : _ x > 3 5 0 . 2 1 1 4 3 2 0 0 4 5 < / b : _ x > < b : _ y > 2 4 1 < / b : _ y > < / b : P o i n t > < b : P o i n t > < b : _ x > 3 5 2 . 2 1 1 4 3 2 0 0 4 5 < / b : _ x > < b : _ y > 2 4 3 < / b : _ y > < / b : P o i n t > < b : P o i n t > < b : _ x > 3 6 4 . 9 0 3 8 1 0 5 6 7 6 6 5 8 6 < / b : _ x > < b : _ y > 2 4 3 < / 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 ( 5 8 5 . 7 1 1 4 3 1 7 0 2 9 9 7 , 8 9 ) .   E n d   p o i n t   2 :   ( 7 6 6 . 9 0 3 8 1 0 5 6 7 6 6 6 , 3 4 1 )   < / A u t o m a t i o n P r o p e r t y H e l p e r T e x t > < L a y e d O u t > t r u e < / L a y e d O u t > < P o i n t s   x m l n s : b = " h t t p : / / s c h e m a s . d a t a c o n t r a c t . o r g / 2 0 0 4 / 0 7 / S y s t e m . W i n d o w s " > < b : P o i n t > < b : _ x > 5 8 5 . 7 1 1 4 3 1 7 0 2 9 9 7 2 9 < / b : _ x > < b : _ y > 8 9 < / b : _ y > < / b : P o i n t > < b : P o i n t > < b : _ x > 6 7 4 . 3 0 7 6 2 1 5 < / b : _ x > < b : _ y > 8 9 < / b : _ y > < / b : P o i n t > < b : P o i n t > < b : _ x > 6 7 6 . 3 0 7 6 2 1 5 < / b : _ x > < b : _ y > 9 1 < / b : _ y > < / b : P o i n t > < b : P o i n t > < b : _ x > 6 7 6 . 3 0 7 6 2 1 5 < / b : _ x > < b : _ y > 3 3 9 < / b : _ y > < / b : P o i n t > < b : P o i n t > < b : _ x > 6 7 8 . 3 0 7 6 2 1 5 < / b : _ x > < b : _ y > 3 4 1 < / b : _ y > < / b : P o i n t > < b : P o i n t > < b : _ x > 7 6 6 . 9 0 3 8 1 0 5 6 7 6 6 5 9 1 < / b : _ x > < b : _ y > 3 4 1 < / 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 5 6 9 . 7 1 1 4 3 1 7 0 2 9 9 7 2 9 < / b : _ x > < b : _ y > 8 1 < / b : _ y > < / L a b e l L o c a t i o n > < L o c a t i o n   x m l n s : b = " h t t p : / / s c h e m a s . d a t a c o n t r a c t . o r g / 2 0 0 4 / 0 7 / S y s t e m . W i n d o w s " > < b : _ x > 5 6 9 . 7 1 1 4 3 1 7 0 2 9 9 7 2 9 < / b : _ x > < b : _ y > 8 9 < / b : _ y > < / L o c a t i o n > < S h a p e R o t a t e A n g l e > 3 6 0 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 7 6 6 . 9 0 3 8 1 0 5 6 7 6 6 5 9 1 < / b : _ x > < b : _ y > 3 3 3 < / b : _ y > < / L a b e l L o c a t i o n > < L o c a t i o n   x m l n s : b = " h t t p : / / s c h e m a s . d a t a c o n t r a c t . o r g / 2 0 0 4 / 0 7 / S y s t e m . W i n d o w s " > < b : _ x > 7 8 2 . 9 0 3 8 1 0 5 6 7 6 6 5 9 1 < / b : _ x > < b : _ y > 3 4 1 < / b : _ y > < / L o c a t i o n > < S h a p e R o t a t e A n g l e > 1 8 0 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 5 8 5 . 7 1 1 4 3 1 7 0 2 9 9 7 2 9 < / b : _ x > < b : _ y > 8 9 < / b : _ y > < / b : P o i n t > < b : P o i n t > < b : _ x > 6 7 4 . 3 0 7 6 2 1 5 < / b : _ x > < b : _ y > 8 9 < / b : _ y > < / b : P o i n t > < b : P o i n t > < b : _ x > 6 7 6 . 3 0 7 6 2 1 5 < / b : _ x > < b : _ y > 9 1 < / b : _ y > < / b : P o i n t > < b : P o i n t > < b : _ x > 6 7 6 . 3 0 7 6 2 1 5 < / b : _ x > < b : _ y > 3 3 9 < / b : _ y > < / b : P o i n t > < b : P o i n t > < b : _ x > 6 7 8 . 3 0 7 6 2 1 5 < / b : _ x > < b : _ y > 3 4 1 < / b : _ y > < / b : P o i n t > < b : P o i n t > < b : _ x > 7 6 6 . 9 0 3 8 1 0 5 6 7 6 6 5 9 1 < / b : _ x > < b : _ y > 3 4 1 < / b : _ y > < / b : P o i n t > < / P o i n t s > < / a : V a l u e > < / a : K e y V a l u e O f D i a g r a m O b j e c t K e y a n y T y p e z b w N T n L X > < / V i e w S t a t e s > < / D i a g r a m M a n a g e r . S e r i a l i z a b l e D i a g r a m > < / A r r a y O f D i a g r a m M a n a g e r . S e r i a l i z a b l e D i a g r a m > ] ] > < / C u s t o m C o n t e n t > < / G e m i n i > 
</file>

<file path=customXml/item41.xml>��< ? x m l   v e r s i o n = " 1 . 0 "   e n c o d i n g = " U T F - 1 6 " ? > < G e m i n i   x m l n s = " h t t p : / / g e m i n i / p i v o t c u s t o m i z a t i o n / S h o w I m p l i c i t M e a s u r e s " > < C u s t o m C o n t e n t > < ! [ C D A T A [ F a l s e ] ] > < / C u s t o m C o n t e n t > < / G e m i n i > 
</file>

<file path=customXml/item42.xml>��< ? x m l   v e r s i o n = " 1 . 0 "   e n c o d i n g = " U T F - 1 6 " ? > < G e m i n i   x m l n s = " h t t p : / / g e m i n i / p i v o t c u s t o m i z a t i o n / T a b l e X M L _ f a c t _ a g g r e g a t e d _ b o o k i n g s " > < 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 1 0 9 < / i n t > < / v a l u e > < / i t e m > < i t e m > < k e y > < s t r i n g > c h e c k _ i n _ d a t e < / s t r i n g > < / k e y > < v a l u e > < i n t > 1 2 5 < / i n t > < / v a l u e > < / i t e m > < i t e m > < k e y > < s t r i n g > r o o m _ c a t e g o r y < / s t r i n g > < / k e y > < v a l u e > < i n t > 1 2 9 < / i n t > < / v a l u e > < / i t e m > < i t e m > < k e y > < s t r i n g > s u c c e s s f u l _ b o o k i n g s < / s t r i n g > < / k e y > < v a l u e > < i n t > 1 6 2 < / i n t > < / v a l u e > < / i t e m > < i t e m > < k e y > < s t r i n g > c a p a c i t y < / s t r i n g > < / k e y > < v a l u e > < i n t > 8 6 < / i n t > < / v a l u e > < / i t e m > < i t e m > < k e y > < s t r i n g > c h e c k _ i n _ d a t e   ( M o n t h   I n d e x ) < / s t r i n g > < / k e y > < v a l u e > < i n t > 2 1 7 < / i n t > < / v a l u e > < / i t e m > < i t e m > < k e y > < s t r i n g > c h e c k _ i n _ d a t e   ( M o n t h ) < / s t r i n g > < / k e y > < v a l u e > < i n t > 1 7 9 < / 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i t e m > < k e y > < s t r i n g > c h e c k _ i n _ d a t e   ( M o n t h   I n d e x ) < / s t r i n g > < / k e y > < v a l u e > < i n t > 5 < / i n t > < / v a l u e > < / i t e m > < i t e m > < k e y > < s t r i n g > c h e c k _ i n _ d a t e   ( M o n t h ) < / s t r i n g > < / k e y > < v a l u e > < i n t > 6 < / 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O r d e r " > < C u s t o m C o n t e n t > < ! [ C D A T A [ d i m _ d a t e , d i m _ r o o m s , f a c t _ a g g r e g a t e d _ b o o k i n g s , f a c t _ b o o k i n g s , d i m _ h o t e l s , U n i q u e _ P r o p e r t y _ I D ] ] > < / C u s t o m C o n t e n t > < / G e m i n i > 
</file>

<file path=customXml/item44.xml>��< ? x m l   v e r s i o n = " 1 . 0 "   e n c o d i n g = " U T F - 1 6 " ? > < G e m i n i   x m l n s = " h t t p : / / g e m i n i / p i v o t c u s t o m i z a t i o n / b c e e d c 0 1 - 2 4 e a - 4 b 2 1 - a e 3 c - 1 6 4 6 b a 7 c 8 0 9 9 " > < 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4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K e y > < V a l u e   x m l n s : a = " h t t p : / / s c h e m a s . d a t a c o n t r a c t . o r g / 2 0 0 4 / 0 7 / M i c r o s o f t . A n a l y s i s S e r v i c e s . C o m m o n " > < a : H a s F o c u s > t r u e < / a : H a s F o c u s > < a : S i z e A t D p i 9 6 > 1 1 3 < / a : S i z e A t D p i 9 6 > < a : V i s i b l e > t r u e < / a : V i s i b l e > < / V a l u e > < / K e y V a l u e O f s t r i n g S a n d b o x E d i t o r . M e a s u r e G r i d S t a t e S c d E 3 5 R y > < K e y V a l u e O f s t r i n g S a n d b o x E d i t o r . M e a s u r e G r i d S t a t e S c d E 3 5 R y > < K e y > d i m _ r o o m s < / K e y > < V a l u e   x m l n s : a = " h t t p : / / s c h e m a s . d a t a c o n t r a c t . o r g / 2 0 0 4 / 0 7 / M i c r o s o f t . A n a l y s i s S e r v i c e s . C o m m o n " > < a : H a s F o c u s > t r u e < / a : H a s F o c u s > < a : S i z e A t D p i 9 6 > 1 1 3 < / a : S i z e A t D p i 9 6 > < a : V i s i b l e > t r u e < / a : V i s i b l e > < / V a l u e > < / K e y V a l u e O f s t r i n g S a n d b o x E d i t o r . M e a s u r e G r i d S t a t e S c d E 3 5 R y > < K e y V a l u e O f s t r i n g S a n d b o x E d i t o r . M e a s u r e G r i d S t a t e S c d E 3 5 R y > < K e y > f a c t _ a g g r e g a t e d _ b o o k i n g s < / K e y > < V a l u e   x m l n s : a = " h t t p : / / s c h e m a s . d a t a c o n t r a c t . o r g / 2 0 0 4 / 0 7 / M i c r o s o f t . A n a l y s i s S e r v i c e s . C o m m o n " > < a : H a s F o c u s > t r u e < / a : H a s F o c u s > < a : S i z e A t D p i 9 6 > 1 1 3 < / a : S i z e A t D p i 9 6 > < a : V i s i b l e > t r u e < / a : V i s i b l e > < / V a l u e > < / K e y V a l u e O f s t r i n g S a n d b o x E d i t o r . M e a s u r e G r i d S t a t e S c d E 3 5 R y > < K e y V a l u e O f s t r i n g S a n d b o x E d i t o r . M e a s u r e G r i d S t a t e S c d E 3 5 R y > < K e y > f a c t _ b o o k i n g s < / K e y > < V a l u e   x m l n s : a = " h t t p : / / s c h e m a s . d a t a c o n t r a c t . o r g / 2 0 0 4 / 0 7 / M i c r o s o f t . A n a l y s i s S e r v i c e s . C o m m o n " > < a : H a s F o c u s > f a l s e < / a : H a s F o c u s > < a : S i z e A t D p i 9 6 > 1 1 3 < / a : S i z e A t D p i 9 6 > < a : V i s i b l e > t r u e < / a : V i s i b l e > < / V a l u e > < / K e y V a l u e O f s t r i n g S a n d b o x E d i t o r . M e a s u r e G r i d S t a t e S c d E 3 5 R y > < K e y V a l u e O f s t r i n g S a n d b o x E d i t o r . M e a s u r e G r i d S t a t e S c d E 3 5 R y > < K e y > d i m _ h o t e l s < / K e y > < V a l u e   x m l n s : a = " h t t p : / / s c h e m a s . d a t a c o n t r a c t . o r g / 2 0 0 4 / 0 7 / M i c r o s o f t . A n a l y s i s S e r v i c e s . C o m m o n " > < a : H a s F o c u s > f a l s e < / a : H a s F o c u s > < a : S i z e A t D p i 9 6 > 1 1 3 < / a : S i z e A t D p i 9 6 > < a : V i s i b l e > t r u e < / a : V i s i b l e > < / V a l u e > < / K e y V a l u e O f s t r i n g S a n d b o x E d i t o r . M e a s u r e G r i d S t a t e S c d E 3 5 R y > < K e y V a l u e O f s t r i n g S a n d b o x E d i t o r . M e a s u r e G r i d S t a t e S c d E 3 5 R y > < K e y > U n i q u e _ P r o p e r t y _ I D 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6.xml>��< ? x m l   v e r s i o n = " 1 . 0 "   e n c o d i n g = " U T F - 1 6 " ? > < G e m i n i   x m l n s = " h t t p : / / g e m i n i / p i v o t c u s t o m i z a t i o n / I s S a n d b o x E m b e d d e d " > < C u s t o m C o n t e n t > < ! [ C D A T A [ y e s ] ] > < / C u s t o m C o n t e n t > < / G e m i n i > 
</file>

<file path=customXml/item4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8.xml>��< ? x m l   v e r s i o n = " 1 . 0 "   e n c o d i n g = " U T F - 1 6 "   s t a n d a l o n e = " n o " ? > < D a t a M a s h u p   x m l n s = " h t t p : / / s c h e m a s . m i c r o s o f t . c o m / D a t a M a s h u p " > A A A A A H 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i n Z y g g A I A A A Q M A A A T A A A A R m 9 y b X V s Y X M v U 2 V j d G l v b j E u b e S W z 2 / a M B T H 7 0 j 9 H 6 z s A l K E B G p 7 2 J R D R T u V S 9 W N T j s A i l z n N X g 4 d m Y / d 8 0 Q / / u c H 7 S l C R Q 6 j U P H h e Q 9 2 + / H 9 5 O X G G D I l S S j 8 r / 3 q d U y M 6 o h I h F P w o g i k I A I w K M W c b + R s p r l l o G 5 7 5 4 r Z h O Q 2 P 7 M B X Q H S q K 7 M W 3 v 4 u P k 4 o G B + D q 5 1 u q H O 7 c / G c r U o p l c K p N y p I J j R s 4 k F R l y Z i a r Q F 1 m 7 r 2 O P z 4 H w R O O o A P P 9 3 w y U M I m 0 g T H P r m Q T E V c x k G v f 9 L 3 y R e r E E a Y C Q i e L r t X S s K 0 4 5 c J f / B c D o n z R e Q S a A T a e C 7 7 G 3 r r F l a e y t 4 u a / P J u L K f C T F i V F B t A t T 2 + Z G D G Z W x O / E m S + H p u B t N p b l T O i k T z p 2 m 3 R D f X y y 8 v F x X G r o 1 J L 9 e + m T h J U l C s q x m / g U w J 1 K t 7 A g P W N g j m o W 5 Z c 2 x 7 B y 1 u G x M d F 1 Z r V R i D i J t E e k V b f t v 0 3 Y P I S p 1 X e 9 L a 6 / W z 9 L e f 9 H O / T l 6 k d a + Q P X e R l T e 5 Z B H t a o K O x P U m B 0 5 6 T 0 D 5 Y 4 y D G k c a 4 g d j V F 4 q 9 T c S f T v u d k U + B W M T t 7 R i E i 1 S k F j V o o 6 l H h 6 3 M 0 3 F K q y G b B 5 y G X Y O E h K z d 1 d r H R W I 8 J Y x s C Y O y s e 2 9 o Q g K a U O U 3 W P T t N l 0 K 7 w 5 K y I x 6 9 / j v i o 6 q 5 6 Z n f i s 5 q X y M 5 2 7 k q v M p i s 1 e q M L Z g s I G m 7 U C u M k o F x b z 4 + g y j m K s b x v w e 5 O a K D F K 0 p r 4 b 3 C 4 L Y Q w S d D 5 N G v K r l m h w e P 1 + u W L n d + r M i S Q O 8 1 I t Q / 1 H X 0 x b m X 5 0 S p p A D Y C N 4 F U D b s + v p 2 + S / 3 S s X K 9 i D s 8 b F S 8 k 7 Q 6 s 1 k 7 l 7 0 r P c 0 z b n c X 4 y u U Y e E U H T r 3 p c l y B M P 2 7 r 5 o q q 4 1 t 2 l b a H w A A A P / / A w B Q S w E C L Q A U A A Y A C A A A A C E A K t 2 q Q N I A A A A 3 A Q A A E w A A A A A A A A A A A A A A A A A A A A A A W 0 N v b n R l b n R f V H l w Z X N d L n h t b F B L A Q I t A B Q A A g A I A A A A I Q B e O E y p r Q A A A P c A A A A S A A A A A A A A A A A A A A A A A A s D A A B D b 2 5 m a W c v U G F j a 2 F n Z S 5 4 b W x Q S w E C L Q A U A A I A C A A A A C E A I p 2 c o I A C A A A E D A A A E w A A A A A A A A A A A A A A A A D o A w A A R m 9 y b X V s Y X M v U 2 V j d G l v b j E u b V B L B Q Y A A A A A A w A D A M I A A A C Z 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D s A A A A A A A D q O 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p b V 9 k Y X R 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S 0 w O F Q x M z o 0 M z o w M i 4 w N j g 3 O D k 4 W i I v P j x F b n R y e S B U e X B l P S J G a W x s Q 2 9 s d W 1 u V H l w Z X M i I F Z h b H V l P S J z Q 1 F r R 0 J n P T 0 i L z 4 8 R W 5 0 c n k g V H l w Z T 0 i R m l s b E N v b H V t b k 5 h b W V z I i B W Y W x 1 Z T 0 i c 1 s m c X V v d D t k Y X R l J n F 1 b 3 Q 7 L C Z x d W 9 0 O 2 1 t b S B 5 e S Z x d W 9 0 O y w m c X V v d D t 3 Z W V r I G 5 v J n F 1 b 3 Q 7 L C Z x d W 9 0 O 2 R h e V 9 0 e X B 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N T E 4 M z I 0 N S 1 l Z m M x L T Q z M D k t O W N m N i 1 h Y W U w M W E 0 Y j h k M T Q i L z 4 8 R W 5 0 c n k g V H l w Z T 0 i U m V s Y X R p b 2 5 z a G l w S W 5 m b 0 N v b n R h a W 5 l c i I g V m F s d W U 9 I n N 7 J n F 1 b 3 Q 7 Y 2 9 s d W 1 u Q 2 9 1 b n Q m c X V v d D s 6 N C w m c X V v d D t r Z X l D b 2 x 1 b W 5 O Y W 1 l c y Z x d W 9 0 O z p b X S w m c X V v d D t x d W V y e V J l b G F 0 a W 9 u c 2 h p c H M m c X V v d D s 6 W 1 0 s J n F 1 b 3 Q 7 Y 2 9 s d W 1 u S W R l b n R p d G l l c y Z x d W 9 0 O z p b J n F 1 b 3 Q 7 U 2 V j d G l v b j E v Z G l t X 2 R h d G U v Q X V 0 b 1 J l b W 9 2 Z W R D b 2 x 1 b W 5 z M S 5 7 Z G F 0 Z S w w f S Z x d W 9 0 O y w m c X V v d D t T Z W N 0 a W 9 u M S 9 k a W 1 f Z G F 0 Z S 9 B d X R v U m V t b 3 Z l Z E N v b H V t b n M x L n t t b W 0 g e X k s M X 0 m c X V v d D s s J n F 1 b 3 Q 7 U 2 V j d G l v b j E v Z G l t X 2 R h d G U v Q X V 0 b 1 J l b W 9 2 Z W R D b 2 x 1 b W 5 z M S 5 7 d 2 V l a y B u b y w y f S Z x d W 9 0 O y w m c X V v d D t T Z W N 0 a W 9 u M S 9 k a W 1 f Z G F 0 Z S 9 B d X R v U m V t b 3 Z l Z E N v b H V t b n M x L n t k Y X l f d H l w Z S w z f S Z x d W 9 0 O 1 0 s J n F 1 b 3 Q 7 Q 2 9 s d W 1 u Q 2 9 1 b n Q m c X V v d D s 6 N C w m c X V v d D t L Z X l D b 2 x 1 b W 5 O Y W 1 l c y Z x d W 9 0 O z p b X S w m c X V v d D t D b 2 x 1 b W 5 J Z G V u d G l 0 a W V z J n F 1 b 3 Q 7 O l s m c X V v d D t T Z W N 0 a W 9 u M S 9 k a W 1 f Z G F 0 Z S 9 B d X R v U m V t b 3 Z l Z E N v b H V t b n M x L n t k Y X R l L D B 9 J n F 1 b 3 Q 7 L C Z x d W 9 0 O 1 N l Y 3 R p b 2 4 x L 2 R p b V 9 k Y X R l L 0 F 1 d G 9 S Z W 1 v d m V k Q 2 9 s d W 1 u c z E u e 2 1 t b S B 5 e S w x f S Z x d W 9 0 O y w m c X V v d D t T Z W N 0 a W 9 u M S 9 k a W 1 f Z G F 0 Z S 9 B d X R v U m V t b 3 Z l Z E N v b H V t b n M x L n t 3 Z W V r I G 5 v L D J 9 J n F 1 b 3 Q 7 L C Z x d W 9 0 O 1 N l Y 3 R p b 2 4 x L 2 R p b V 9 k Y X R l L 0 F 1 d G 9 S Z W 1 v d m V k Q 2 9 s d W 1 u c z E u e 2 R h e V 9 0 e X B l 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k a W 1 f c m 9 v b 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x L T A 4 V D E z O j Q z O j A y L j E 5 M D c 5 N T F a I i 8 + P E V u d H J 5 I F R 5 c G U 9 I k Z p b G x D b 2 x 1 b W 5 U e X B l c y I g V m F s d W U 9 I n N C Z 1 k 9 I i 8 + P E V u d H J 5 I F R 5 c G U 9 I k Z p b G x D b 2 x 1 b W 5 O Y W 1 l c y I g V m F s d W U 9 I n N b J n F 1 b 3 Q 7 c m 9 v b V 9 p Z C Z x d W 9 0 O y w m c X V v d D t y b 2 9 t X 2 N s Y X N 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M T F i Y z B i O C 0 1 N G U 3 L T Q 1 M T Q t O T g z M C 0 z M W I 2 Z j E y Y T l i Y T A i L z 4 8 R W 5 0 c n k g V H l w Z T 0 i U m V s Y X R p b 2 5 z a G l w S W 5 m b 0 N v b n R h a W 5 l c i I g V m F s d W U 9 I n N 7 J n F 1 b 3 Q 7 Y 2 9 s d W 1 u Q 2 9 1 b n Q m c X V v d D s 6 M i w m c X V v d D t r Z X l D b 2 x 1 b W 5 O Y W 1 l c y Z x d W 9 0 O z p b X S w m c X V v d D t x d W V y e V J l b G F 0 a W 9 u c 2 h p c H M m c X V v d D s 6 W 1 0 s J n F 1 b 3 Q 7 Y 2 9 s d W 1 u S W R l b n R p d G l l c y Z x d W 9 0 O z p b J n F 1 b 3 Q 7 U 2 V j d G l v b j E v Z G l t X 3 J v b 2 1 z L 0 F 1 d G 9 S Z W 1 v d m V k Q 2 9 s d W 1 u c z E u e 3 J v b 2 1 f a W Q s M H 0 m c X V v d D s s J n F 1 b 3 Q 7 U 2 V j d G l v b j E v Z G l t X 3 J v b 2 1 z L 0 F 1 d G 9 S Z W 1 v d m V k Q 2 9 s d W 1 u c z E u e 3 J v b 2 1 f Y 2 x h c 3 M s M X 0 m c X V v d D t d L C Z x d W 9 0 O 0 N v b H V t b k N v d W 5 0 J n F 1 b 3 Q 7 O j I s J n F 1 b 3 Q 7 S 2 V 5 Q 2 9 s d W 1 u T m F t Z X M m c X V v d D s 6 W 1 0 s J n F 1 b 3 Q 7 Q 2 9 s d W 1 u S W R l b n R p d G l l c y Z x d W 9 0 O z p b J n F 1 b 3 Q 7 U 2 V j d G l v b j E v Z G l t X 3 J v b 2 1 z L 0 F 1 d G 9 S Z W 1 v d m V k Q 2 9 s d W 1 u c z E u e 3 J v b 2 1 f a W Q s M H 0 m c X V v d D s s J n F 1 b 3 Q 7 U 2 V j d G l v b j E v Z G l t X 3 J v b 2 1 z L 0 F 1 d G 9 S Z W 1 v d m V k Q 2 9 s d W 1 u c z E u e 3 J v b 2 1 f Y 2 x h c 3 M 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Z h Y 3 R f Y W d n c m V n Y X R l Z F 9 i b 2 9 r a W 5 n 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D h U M T M 6 N D M 6 M D I u M j E 5 N D k w M F o i L z 4 8 R W 5 0 c n k g V H l w Z T 0 i R m l s b E N v b H V t b l R 5 c G V z I i B W Y W x 1 Z T 0 i c 0 F 3 a 0 d B d 0 0 9 I i 8 + P E V u d H J 5 I F R 5 c G U 9 I k Z p b G x D b 2 x 1 b W 5 O Y W 1 l c y I g V m F s d W U 9 I n N b J n F 1 b 3 Q 7 c H J v c G V y d H l f a W Q m c X V v d D s s J n F 1 b 3 Q 7 Y 2 h l Y 2 t f a W 5 f Z G F 0 Z S Z x d W 9 0 O y w m c X V v d D t y b 2 9 t X 2 N h d G V n b 3 J 5 J n F 1 b 3 Q 7 L C Z x d W 9 0 O 3 N 1 Y 2 N l c 3 N m d W x f Y m 9 v a 2 l u Z 3 M m c X V v d D s s J n F 1 b 3 Q 7 Y 2 F w Y W N p d H 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J j Z W E 0 M z A 1 L T R m N j U t N D J l Y S 0 4 O T M y L T d h Z j J h N T B i N z E 0 M y I v P j x F b n R y e S B U e X B l P S J S Z W x h d G l v b n N o a X B J b m Z v Q 2 9 u d G F p b m V y I i B W Y W x 1 Z T 0 i c 3 s m c X V v d D t j b 2 x 1 b W 5 D b 3 V u d C Z x d W 9 0 O z o 1 L C Z x d W 9 0 O 2 t l e U N v b H V t b k 5 h b W V z J n F 1 b 3 Q 7 O l t d L C Z x d W 9 0 O 3 F 1 Z X J 5 U m V s Y X R p b 2 5 z a G l w c y Z x d W 9 0 O z p b X S w m c X V v d D t j b 2 x 1 b W 5 J Z G V u d G l 0 a W V z J n F 1 b 3 Q 7 O l s m c X V v d D t T Z W N 0 a W 9 u M S 9 m Y W N 0 X 2 F n Z 3 J l Z 2 F 0 Z W R f Y m 9 v a 2 l u Z 3 M v Q X V 0 b 1 J l b W 9 2 Z W R D b 2 x 1 b W 5 z M S 5 7 c H J v c G V y d H l f a W Q s M H 0 m c X V v d D s s J n F 1 b 3 Q 7 U 2 V j d G l v b j E v Z m F j d F 9 h Z 2 d y Z W d h d G V k X 2 J v b 2 t p b m d z L 0 F 1 d G 9 S Z W 1 v d m V k Q 2 9 s d W 1 u c z E u e 2 N o Z W N r X 2 l u X 2 R h d G U s M X 0 m c X V v d D s s J n F 1 b 3 Q 7 U 2 V j d G l v b j E v Z m F j d F 9 h Z 2 d y Z W d h d G V k X 2 J v b 2 t p b m d z L 0 F 1 d G 9 S Z W 1 v d m V k Q 2 9 s d W 1 u c z E u e 3 J v b 2 1 f Y 2 F 0 Z W d v c n k s M n 0 m c X V v d D s s J n F 1 b 3 Q 7 U 2 V j d G l v b j E v Z m F j d F 9 h Z 2 d y Z W d h d G V k X 2 J v b 2 t p b m d z L 0 F 1 d G 9 S Z W 1 v d m V k Q 2 9 s d W 1 u c z E u e 3 N 1 Y 2 N l c 3 N m d W x f Y m 9 v a 2 l u Z 3 M s M 3 0 m c X V v d D s s J n F 1 b 3 Q 7 U 2 V j d G l v b j E v Z m F j d F 9 h Z 2 d y Z W d h d G V k X 2 J v b 2 t p b m d z L 0 F 1 d G 9 S Z W 1 v d m V k Q 2 9 s d W 1 u c z E u e 2 N h c G F j a X R 5 L D R 9 J n F 1 b 3 Q 7 X S w m c X V v d D t D b 2 x 1 b W 5 D b 3 V u d C Z x d W 9 0 O z o 1 L C Z x d W 9 0 O 0 t l e U N v b H V t b k 5 h b W V z J n F 1 b 3 Q 7 O l t d L C Z x d W 9 0 O 0 N v b H V t b k l k Z W 5 0 a X R p Z X M m c X V v d D s 6 W y Z x d W 9 0 O 1 N l Y 3 R p b 2 4 x L 2 Z h Y 3 R f Y W d n c m V n Y X R l Z F 9 i b 2 9 r a W 5 n c y 9 B d X R v U m V t b 3 Z l Z E N v b H V t b n M x L n t w c m 9 w Z X J 0 e V 9 p Z C w w f S Z x d W 9 0 O y w m c X V v d D t T Z W N 0 a W 9 u M S 9 m Y W N 0 X 2 F n Z 3 J l Z 2 F 0 Z W R f Y m 9 v a 2 l u Z 3 M v Q X V 0 b 1 J l b W 9 2 Z W R D b 2 x 1 b W 5 z M S 5 7 Y 2 h l Y 2 t f a W 5 f Z G F 0 Z S w x f S Z x d W 9 0 O y w m c X V v d D t T Z W N 0 a W 9 u M S 9 m Y W N 0 X 2 F n Z 3 J l Z 2 F 0 Z W R f Y m 9 v a 2 l u Z 3 M v Q X V 0 b 1 J l b W 9 2 Z W R D b 2 x 1 b W 5 z M S 5 7 c m 9 v b V 9 j Y X R l Z 2 9 y e S w y f S Z x d W 9 0 O y w m c X V v d D t T Z W N 0 a W 9 u M S 9 m Y W N 0 X 2 F n Z 3 J l Z 2 F 0 Z W R f Y m 9 v a 2 l u Z 3 M v Q X V 0 b 1 J l b W 9 2 Z W R D b 2 x 1 b W 5 z M S 5 7 c 3 V j Y 2 V z c 2 Z 1 b F 9 i b 2 9 r a W 5 n c y w z f S Z x d W 9 0 O y w m c X V v d D t T Z W N 0 a W 9 u M S 9 m Y W N 0 X 2 F n Z 3 J l Z 2 F 0 Z W R f Y m 9 v a 2 l u Z 3 M v Q X V 0 b 1 J l b W 9 2 Z W R D b 2 x 1 b W 5 z M S 5 7 Y 2 F w Y W N p d H k s N 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Z h Y 3 R f Y m 9 v a 2 l u Z 3 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x L T A 4 V D E z O j Q z O j A w L j k 2 M z I 3 N z l a I i 8 + P E V u d H J 5 I F R 5 c G U 9 I k Z p b G x D b 2 x 1 b W 5 U e X B l c y I g V m F s d W U 9 I n N C Z 0 1 K Q 1 F r R E J n W U R C Z 0 1 E I i 8 + P E V u d H J 5 I F R 5 c G U 9 I k Z p b G x D b 2 x 1 b W 5 O Y W 1 l c y I g V m F s d W U 9 I n N b J n F 1 b 3 Q 7 Y m 9 v a 2 l u Z 1 9 p Z C Z x d W 9 0 O y w m c X V v d D t w c m 9 w Z X J 0 e V 9 p Z C Z x d W 9 0 O y w m c X V v d D t i b 2 9 r a W 5 n X 2 R h d G U m c X V v d D s s J n F 1 b 3 Q 7 Y 2 h l Y 2 t f a W 5 f Z G F 0 Z S Z x d W 9 0 O y w m c X V v d D t j a G V j a 2 9 1 d F 9 k Y X R l J n F 1 b 3 Q 7 L C Z x d W 9 0 O 2 5 v X 2 d 1 Z X N 0 c y Z x d W 9 0 O y w m c X V v d D t y b 2 9 t X 2 N h d G V n b 3 J 5 J n F 1 b 3 Q 7 L C Z x d W 9 0 O 2 J v b 2 t p b m d f c G x h d G Z v c m 0 m c X V v d D s s J n F 1 b 3 Q 7 c m F 0 a W 5 n c 1 9 n a X Z l b i Z x d W 9 0 O y w m c X V v d D t i b 2 9 r a W 5 n X 3 N 0 Y X R 1 c y Z x d W 9 0 O y w m c X V v d D t y Z X Z l b n V l X 2 d l b m V y Y X R l Z C Z x d W 9 0 O y w m c X V v d D t y Z X Z l b n V l X 3 J l Y W x p e 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Z T Y 5 N T J h Z C 0 2 N j M 0 L T Q z N 2 Y t Y W Y w N i 0 0 M T Z h Y m E 5 Z T M 2 N D M i L z 4 8 R W 5 0 c n k g V H l w Z T 0 i U m V s Y X R p b 2 5 z a G l w S W 5 m b 0 N v b n R h a W 5 l c i I g V m F s d W U 9 I n N 7 J n F 1 b 3 Q 7 Y 2 9 s d W 1 u Q 2 9 1 b n Q m c X V v d D s 6 M T I s J n F 1 b 3 Q 7 a 2 V 5 Q 2 9 s d W 1 u T m F t Z X M m c X V v d D s 6 W 1 0 s J n F 1 b 3 Q 7 c X V l c n l S Z W x h d G l v b n N o a X B z J n F 1 b 3 Q 7 O l t d L C Z x d W 9 0 O 2 N v b H V t b k l k Z W 5 0 a X R p Z X M m c X V v d D s 6 W y Z x d W 9 0 O 1 N l Y 3 R p b 2 4 x L 2 Z h Y 3 R f Y m 9 v a 2 l u Z 3 M v Q X V 0 b 1 J l b W 9 2 Z W R D b 2 x 1 b W 5 z M S 5 7 Y m 9 v a 2 l u Z 1 9 p Z C w w f S Z x d W 9 0 O y w m c X V v d D t T Z W N 0 a W 9 u M S 9 m Y W N 0 X 2 J v b 2 t p b m d z L 0 F 1 d G 9 S Z W 1 v d m V k Q 2 9 s d W 1 u c z E u e 3 B y b 3 B l c n R 5 X 2 l k L D F 9 J n F 1 b 3 Q 7 L C Z x d W 9 0 O 1 N l Y 3 R p b 2 4 x L 2 Z h Y 3 R f Y m 9 v a 2 l u Z 3 M v Q X V 0 b 1 J l b W 9 2 Z W R D b 2 x 1 b W 5 z M S 5 7 Y m 9 v a 2 l u Z 1 9 k Y X R l L D J 9 J n F 1 b 3 Q 7 L C Z x d W 9 0 O 1 N l Y 3 R p b 2 4 x L 2 Z h Y 3 R f Y m 9 v a 2 l u Z 3 M v Q X V 0 b 1 J l b W 9 2 Z W R D b 2 x 1 b W 5 z M S 5 7 Y 2 h l Y 2 t f a W 5 f Z G F 0 Z S w z f S Z x d W 9 0 O y w m c X V v d D t T Z W N 0 a W 9 u M S 9 m Y W N 0 X 2 J v b 2 t p b m d z L 0 F 1 d G 9 S Z W 1 v d m V k Q 2 9 s d W 1 u c z E u e 2 N o Z W N r b 3 V 0 X 2 R h d G U s N H 0 m c X V v d D s s J n F 1 b 3 Q 7 U 2 V j d G l v b j E v Z m F j d F 9 i b 2 9 r a W 5 n c y 9 B d X R v U m V t b 3 Z l Z E N v b H V t b n M x L n t u b 1 9 n d W V z d H M s N X 0 m c X V v d D s s J n F 1 b 3 Q 7 U 2 V j d G l v b j E v Z m F j d F 9 i b 2 9 r a W 5 n c y 9 B d X R v U m V t b 3 Z l Z E N v b H V t b n M x L n t y b 2 9 t X 2 N h d G V n b 3 J 5 L D Z 9 J n F 1 b 3 Q 7 L C Z x d W 9 0 O 1 N l Y 3 R p b 2 4 x L 2 Z h Y 3 R f Y m 9 v a 2 l u Z 3 M v Q X V 0 b 1 J l b W 9 2 Z W R D b 2 x 1 b W 5 z M S 5 7 Y m 9 v a 2 l u Z 1 9 w b G F 0 Z m 9 y b S w 3 f S Z x d W 9 0 O y w m c X V v d D t T Z W N 0 a W 9 u M S 9 m Y W N 0 X 2 J v b 2 t p b m d z L 0 F 1 d G 9 S Z W 1 v d m V k Q 2 9 s d W 1 u c z E u e 3 J h d G l u Z 3 N f Z 2 l 2 Z W 4 s O H 0 m c X V v d D s s J n F 1 b 3 Q 7 U 2 V j d G l v b j E v Z m F j d F 9 i b 2 9 r a W 5 n c y 9 B d X R v U m V t b 3 Z l Z E N v b H V t b n M x L n t i b 2 9 r a W 5 n X 3 N 0 Y X R 1 c y w 5 f S Z x d W 9 0 O y w m c X V v d D t T Z W N 0 a W 9 u M S 9 m Y W N 0 X 2 J v b 2 t p b m d z L 0 F 1 d G 9 S Z W 1 v d m V k Q 2 9 s d W 1 u c z E u e 3 J l d m V u d W V f Z 2 V u Z X J h d G V k L D E w f S Z x d W 9 0 O y w m c X V v d D t T Z W N 0 a W 9 u M S 9 m Y W N 0 X 2 J v b 2 t p b m d z L 0 F 1 d G 9 S Z W 1 v d m V k Q 2 9 s d W 1 u c z E u e 3 J l d m V u d W V f c m V h b G l 6 Z W Q s M T F 9 J n F 1 b 3 Q 7 X S w m c X V v d D t D b 2 x 1 b W 5 D b 3 V u d C Z x d W 9 0 O z o x M i w m c X V v d D t L Z X l D b 2 x 1 b W 5 O Y W 1 l c y Z x d W 9 0 O z p b X S w m c X V v d D t D b 2 x 1 b W 5 J Z G V u d G l 0 a W V z J n F 1 b 3 Q 7 O l s m c X V v d D t T Z W N 0 a W 9 u M S 9 m Y W N 0 X 2 J v b 2 t p b m d z L 0 F 1 d G 9 S Z W 1 v d m V k Q 2 9 s d W 1 u c z E u e 2 J v b 2 t p b m d f a W Q s M H 0 m c X V v d D s s J n F 1 b 3 Q 7 U 2 V j d G l v b j E v Z m F j d F 9 i b 2 9 r a W 5 n c y 9 B d X R v U m V t b 3 Z l Z E N v b H V t b n M x L n t w c m 9 w Z X J 0 e V 9 p Z C w x f S Z x d W 9 0 O y w m c X V v d D t T Z W N 0 a W 9 u M S 9 m Y W N 0 X 2 J v b 2 t p b m d z L 0 F 1 d G 9 S Z W 1 v d m V k Q 2 9 s d W 1 u c z E u e 2 J v b 2 t p b m d f Z G F 0 Z S w y f S Z x d W 9 0 O y w m c X V v d D t T Z W N 0 a W 9 u M S 9 m Y W N 0 X 2 J v b 2 t p b m d z L 0 F 1 d G 9 S Z W 1 v d m V k Q 2 9 s d W 1 u c z E u e 2 N o Z W N r X 2 l u X 2 R h d G U s M 3 0 m c X V v d D s s J n F 1 b 3 Q 7 U 2 V j d G l v b j E v Z m F j d F 9 i b 2 9 r a W 5 n c y 9 B d X R v U m V t b 3 Z l Z E N v b H V t b n M x L n t j a G V j a 2 9 1 d F 9 k Y X R l L D R 9 J n F 1 b 3 Q 7 L C Z x d W 9 0 O 1 N l Y 3 R p b 2 4 x L 2 Z h Y 3 R f Y m 9 v a 2 l u Z 3 M v Q X V 0 b 1 J l b W 9 2 Z W R D b 2 x 1 b W 5 z M S 5 7 b m 9 f Z 3 V l c 3 R z L D V 9 J n F 1 b 3 Q 7 L C Z x d W 9 0 O 1 N l Y 3 R p b 2 4 x L 2 Z h Y 3 R f Y m 9 v a 2 l u Z 3 M v Q X V 0 b 1 J l b W 9 2 Z W R D b 2 x 1 b W 5 z M S 5 7 c m 9 v b V 9 j Y X R l Z 2 9 y e S w 2 f S Z x d W 9 0 O y w m c X V v d D t T Z W N 0 a W 9 u M S 9 m Y W N 0 X 2 J v b 2 t p b m d z L 0 F 1 d G 9 S Z W 1 v d m V k Q 2 9 s d W 1 u c z E u e 2 J v b 2 t p b m d f c G x h d G Z v c m 0 s N 3 0 m c X V v d D s s J n F 1 b 3 Q 7 U 2 V j d G l v b j E v Z m F j d F 9 i b 2 9 r a W 5 n c y 9 B d X R v U m V t b 3 Z l Z E N v b H V t b n M x L n t y Y X R p b m d z X 2 d p d m V u L D h 9 J n F 1 b 3 Q 7 L C Z x d W 9 0 O 1 N l Y 3 R p b 2 4 x L 2 Z h Y 3 R f Y m 9 v a 2 l u Z 3 M v Q X V 0 b 1 J l b W 9 2 Z W R D b 2 x 1 b W 5 z M S 5 7 Y m 9 v a 2 l u Z 1 9 z d G F 0 d X M s O X 0 m c X V v d D s s J n F 1 b 3 Q 7 U 2 V j d G l v b j E v Z m F j d F 9 i b 2 9 r a W 5 n c y 9 B d X R v U m V t b 3 Z l Z E N v b H V t b n M x L n t y Z X Z l b n V l X 2 d l b m V y Y X R l Z C w x M H 0 m c X V v d D s s J n F 1 b 3 Q 7 U 2 V j d G l v b j E v Z m F j d F 9 i b 2 9 r a W 5 n c y 9 B d X R v U m V t b 3 Z l Z E N v b H V t b n M x L n t y Z X Z l b n V l X 3 J l Y W x p e m V k L D E x 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l t X 2 h v d G V s 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D h U M T M 6 N D M 6 M D I u M T M x N z A x N F o i L z 4 8 R W 5 0 c n k g V H l w Z T 0 i R m l s b E N v b H V t b l R 5 c G V z I i B W Y W x 1 Z T 0 i c 0 F 3 W U d C Z z 0 9 I i 8 + P E V u d H J 5 I F R 5 c G U 9 I k Z p b G x D b 2 x 1 b W 5 O Y W 1 l c y I g V m F s d W U 9 I n N b J n F 1 b 3 Q 7 c H J v c G V y d H l f a W Q m c X V v d D s s J n F 1 b 3 Q 7 c H J v c G V y d H l f b m F t Z S Z x d W 9 0 O y w m c X V v d D t j Y X R l Z 2 9 y e S Z x d W 9 0 O y w m c X V v d D t j a X R 5 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N W Q 1 N j B m N y 1 j Y j E x L T Q y M z U t Y m U 3 M i 1 i Y z l l Z T Y 4 N j Z k M m U i L z 4 8 R W 5 0 c n k g V H l w Z T 0 i U m V s Y X R p b 2 5 z a G l w S W 5 m b 0 N v b n R h a W 5 l c i I g V m F s d W U 9 I n N 7 J n F 1 b 3 Q 7 Y 2 9 s d W 1 u Q 2 9 1 b n Q m c X V v d D s 6 N C w m c X V v d D t r Z X l D b 2 x 1 b W 5 O Y W 1 l c y Z x d W 9 0 O z p b X S w m c X V v d D t x d W V y e V J l b G F 0 a W 9 u c 2 h p c H M m c X V v d D s 6 W 1 0 s J n F 1 b 3 Q 7 Y 2 9 s d W 1 u S W R l b n R p d G l l c y Z x d W 9 0 O z p b J n F 1 b 3 Q 7 U 2 V j d G l v b j E v Z G l t X 2 h v d G V s c y 9 B d X R v U m V t b 3 Z l Z E N v b H V t b n M x L n t w c m 9 w Z X J 0 e V 9 p Z C w w f S Z x d W 9 0 O y w m c X V v d D t T Z W N 0 a W 9 u M S 9 k a W 1 f a G 9 0 Z W x z L 0 F 1 d G 9 S Z W 1 v d m V k Q 2 9 s d W 1 u c z E u e 3 B y b 3 B l c n R 5 X 2 5 h b W U s M X 0 m c X V v d D s s J n F 1 b 3 Q 7 U 2 V j d G l v b j E v Z G l t X 2 h v d G V s c y 9 B d X R v U m V t b 3 Z l Z E N v b H V t b n M x L n t j Y X R l Z 2 9 y e S w y f S Z x d W 9 0 O y w m c X V v d D t T Z W N 0 a W 9 u M S 9 k a W 1 f a G 9 0 Z W x z L 0 F 1 d G 9 S Z W 1 v d m V k Q 2 9 s d W 1 u c z E u e 2 N p d H k s M 3 0 m c X V v d D t d L C Z x d W 9 0 O 0 N v b H V t b k N v d W 5 0 J n F 1 b 3 Q 7 O j Q s J n F 1 b 3 Q 7 S 2 V 5 Q 2 9 s d W 1 u T m F t Z X M m c X V v d D s 6 W 1 0 s J n F 1 b 3 Q 7 Q 2 9 s d W 1 u S W R l b n R p d G l l c y Z x d W 9 0 O z p b J n F 1 b 3 Q 7 U 2 V j d G l v b j E v Z G l t X 2 h v d G V s c y 9 B d X R v U m V t b 3 Z l Z E N v b H V t b n M x L n t w c m 9 w Z X J 0 e V 9 p Z C w w f S Z x d W 9 0 O y w m c X V v d D t T Z W N 0 a W 9 u M S 9 k a W 1 f a G 9 0 Z W x z L 0 F 1 d G 9 S Z W 1 v d m V k Q 2 9 s d W 1 u c z E u e 3 B y b 3 B l c n R 5 X 2 5 h b W U s M X 0 m c X V v d D s s J n F 1 b 3 Q 7 U 2 V j d G l v b j E v Z G l t X 2 h v d G V s c y 9 B d X R v U m V t b 3 Z l Z E N v b H V t b n M x L n t j Y X R l Z 2 9 y e S w y f S Z x d W 9 0 O y w m c X V v d D t T Z W N 0 a W 9 u M S 9 k a W 1 f a G 9 0 Z W x z L 0 F 1 d G 9 S Z W 1 v d m V k Q 2 9 s d W 1 u c z E u e 2 N p d H k 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V u a X F 1 Z V 9 Q c m 9 w Z X J 0 e V 9 J R 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D h U M T M 6 N D I 6 N D c u O D I 1 N D c 2 M V o i L z 4 8 R W 5 0 c n k g V H l w Z T 0 i R m l s b E N v b H V t b l R 5 c G V z I i B W Y W x 1 Z T 0 i c 0 F 3 P T 0 i L z 4 8 R W 5 0 c n k g V H l w Z T 0 i R m l s b E N v b H V t b k 5 h b W V z I i B W Y W x 1 Z T 0 i c 1 s m c X V v d D t V b m l x d W V f c H J v c G V y d H l f a W Q m c X V v d D t d I i 8 + P E V u d H J 5 I F R 5 c G U 9 I k Z p b G x l Z E N v b X B s Z X R l U m V z d W x 0 V G 9 X b 3 J r c 2 h l Z X Q i I F Z h b H V l P S J s M S I v P j x F b n R y e S B U e X B l P S J G a W x s U 3 R h d H V z I i B W Y W x 1 Z T 0 i c 1 d h a X R p b m d G b 3 J F e G N l b F J l Z n J l c 2 g i L z 4 8 R W 5 0 c n k g V H l w Z T 0 i R m l s b F R v R G F 0 Y U 1 v Z G V s R W 5 h Y m x l Z C I g V m F s d W U 9 I m w w I i 8 + P E V u d H J 5 I F R 5 c G U 9 I k l z U H J p d m F 0 Z S I g V m F s d W U 9 I m w w I i 8 + P E V u d H J 5 I F R 5 c G U 9 I l F 1 Z X J 5 S U Q i I F Z h b H V l P S J z Z G E 5 O T R j M j Y t O W E z M C 0 0 M m I 1 L W J l O D k t N 2 V h O D Q 0 M G E w Y 2 Y 0 I i 8 + P E V u d H J 5 I F R 5 c G U 9 I l J l b G F 0 a W 9 u c 2 h p c E l u Z m 9 D b 2 5 0 Y W l u Z X I i I F Z h b H V l P S J z e y Z x d W 9 0 O 2 N v b H V t b k N v d W 5 0 J n F 1 b 3 Q 7 O j E s J n F 1 b 3 Q 7 a 2 V 5 Q 2 9 s d W 1 u T m F t Z X M m c X V v d D s 6 W 1 0 s J n F 1 b 3 Q 7 c X V l c n l S Z W x h d G l v b n N o a X B z J n F 1 b 3 Q 7 O l t d L C Z x d W 9 0 O 2 N v b H V t b k l k Z W 5 0 a X R p Z X M m c X V v d D s 6 W y Z x d W 9 0 O 1 N l Y 3 R p b 2 4 x L 1 V u a X F 1 Z V 9 Q c m 9 w Z X J 0 e V 9 J R C 9 B d X R v U m V t b 3 Z l Z E N v b H V t b n M x L n t V b m l x d W V f c H J v c G V y d H l f a W Q s M H 0 m c X V v d D t d L C Z x d W 9 0 O 0 N v b H V t b k N v d W 5 0 J n F 1 b 3 Q 7 O j E s J n F 1 b 3 Q 7 S 2 V 5 Q 2 9 s d W 1 u T m F t Z X M m c X V v d D s 6 W 1 0 s J n F 1 b 3 Q 7 Q 2 9 s d W 1 u S W R l b n R p d G l l c y Z x d W 9 0 O z p b J n F 1 b 3 Q 7 U 2 V j d G l v b j E v V W 5 p c X V l X 1 B y b 3 B l c n R 5 X 0 l E L 0 F 1 d G 9 S Z W 1 v d m V k Q 2 9 s d W 1 u c z E u e 1 V u a X F 1 Z V 9 w c m 9 w Z X J 0 e V 9 p Z C w w 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R p b V 9 k Y X R l L 1 N v d X J j Z T w v S X R l b V B h d G g + P C 9 J d G V t T G 9 j Y X R p b 2 4 + P F N 0 Y W J s Z U V u d H J p Z X M v P j w v S X R l b T 4 8 S X R l b T 4 8 S X R l b U x v Y 2 F 0 a W 9 u P j x J d G V t V H l w Z T 5 G b 3 J t d W x h P C 9 J d G V t V H l w Z T 4 8 S X R l b V B h d G g + U 2 V j d G l v b j E v Z G l t X 2 R h d G U v U H J v b W 9 0 Z W Q l M j B I Z W F k Z X J z P C 9 J d G V t U G F 0 a D 4 8 L 0 l 0 Z W 1 M b 2 N h d G l v b j 4 8 U 3 R h Y m x l R W 5 0 c m l l c y 8 + P C 9 J d G V t P j x J d G V t P j x J d G V t T G 9 j Y X R p b 2 4 + P E l 0 Z W 1 U e X B l P k Z v c m 1 1 b G E 8 L 0 l 0 Z W 1 U e X B l P j x J d G V t U G F 0 a D 5 T Z W N 0 a W 9 u M S 9 k a W 1 f Z G F 0 Z S 9 D a G F u Z 2 V k J T I w V H l w Z T w v S X R l b V B h d G g + P C 9 J d G V t T G 9 j Y X R p b 2 4 + P F N 0 Y W J s Z U V u d H J p Z X M v P j w v S X R l b T 4 8 S X R l b T 4 8 S X R l b U x v Y 2 F 0 a W 9 u P j x J d G V t V H l w Z T 5 G b 3 J t d W x h P C 9 J d G V t V H l w Z T 4 8 S X R l b V B h d G g + U 2 V j d G l v b j E v Z G l t X 3 J v b 2 1 z L 1 N v d X J j Z T w v S X R l b V B h d G g + P C 9 J d G V t T G 9 j Y X R p b 2 4 + P F N 0 Y W J s Z U V u d H J p Z X M v P j w v S X R l b T 4 8 S X R l b T 4 8 S X R l b U x v Y 2 F 0 a W 9 u P j x J d G V t V H l w Z T 5 G b 3 J t d W x h P C 9 J d G V t V H l w Z T 4 8 S X R l b V B h d G g + U 2 V j d G l v b j E v Z G l t X 3 J v b 2 1 z L 0 N o Y W 5 n Z W Q l M j B U e X B l P C 9 J d G V t U G F 0 a D 4 8 L 0 l 0 Z W 1 M b 2 N h d G l v b j 4 8 U 3 R h Y m x l R W 5 0 c m l l c y 8 + P C 9 J d G V t P j x J d G V t P j x J d G V t T G 9 j Y X R p b 2 4 + P E l 0 Z W 1 U e X B l P k Z v c m 1 1 b G E 8 L 0 l 0 Z W 1 U e X B l P j x J d G V t U G F 0 a D 5 T Z W N 0 a W 9 u M S 9 k a W 1 f c m 9 v b X M v U H J v b W 9 0 Z W Q l M j B I Z W F k Z X J z P C 9 J d G V t U G F 0 a D 4 8 L 0 l 0 Z W 1 M b 2 N h d G l v b j 4 8 U 3 R h Y m x l R W 5 0 c m l l c y 8 + P C 9 J d G V t P j x J d G V t P j x J d G V t T G 9 j Y X R p b 2 4 + P E l 0 Z W 1 U e X B l P k Z v c m 1 1 b G E 8 L 0 l 0 Z W 1 U e X B l P j x J d G V t U G F 0 a D 5 T Z W N 0 a W 9 u M S 9 k a W 1 f c m 9 v b X M v Q 2 h h b m d l Z C U y M F R 5 c G U x P C 9 J d G V t U G F 0 a D 4 8 L 0 l 0 Z W 1 M b 2 N h d G l v b j 4 8 U 3 R h Y m x l R W 5 0 c m l l c y 8 + P C 9 J d G V t P j x J d G V t P j x J d G V t T G 9 j Y X R p b 2 4 + P E l 0 Z W 1 U e X B l P k Z v c m 1 1 b G E 8 L 0 l 0 Z W 1 U e X B l P j x J d G V t U G F 0 a D 5 T Z W N 0 a W 9 u M S 9 m Y W N 0 X 2 F n Z 3 J l Z 2 F 0 Z W R f Y m 9 v a 2 l u Z 3 M v U 2 9 1 c m N l P C 9 J d G V t U G F 0 a D 4 8 L 0 l 0 Z W 1 M b 2 N h d G l v b j 4 8 U 3 R h Y m x l R W 5 0 c m l l c y 8 + P C 9 J d G V t P j x J d G V t P j x J d G V t T G 9 j Y X R p b 2 4 + P E l 0 Z W 1 U e X B l P k Z v c m 1 1 b G E 8 L 0 l 0 Z W 1 U e X B l P j x J d G V t U G F 0 a D 5 T Z W N 0 a W 9 u M S 9 m Y W N 0 X 2 F n Z 3 J l Z 2 F 0 Z W R f Y m 9 v a 2 l u Z 3 M v U H J v b W 9 0 Z W Q l M j B I Z W F k Z X J z P C 9 J d G V t U G F 0 a D 4 8 L 0 l 0 Z W 1 M b 2 N h d G l v b j 4 8 U 3 R h Y m x l R W 5 0 c m l l c y 8 + P C 9 J d G V t P j x J d G V t P j x J d G V t T G 9 j Y X R p b 2 4 + P E l 0 Z W 1 U e X B l P k Z v c m 1 1 b G E 8 L 0 l 0 Z W 1 U e X B l P j x J d G V t U G F 0 a D 5 T Z W N 0 a W 9 u M S 9 m Y W N 0 X 2 F n Z 3 J l Z 2 F 0 Z W R f Y m 9 v a 2 l u Z 3 M v Q 2 h h b m d l Z C U y M F R 5 c G U 8 L 0 l 0 Z W 1 Q Y X R o P j w v S X R l b U x v Y 2 F 0 a W 9 u P j x T d G F i b G V F b n R y a W V z L z 4 8 L 0 l 0 Z W 0 + P E l 0 Z W 0 + P E l 0 Z W 1 M b 2 N h d G l v b j 4 8 S X R l b V R 5 c G U + R m 9 y b X V s Y T w v S X R l b V R 5 c G U + P E l 0 Z W 1 Q Y X R o P l N l Y 3 R p b 2 4 x L 2 Z h Y 3 R f Y m 9 v a 2 l u Z 3 M v U 2 9 1 c m N l P C 9 J d G V t U G F 0 a D 4 8 L 0 l 0 Z W 1 M b 2 N h d G l v b j 4 8 U 3 R h Y m x l R W 5 0 c m l l c y 8 + P C 9 J d G V t P j x J d G V t P j x J d G V t T G 9 j Y X R p b 2 4 + P E l 0 Z W 1 U e X B l P k Z v c m 1 1 b G E 8 L 0 l 0 Z W 1 U e X B l P j x J d G V t U G F 0 a D 5 T Z W N 0 a W 9 u M S 9 m Y W N 0 X 2 J v b 2 t p b m d z L 1 B y b 2 1 v d G V k J T I w S G V h Z G V y c z w v S X R l b V B h d G g + P C 9 J d G V t T G 9 j Y X R p b 2 4 + P F N 0 Y W J s Z U V u d H J p Z X M v P j w v S X R l b T 4 8 S X R l b T 4 8 S X R l b U x v Y 2 F 0 a W 9 u P j x J d G V t V H l w Z T 5 G b 3 J t d W x h P C 9 J d G V t V H l w Z T 4 8 S X R l b V B h d G g + U 2 V j d G l v b j E v Z m F j d F 9 i b 2 9 r a W 5 n c y 9 D a G F u Z 2 V k J T I w V H l w Z T w v S X R l b V B h d G g + P C 9 J d G V t T G 9 j Y X R p b 2 4 + P F N 0 Y W J s Z U V u d H J p Z X M v P j w v S X R l b T 4 8 S X R l b T 4 8 S X R l b U x v Y 2 F 0 a W 9 u P j x J d G V t V H l w Z T 5 G b 3 J t d W x h P C 9 J d G V t V H l w Z T 4 8 S X R l b V B h d G g + U 2 V j d G l v b j E v Z G l t X 2 h v d G V s c y 9 T b 3 V y Y 2 U 8 L 0 l 0 Z W 1 Q Y X R o P j w v S X R l b U x v Y 2 F 0 a W 9 u P j x T d G F i b G V F b n R y a W V z L z 4 8 L 0 l 0 Z W 0 + P E l 0 Z W 0 + P E l 0 Z W 1 M b 2 N h d G l v b j 4 8 S X R l b V R 5 c G U + R m 9 y b X V s Y T w v S X R l b V R 5 c G U + P E l 0 Z W 1 Q Y X R o P l N l Y 3 R p b 2 4 x L 2 R p b V 9 o b 3 R l b H M v U H J v b W 9 0 Z W Q l M j B I Z W F k Z X J z P C 9 J d G V t U G F 0 a D 4 8 L 0 l 0 Z W 1 M b 2 N h d G l v b j 4 8 U 3 R h Y m x l R W 5 0 c m l l c y 8 + P C 9 J d G V t P j x J d G V t P j x J d G V t T G 9 j Y X R p b 2 4 + P E l 0 Z W 1 U e X B l P k Z v c m 1 1 b G E 8 L 0 l 0 Z W 1 U e X B l P j x J d G V t U G F 0 a D 5 T Z W N 0 a W 9 u M S 9 k a W 1 f a G 9 0 Z W x z L 0 N o Y W 5 n Z W Q l M j B U e X B l P C 9 J d G V t U G F 0 a D 4 8 L 0 l 0 Z W 1 M b 2 N h d G l v b j 4 8 U 3 R h Y m x l R W 5 0 c m l l c y 8 + P C 9 J d G V t P j x J d G V t P j x J d G V t T G 9 j Y X R p b 2 4 + P E l 0 Z W 1 U e X B l P k Z v c m 1 1 b G E 8 L 0 l 0 Z W 1 U e X B l P j x J d G V t U G F 0 a D 5 T Z W N 0 a W 9 u M S 9 V b m l x d W V f U H J v c G V y d H l f S U Q v U 2 9 1 c m N l P C 9 J d G V t U G F 0 a D 4 8 L 0 l 0 Z W 1 M b 2 N h d G l v b j 4 8 U 3 R h Y m x l R W 5 0 c m l l c y 8 + P C 9 J d G V t P j x J d G V t P j x J d G V t T G 9 j Y X R p b 2 4 + P E l 0 Z W 1 U e X B l P k Z v c m 1 1 b G E 8 L 0 l 0 Z W 1 U e X B l P j x J d G V t U G F 0 a D 5 T Z W N 0 a W 9 u M S 9 V b m l x d W V f U H J v c G V y d H l f S U Q 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N K 7 k i w G d e V P r t 5 U b G i 3 L V 4 A A A A A A g A A A A A A E G Y A A A A B A A A g A A A A V I y + X B / y h 7 X Q h 4 x k T h O m O I 9 z 6 7 I m p j U A g H D 8 1 P i / N O c A A A A A D o A A A A A C A A A g A A A A 0 d + B k I w a 1 N Y E O S y M l W p I c N U G i A 7 q e + A 2 N 5 L Z F D + J X k V Q A A A A x 2 Y J Y 8 N E j D c 6 a / h R u L j X 9 8 K e G 2 e x w K 0 6 N L L f L i 4 r Z 8 Q e 1 d 8 6 s z A 8 A d Z o U a Q 4 9 v B x D n u y y v J 2 K 1 3 O U M P g Z x h W + 9 Q R H u c u i i F e w Q t J u a k s v I h A A A A A 2 + P 2 l X k i f x H Q 1 H h E 9 7 n u N 8 B D a r K 4 S H T X R 3 C Z 7 R n A n V 1 p l I b Y P f 5 / q K N 8 K T W B 2 d e q w f x O L L J / u l u X W S 5 h w n L X 8 w = = < / D a t a M a s h u p > 
</file>

<file path=customXml/item5.xml>��< ? x m l   v e r s i o n = " 1 . 0 "   e n c o d i n g = " U T F - 1 6 " ? > < G e m i n i   x m l n s = " h t t p : / / g e m i n i / p i v o t c u s t o m i z a t i o n / M a n u a l C a l c M o d e " > < C u s t o m C o n t e n t > < ! [ C D A T A [ F a l s e ] ] > < / C u s t o m C o n t e n t > < / G e m i n i > 
</file>

<file path=customXml/item6.xml>��< ? x m l   v e r s i o n = " 1 . 0 "   e n c o d i n g = " U T F - 1 6 " ? > < G e m i n i   x m l n s = " h t t p : / / g e m i n i / p i v o t c u s t o m i z a t i o n / d 2 a 3 7 0 f 4 - 9 0 4 e - 4 b c 8 - 8 e e 6 - 6 4 c c 2 f 4 2 3 f a 0 " > < 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7.xml>��< ? x m l   v e r s i o n = " 1 . 0 "   e n c o d i n g = " U T F - 1 6 " ? > < G e m i n i   x m l n s = " h t t p : / / g e m i n i / p i v o t c u s t o m i z a t i o n / 4 7 c f a 9 8 0 - 7 d 6 f - 4 4 9 c - 9 8 7 0 - c f a 1 6 0 3 d 4 0 0 5 " > < 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 T o t a l _ C h e c k e d _ O u t < / M e a s u r e N a m e > < D i s p l a y N a m e > T o t a l _ C h e c k e d _ O u t < / 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 T o t a l _ C a n c e l l e d < / M e a s u r e N a m e > < D i s p l a y N a m e > T o t a l _ C a n c e l l e d < / D i s p l a y N a m e > < V i s i b l e > F a l s e < / V i s i b l e > < / i t e m > < i t e m > < M e a s u r e N a m e > C a n c e l l a t i o n _ R a t e < / M e a s u r e N a m e > < D i s p l a y N a m e > C a n c e l l a t i o n _ R a t e < / D i s p l a y N a m e > < V i s i b l e > F a l s e < / V i s i b l e > < / i t e m > < i t e m > < M e a s u r e N a m e > T o t a l _ N o _ S h o w < / M e a s u r e N a m e > < D i s p l a y N a m e > T o t a l _ N o _ S h o w < / D i s p l a y N a m e > < V i s i b l e > F a l s e < / V i s i b l e > < / i t e m > < / C a l c u l a t e d F i e l d s > < S A H o s t H a s h > 0 < / S A H o s t H a s h > < G e m i n i F i e l d L i s t V i s i b l e > T r u e < / G e m i n i F i e l d L i s t V i s i b l e > < / S e t t i n g s > ] ] > < / C u s t o m C o n t e n t > < / G e m i n i > 
</file>

<file path=customXml/item8.xml>��< ? x m l   v e r s i o n = " 1 . 0 "   e n c o d i n g = " U T F - 1 6 " ? > < G e m i n i   x m l n s = " h t t p : / / g e m i n i / p i v o t c u s t o m i z a t i o n / 2 a 0 6 9 b 3 2 - 1 0 2 6 - 4 2 5 a - a 1 2 5 - 6 c 9 8 8 f 4 6 7 0 6 b " > < 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 T o t a l _ C h e c k e d _ O u t < / M e a s u r e N a m e > < D i s p l a y N a m e > T o t a l _ C h e c k e d _ O u t < / 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i t e m > < M e a s u r e N a m e > T o t a l _ C a n c e l l e d < / M e a s u r e N a m e > < D i s p l a y N a m e > T o t a l _ C a n c e l l e d < / D i s p l a y N a m e > < V i s i b l e > F a l s e < / V i s i b l e > < / i t e m > < i t e m > < M e a s u r e N a m e > C a n c e l l a t i o n _ R a t e < / M e a s u r e N a m e > < D i s p l a y N a m e > C a n c e l l a t i o n _ R a t e < / D i s p l a y N a m e > < V i s i b l e > F a l s e < / V i s i b l e > < / i t e m > < i t e m > < M e a s u r e N a m e > T o t a l _ N o _ S h o w < / M e a s u r e N a m e > < D i s p l a y N a m e > T o t a l _ N o _ S h o w < / D i s p l a y N a m e > < V i s i b l e > F a l s e < / V i s i b l e > < / i t e m > < / C a l c u l a t e d F i e l d s > < S A H o s t H a s h > 0 < / S A H o s t H a s h > < G e m i n i F i e l d L i s t V i s i b l e > T r u e < / G e m i n i F i e l d L i s t V i s i b l e > < / S e t t i n g s > ] ] > < / C u s t o m C o n t e n t > < / G e m i n i > 
</file>

<file path=customXml/item9.xml>��< ? x m l   v e r s i o n = " 1 . 0 "   e n c o d i n g = " U T F - 1 6 " ? > < G e m i n i   x m l n s = " h t t p : / / g e m i n i / p i v o t c u s t o m i z a t i o n / c 4 d 7 2 6 9 9 - 4 5 b 1 - 4 6 c a - 8 d b 6 - 6 c 1 9 3 5 6 c 4 7 d b " > < C u s t o m C o n t e n t > < ! [ C D A T A [ < ? x m l   v e r s i o n = " 1 . 0 "   e n c o d i n g = " u t f - 1 6 " ? > < S e t t i n g s > < C a l c u l a t e d F i e l d s > < i t e m > < M e a s u r e N a m e > T o t a l _ R e v e n u e < / M e a s u r e N a m e > < D i s p l a y N a m e > T o t a l _ R e v e n u e < / D i s p l a y N a m e > < V i s i b l e > F a l s e < / V i s i b l e > < / i t e m > < i t e m > < M e a s u r e N a m e > T o t a l _ B o o k i n g < / M e a s u r e N a m e > < D i s p l a y N a m e > T o t a l _ B o o k i n g < / D i s p l a y N a m e > < V i s i b l e > F a l s e < / V i s i b l e > < / i t e m > < i t e m > < M e a s u r e N a m e > T o t a l _ C a p a c i t y < / M e a s u r e N a m e > < D i s p l a y N a m e > T o t a l _ C a p a c i t y < / D i s p l a y N a m e > < V i s i b l e > F a l s e < / V i s i b l e > < / i t e m > < i t e m > < M e a s u r e N a m e > T o t a l _ S u c c e s s f u l l _ B o o k i n g < / M e a s u r e N a m e > < D i s p l a y N a m e > T o t a l _ S u c c e s s f u l l _ B o o k i n g < / D i s p l a y N a m e > < V i s i b l e > F a l s e < / V i s i b l e > < / i t e m > < i t e m > < M e a s u r e N a m e > O c c u p a n c y < / M e a s u r e N a m e > < D i s p l a y N a m e > O c c u p a n c y < / D i s p l a y N a m e > < V i s i b l e > F a l s e < / V i s i b l e > < / i t e m > < i t e m > < M e a s u r e N a m e > A v e r a g e _ R a t i n g < / M e a s u r e N a m e > < D i s p l a y N a m e > A v e r a g e _ R a t i n g < / D i s p l a y N a m e > < V i s i b l e > F a l s e < / V i s i b l e > < / i t e m > < i t e m > < M e a s u r e N a m e > N o _ o f _ D a y s < / M e a s u r e N a m e > < D i s p l a y N a m e > N o _ o f _ D a y s < / D i s p l a y N a m e > < V i s i b l e > F a l s e < / V i s i b l e > < / i t e m > < i t e m > < M e a s u r e N a m e > T o t a l _ C a n c e l l e d _ B o o k i n g < / M e a s u r e N a m e > < D i s p l a y N a m e > T o t a l _ C a n c e l l e d _ B o o k i n g < / D i s p l a y N a m e > < V i s i b l e > F a l s e < / V i s i b l e > < / i t e m > < i t e m > < M e a s u r e N a m e > C a n c e l l e d _ % < / M e a s u r e N a m e > < D i s p l a y N a m e > C a n c e l l e d _ % < / D i s p l a y N a m e > < V i s i b l e > F a l s e < / V i s i b l e > < / i t e m > < i t e m > < M e a s u r e N a m e > T o t a l _ C h e c k e d _ O u t < / M e a s u r e N a m e > < D i s p l a y N a m e > T o t a l _ C h e c k e d _ O u t < / D i s p l a y N a m e > < V i s i b l e > F a l s e < / V i s i b l e > < / i t e m > < i t e m > < M e a s u r e N a m e > T o t a l _ N o _ S h o w _ B o o k i n g s < / M e a s u r e N a m e > < D i s p l a y N a m e > T o t a l _ N o _ S h o w _ B o o k i n g s < / D i s p l a y N a m e > < V i s i b l e > F a l s e < / V i s i b l e > < / i t e m > < i t e m > < M e a s u r e N a m e > N o _ S h o w _ % < / M e a s u r e N a m e > < D i s p l a y N a m e > N o _ S h o w _ % < / D i s p l a y N a m e > < V i s i b l e > F a l s e < / V i s i b l e > < / i t e m > < i t e m > < M e a s u r e N a m e > B o o k i n g _ % _ B y _ P l a t f o r m < / M e a s u r e N a m e > < D i s p l a y N a m e > B o o k i n g _ % _ B y _ P l a t f o r m < / D i s p l a y N a m e > < V i s i b l e > F a l s e < / V i s i b l e > < / i t e m > < i t e m > < M e a s u r e N a m e > B o o k i n g _ % _ B y _ R o o m _ C l a s s < / M e a s u r e N a m e > < D i s p l a y N a m e > B o o k i n g _ % _ B y _ R o o m _ C l a s s < / D i s p l a y N a m e > < V i s i b l e > F a l s e < / V i s i b l e > < / i t e m > < i t e m > < M e a s u r e N a m e > A v e r a g e _ R a t e < / M e a s u r e N a m e > < D i s p l a y N a m e > A v e r a g e _ R a t e < / D i s p l a y N a m e > < V i s i b l e > F a l s e < / V i s i b l e > < / i t e m > < i t e m > < M e a s u r e N a m e > R e a l i s a t i o n _ % < / M e a s u r e N a m e > < D i s p l a y N a m e > R e a l i s a t i o n _ % < / D i s p l a y N a m e > < V i s i b l e > F a l s e < / V i s i b l e > < / i t e m > < i t e m > < M e a s u r e N a m e > R e v P A R < / M e a s u r e N a m e > < D i s p l a y N a m e > R e v P A R < / D i s p l a y N a m e > < V i s i b l e > F a l s e < / V i s i b l e > < / i t e m > < i t e m > < M e a s u r e N a m e > D B R N < / M e a s u r e N a m e > < D i s p l a y N a m e > D B R N < / D i s p l a y N a m e > < V i s i b l e > F a l s e < / V i s i b l e > < / i t e m > < i t e m > < M e a s u r e N a m e > D S R N < / M e a s u r e N a m e > < D i s p l a y N a m e > D S R N < / D i s p l a y N a m e > < V i s i b l e > F a l s e < / V i s i b l e > < / i t e m > < i t e m > < M e a s u r e N a m e > D U R N < / M e a s u r e N a m e > < D i s p l a y N a m e > D U R N 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747E015-8CD3-4E95-AC5E-38602A086979}">
  <ds:schemaRefs/>
</ds:datastoreItem>
</file>

<file path=customXml/itemProps10.xml><?xml version="1.0" encoding="utf-8"?>
<ds:datastoreItem xmlns:ds="http://schemas.openxmlformats.org/officeDocument/2006/customXml" ds:itemID="{28A765BF-B403-4774-BE64-0809C64B23C8}">
  <ds:schemaRefs/>
</ds:datastoreItem>
</file>

<file path=customXml/itemProps11.xml><?xml version="1.0" encoding="utf-8"?>
<ds:datastoreItem xmlns:ds="http://schemas.openxmlformats.org/officeDocument/2006/customXml" ds:itemID="{00C31647-3235-4591-9AD2-999B4EBCC6D5}">
  <ds:schemaRefs/>
</ds:datastoreItem>
</file>

<file path=customXml/itemProps12.xml><?xml version="1.0" encoding="utf-8"?>
<ds:datastoreItem xmlns:ds="http://schemas.openxmlformats.org/officeDocument/2006/customXml" ds:itemID="{146D6C6A-B590-4419-BFDC-C0D789102B2A}">
  <ds:schemaRefs/>
</ds:datastoreItem>
</file>

<file path=customXml/itemProps13.xml><?xml version="1.0" encoding="utf-8"?>
<ds:datastoreItem xmlns:ds="http://schemas.openxmlformats.org/officeDocument/2006/customXml" ds:itemID="{94C02F16-50DB-43BA-B021-D80DC441449F}">
  <ds:schemaRefs/>
</ds:datastoreItem>
</file>

<file path=customXml/itemProps14.xml><?xml version="1.0" encoding="utf-8"?>
<ds:datastoreItem xmlns:ds="http://schemas.openxmlformats.org/officeDocument/2006/customXml" ds:itemID="{46B0E356-AC42-4C1F-B14C-C9796A4B9826}">
  <ds:schemaRefs/>
</ds:datastoreItem>
</file>

<file path=customXml/itemProps15.xml><?xml version="1.0" encoding="utf-8"?>
<ds:datastoreItem xmlns:ds="http://schemas.openxmlformats.org/officeDocument/2006/customXml" ds:itemID="{23ADD6DF-4D79-4F55-A6E5-39286F59998E}">
  <ds:schemaRefs/>
</ds:datastoreItem>
</file>

<file path=customXml/itemProps16.xml><?xml version="1.0" encoding="utf-8"?>
<ds:datastoreItem xmlns:ds="http://schemas.openxmlformats.org/officeDocument/2006/customXml" ds:itemID="{3BF8E7A4-B5E0-471B-A28A-10938F96B325}">
  <ds:schemaRefs/>
</ds:datastoreItem>
</file>

<file path=customXml/itemProps17.xml><?xml version="1.0" encoding="utf-8"?>
<ds:datastoreItem xmlns:ds="http://schemas.openxmlformats.org/officeDocument/2006/customXml" ds:itemID="{F9F860FC-8A5F-4AB6-90C9-1006851ED60A}">
  <ds:schemaRefs/>
</ds:datastoreItem>
</file>

<file path=customXml/itemProps18.xml><?xml version="1.0" encoding="utf-8"?>
<ds:datastoreItem xmlns:ds="http://schemas.openxmlformats.org/officeDocument/2006/customXml" ds:itemID="{859CA2F9-337C-4D7D-9486-AB73ED6033B3}">
  <ds:schemaRefs/>
</ds:datastoreItem>
</file>

<file path=customXml/itemProps19.xml><?xml version="1.0" encoding="utf-8"?>
<ds:datastoreItem xmlns:ds="http://schemas.openxmlformats.org/officeDocument/2006/customXml" ds:itemID="{8653E0B7-CC0C-4CAD-98F4-00A20EB1832D}">
  <ds:schemaRefs/>
</ds:datastoreItem>
</file>

<file path=customXml/itemProps2.xml><?xml version="1.0" encoding="utf-8"?>
<ds:datastoreItem xmlns:ds="http://schemas.openxmlformats.org/officeDocument/2006/customXml" ds:itemID="{929DDDC5-D0B8-487A-AAC9-728C3012FC0E}">
  <ds:schemaRefs/>
</ds:datastoreItem>
</file>

<file path=customXml/itemProps20.xml><?xml version="1.0" encoding="utf-8"?>
<ds:datastoreItem xmlns:ds="http://schemas.openxmlformats.org/officeDocument/2006/customXml" ds:itemID="{EF3C972A-A31B-4209-8B0F-8325DE5D4AB8}">
  <ds:schemaRefs/>
</ds:datastoreItem>
</file>

<file path=customXml/itemProps21.xml><?xml version="1.0" encoding="utf-8"?>
<ds:datastoreItem xmlns:ds="http://schemas.openxmlformats.org/officeDocument/2006/customXml" ds:itemID="{1771B84D-2685-442E-9946-B4D3AE69A9D2}">
  <ds:schemaRefs/>
</ds:datastoreItem>
</file>

<file path=customXml/itemProps22.xml><?xml version="1.0" encoding="utf-8"?>
<ds:datastoreItem xmlns:ds="http://schemas.openxmlformats.org/officeDocument/2006/customXml" ds:itemID="{6ADB8049-B456-4B1B-8142-CA4178EAEE76}">
  <ds:schemaRefs/>
</ds:datastoreItem>
</file>

<file path=customXml/itemProps23.xml><?xml version="1.0" encoding="utf-8"?>
<ds:datastoreItem xmlns:ds="http://schemas.openxmlformats.org/officeDocument/2006/customXml" ds:itemID="{4E2F5881-3E28-4BD0-A5DF-F3463B0470D0}">
  <ds:schemaRefs/>
</ds:datastoreItem>
</file>

<file path=customXml/itemProps24.xml><?xml version="1.0" encoding="utf-8"?>
<ds:datastoreItem xmlns:ds="http://schemas.openxmlformats.org/officeDocument/2006/customXml" ds:itemID="{DC6E7E76-071A-4DDC-B7D3-08D84343585E}">
  <ds:schemaRefs/>
</ds:datastoreItem>
</file>

<file path=customXml/itemProps25.xml><?xml version="1.0" encoding="utf-8"?>
<ds:datastoreItem xmlns:ds="http://schemas.openxmlformats.org/officeDocument/2006/customXml" ds:itemID="{E303F906-FC55-4CEF-937D-73426061485C}">
  <ds:schemaRefs/>
</ds:datastoreItem>
</file>

<file path=customXml/itemProps26.xml><?xml version="1.0" encoding="utf-8"?>
<ds:datastoreItem xmlns:ds="http://schemas.openxmlformats.org/officeDocument/2006/customXml" ds:itemID="{AE5F5436-3AC2-46F7-98DB-42C2581A4353}">
  <ds:schemaRefs/>
</ds:datastoreItem>
</file>

<file path=customXml/itemProps27.xml><?xml version="1.0" encoding="utf-8"?>
<ds:datastoreItem xmlns:ds="http://schemas.openxmlformats.org/officeDocument/2006/customXml" ds:itemID="{90A34C31-2B34-49D7-8011-EA8ACE7FB192}">
  <ds:schemaRefs/>
</ds:datastoreItem>
</file>

<file path=customXml/itemProps28.xml><?xml version="1.0" encoding="utf-8"?>
<ds:datastoreItem xmlns:ds="http://schemas.openxmlformats.org/officeDocument/2006/customXml" ds:itemID="{DE7DD2EE-0F08-48B9-8531-331744359D59}">
  <ds:schemaRefs/>
</ds:datastoreItem>
</file>

<file path=customXml/itemProps29.xml><?xml version="1.0" encoding="utf-8"?>
<ds:datastoreItem xmlns:ds="http://schemas.openxmlformats.org/officeDocument/2006/customXml" ds:itemID="{85D18A3E-25B0-401F-AA11-5CEE0C469946}">
  <ds:schemaRefs/>
</ds:datastoreItem>
</file>

<file path=customXml/itemProps3.xml><?xml version="1.0" encoding="utf-8"?>
<ds:datastoreItem xmlns:ds="http://schemas.openxmlformats.org/officeDocument/2006/customXml" ds:itemID="{278428A1-71AE-4CA4-A026-64D795F6429E}">
  <ds:schemaRefs/>
</ds:datastoreItem>
</file>

<file path=customXml/itemProps30.xml><?xml version="1.0" encoding="utf-8"?>
<ds:datastoreItem xmlns:ds="http://schemas.openxmlformats.org/officeDocument/2006/customXml" ds:itemID="{48AB714F-E963-4E96-BF28-FFF552175627}">
  <ds:schemaRefs/>
</ds:datastoreItem>
</file>

<file path=customXml/itemProps31.xml><?xml version="1.0" encoding="utf-8"?>
<ds:datastoreItem xmlns:ds="http://schemas.openxmlformats.org/officeDocument/2006/customXml" ds:itemID="{BBC4F14F-9F27-4D8F-9611-5E5EEBE2B4D1}">
  <ds:schemaRefs/>
</ds:datastoreItem>
</file>

<file path=customXml/itemProps32.xml><?xml version="1.0" encoding="utf-8"?>
<ds:datastoreItem xmlns:ds="http://schemas.openxmlformats.org/officeDocument/2006/customXml" ds:itemID="{A6E0CFE4-D06B-4115-92F1-1ACC70F4274A}">
  <ds:schemaRefs/>
</ds:datastoreItem>
</file>

<file path=customXml/itemProps33.xml><?xml version="1.0" encoding="utf-8"?>
<ds:datastoreItem xmlns:ds="http://schemas.openxmlformats.org/officeDocument/2006/customXml" ds:itemID="{4933C0F5-350E-49DF-8682-E33B84724BC4}">
  <ds:schemaRefs/>
</ds:datastoreItem>
</file>

<file path=customXml/itemProps34.xml><?xml version="1.0" encoding="utf-8"?>
<ds:datastoreItem xmlns:ds="http://schemas.openxmlformats.org/officeDocument/2006/customXml" ds:itemID="{AACA3869-FA7B-4688-9F64-CC6DA3F1724B}">
  <ds:schemaRefs/>
</ds:datastoreItem>
</file>

<file path=customXml/itemProps35.xml><?xml version="1.0" encoding="utf-8"?>
<ds:datastoreItem xmlns:ds="http://schemas.openxmlformats.org/officeDocument/2006/customXml" ds:itemID="{E6F3B7ED-F383-451F-AE4F-F27AD5F62123}">
  <ds:schemaRefs/>
</ds:datastoreItem>
</file>

<file path=customXml/itemProps36.xml><?xml version="1.0" encoding="utf-8"?>
<ds:datastoreItem xmlns:ds="http://schemas.openxmlformats.org/officeDocument/2006/customXml" ds:itemID="{2CFC38AB-71E7-4E20-9B48-BD19734C4305}">
  <ds:schemaRefs/>
</ds:datastoreItem>
</file>

<file path=customXml/itemProps37.xml><?xml version="1.0" encoding="utf-8"?>
<ds:datastoreItem xmlns:ds="http://schemas.openxmlformats.org/officeDocument/2006/customXml" ds:itemID="{296DB0CA-07B1-4A02-9133-4D5842A83D5B}">
  <ds:schemaRefs/>
</ds:datastoreItem>
</file>

<file path=customXml/itemProps38.xml><?xml version="1.0" encoding="utf-8"?>
<ds:datastoreItem xmlns:ds="http://schemas.openxmlformats.org/officeDocument/2006/customXml" ds:itemID="{42488A47-B0F4-4334-81B3-301501E8265C}">
  <ds:schemaRefs/>
</ds:datastoreItem>
</file>

<file path=customXml/itemProps39.xml><?xml version="1.0" encoding="utf-8"?>
<ds:datastoreItem xmlns:ds="http://schemas.openxmlformats.org/officeDocument/2006/customXml" ds:itemID="{268C4F08-0558-4F47-AFA5-433E04F959B0}">
  <ds:schemaRefs/>
</ds:datastoreItem>
</file>

<file path=customXml/itemProps4.xml><?xml version="1.0" encoding="utf-8"?>
<ds:datastoreItem xmlns:ds="http://schemas.openxmlformats.org/officeDocument/2006/customXml" ds:itemID="{4F4C8386-BFCE-4C56-8F8C-AB7F3663C477}">
  <ds:schemaRefs/>
</ds:datastoreItem>
</file>

<file path=customXml/itemProps40.xml><?xml version="1.0" encoding="utf-8"?>
<ds:datastoreItem xmlns:ds="http://schemas.openxmlformats.org/officeDocument/2006/customXml" ds:itemID="{7F657D94-CCF5-4D9D-BB63-D5B403FD725E}">
  <ds:schemaRefs/>
</ds:datastoreItem>
</file>

<file path=customXml/itemProps41.xml><?xml version="1.0" encoding="utf-8"?>
<ds:datastoreItem xmlns:ds="http://schemas.openxmlformats.org/officeDocument/2006/customXml" ds:itemID="{62E26360-DDC4-4182-880A-65C09A486E40}">
  <ds:schemaRefs/>
</ds:datastoreItem>
</file>

<file path=customXml/itemProps42.xml><?xml version="1.0" encoding="utf-8"?>
<ds:datastoreItem xmlns:ds="http://schemas.openxmlformats.org/officeDocument/2006/customXml" ds:itemID="{455A67FE-E03E-4367-B991-6AFED1F8163E}">
  <ds:schemaRefs/>
</ds:datastoreItem>
</file>

<file path=customXml/itemProps43.xml><?xml version="1.0" encoding="utf-8"?>
<ds:datastoreItem xmlns:ds="http://schemas.openxmlformats.org/officeDocument/2006/customXml" ds:itemID="{8F9444BF-1738-43F2-8F23-29C69F4EDEBE}">
  <ds:schemaRefs/>
</ds:datastoreItem>
</file>

<file path=customXml/itemProps44.xml><?xml version="1.0" encoding="utf-8"?>
<ds:datastoreItem xmlns:ds="http://schemas.openxmlformats.org/officeDocument/2006/customXml" ds:itemID="{01186D13-2C38-489E-B0E6-4DE0774E95B7}">
  <ds:schemaRefs/>
</ds:datastoreItem>
</file>

<file path=customXml/itemProps45.xml><?xml version="1.0" encoding="utf-8"?>
<ds:datastoreItem xmlns:ds="http://schemas.openxmlformats.org/officeDocument/2006/customXml" ds:itemID="{C60CFC60-86F6-48EE-BFD3-DEC3E4A49726}">
  <ds:schemaRefs/>
</ds:datastoreItem>
</file>

<file path=customXml/itemProps46.xml><?xml version="1.0" encoding="utf-8"?>
<ds:datastoreItem xmlns:ds="http://schemas.openxmlformats.org/officeDocument/2006/customXml" ds:itemID="{FB395D18-AA1B-4FFE-B374-B0E6BFA50EEE}">
  <ds:schemaRefs/>
</ds:datastoreItem>
</file>

<file path=customXml/itemProps47.xml><?xml version="1.0" encoding="utf-8"?>
<ds:datastoreItem xmlns:ds="http://schemas.openxmlformats.org/officeDocument/2006/customXml" ds:itemID="{ECD042D5-E5A0-4C04-9436-FCFA172FF460}">
  <ds:schemaRefs/>
</ds:datastoreItem>
</file>

<file path=customXml/itemProps48.xml><?xml version="1.0" encoding="utf-8"?>
<ds:datastoreItem xmlns:ds="http://schemas.openxmlformats.org/officeDocument/2006/customXml" ds:itemID="{27D2FE14-1219-4CDD-9C7E-1853DD92A7D2}">
  <ds:schemaRefs>
    <ds:schemaRef ds:uri="http://schemas.microsoft.com/DataMashup"/>
  </ds:schemaRefs>
</ds:datastoreItem>
</file>

<file path=customXml/itemProps5.xml><?xml version="1.0" encoding="utf-8"?>
<ds:datastoreItem xmlns:ds="http://schemas.openxmlformats.org/officeDocument/2006/customXml" ds:itemID="{6F04DBC2-E8E9-49EC-9153-084BBCFDDE5B}">
  <ds:schemaRefs/>
</ds:datastoreItem>
</file>

<file path=customXml/itemProps6.xml><?xml version="1.0" encoding="utf-8"?>
<ds:datastoreItem xmlns:ds="http://schemas.openxmlformats.org/officeDocument/2006/customXml" ds:itemID="{7C1CAF9D-A1FB-4D44-BD23-5F327A936CB0}">
  <ds:schemaRefs/>
</ds:datastoreItem>
</file>

<file path=customXml/itemProps7.xml><?xml version="1.0" encoding="utf-8"?>
<ds:datastoreItem xmlns:ds="http://schemas.openxmlformats.org/officeDocument/2006/customXml" ds:itemID="{11E3DF9F-5B54-40F2-9335-EB7E8633930F}">
  <ds:schemaRefs/>
</ds:datastoreItem>
</file>

<file path=customXml/itemProps8.xml><?xml version="1.0" encoding="utf-8"?>
<ds:datastoreItem xmlns:ds="http://schemas.openxmlformats.org/officeDocument/2006/customXml" ds:itemID="{E26C28CF-1FAA-410A-A1AB-DFAC953F230C}">
  <ds:schemaRefs/>
</ds:datastoreItem>
</file>

<file path=customXml/itemProps9.xml><?xml version="1.0" encoding="utf-8"?>
<ds:datastoreItem xmlns:ds="http://schemas.openxmlformats.org/officeDocument/2006/customXml" ds:itemID="{7173F1D7-6F69-466F-A9D0-66B8E6A774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Sheet8 (2)</vt:lpstr>
      <vt:lpstr>Sheet1</vt:lpstr>
      <vt:lpstr>Sheet2</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Sharayu Magar</cp:lastModifiedBy>
  <dcterms:created xsi:type="dcterms:W3CDTF">2024-11-08T02:44:44Z</dcterms:created>
  <dcterms:modified xsi:type="dcterms:W3CDTF">2024-12-10T09:18:46Z</dcterms:modified>
</cp:coreProperties>
</file>