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sharechan/"/>
    </mc:Choice>
  </mc:AlternateContent>
  <xr:revisionPtr revIDLastSave="0" documentId="13_ncr:1_{6972D9B2-CD43-4A4F-9B2D-FA5DB9A98A41}" xr6:coauthVersionLast="46" xr6:coauthVersionMax="46" xr10:uidLastSave="{00000000-0000-0000-0000-000000000000}"/>
  <bookViews>
    <workbookView xWindow="0" yWindow="500" windowWidth="33600" windowHeight="18940" xr2:uid="{00000000-000D-0000-FFFF-FFFF00000000}"/>
  </bookViews>
  <sheets>
    <sheet name="Efficacy" sheetId="3" r:id="rId1"/>
    <sheet name="PV" sheetId="2" r:id="rId2"/>
    <sheet name="Vac-Mapping" sheetId="5" r:id="rId3"/>
    <sheet name="0308" sheetId="1" r:id="rId4"/>
    <sheet name="covid-vaccine-willingness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4" i="5"/>
  <c r="B25" i="5"/>
  <c r="B26" i="5"/>
  <c r="B27" i="5"/>
  <c r="B28" i="5"/>
  <c r="B30" i="5"/>
  <c r="B31" i="5"/>
  <c r="B32" i="5"/>
  <c r="B33" i="5"/>
  <c r="B34" i="5"/>
  <c r="B35" i="5"/>
  <c r="B36" i="5"/>
  <c r="B37" i="5"/>
  <c r="B38" i="5"/>
  <c r="B39" i="5"/>
  <c r="B40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9" i="5"/>
  <c r="B60" i="5"/>
  <c r="B61" i="5"/>
  <c r="B62" i="5"/>
  <c r="B63" i="5"/>
  <c r="B65" i="5"/>
  <c r="B66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1" i="5"/>
  <c r="B122" i="5"/>
  <c r="B123" i="5"/>
  <c r="B124" i="5"/>
  <c r="B125" i="5"/>
  <c r="B126" i="5"/>
  <c r="B2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2" i="1"/>
  <c r="C19" i="2" l="1"/>
  <c r="D19" i="2"/>
  <c r="E19" i="2"/>
  <c r="F19" i="2"/>
  <c r="G19" i="2"/>
  <c r="C27" i="2"/>
  <c r="B19" i="2" l="1"/>
  <c r="C25" i="2" l="1"/>
  <c r="D25" i="2"/>
  <c r="E25" i="2"/>
  <c r="F25" i="2"/>
  <c r="G25" i="2"/>
  <c r="B25" i="2" l="1"/>
  <c r="C5" i="3"/>
  <c r="C9" i="3"/>
  <c r="D28" i="2" l="1"/>
  <c r="E28" i="2"/>
  <c r="F28" i="2"/>
  <c r="G28" i="2"/>
  <c r="C26" i="2"/>
  <c r="C18" i="2"/>
  <c r="C20" i="2"/>
  <c r="C21" i="2"/>
  <c r="C22" i="2"/>
  <c r="C23" i="2"/>
  <c r="C24" i="2"/>
  <c r="E24" i="2"/>
  <c r="F24" i="2"/>
  <c r="G24" i="2"/>
  <c r="D24" i="2"/>
  <c r="G20" i="2"/>
  <c r="G21" i="2"/>
  <c r="G22" i="2"/>
  <c r="G23" i="2"/>
  <c r="G26" i="2"/>
  <c r="G27" i="2"/>
  <c r="G18" i="2"/>
  <c r="F20" i="2"/>
  <c r="F21" i="2"/>
  <c r="F22" i="2"/>
  <c r="F23" i="2"/>
  <c r="F26" i="2"/>
  <c r="F27" i="2"/>
  <c r="F18" i="2"/>
  <c r="E20" i="2"/>
  <c r="E21" i="2"/>
  <c r="E22" i="2"/>
  <c r="E23" i="2"/>
  <c r="E26" i="2"/>
  <c r="E27" i="2"/>
  <c r="D18" i="2"/>
  <c r="E18" i="2"/>
  <c r="D21" i="2"/>
  <c r="D20" i="2"/>
  <c r="D22" i="2"/>
  <c r="D23" i="2"/>
  <c r="D26" i="2"/>
  <c r="D27" i="2"/>
  <c r="B20" i="2" l="1"/>
  <c r="B23" i="2"/>
  <c r="B22" i="2"/>
  <c r="B27" i="2"/>
  <c r="B21" i="2"/>
  <c r="B26" i="2"/>
  <c r="C28" i="2"/>
  <c r="B18" i="2"/>
  <c r="B24" i="2"/>
</calcChain>
</file>

<file path=xl/sharedStrings.xml><?xml version="1.0" encoding="utf-8"?>
<sst xmlns="http://schemas.openxmlformats.org/spreadsheetml/2006/main" count="887" uniqueCount="274">
  <si>
    <t>Location</t>
  </si>
  <si>
    <t>Source</t>
  </si>
  <si>
    <t>Last observation date</t>
  </si>
  <si>
    <t>Albania</t>
  </si>
  <si>
    <t>Ministry of Health</t>
  </si>
  <si>
    <t>Pfizer/BioNTech</t>
  </si>
  <si>
    <t>Algeria</t>
  </si>
  <si>
    <t>Andorra</t>
  </si>
  <si>
    <t>Government of Andorra</t>
  </si>
  <si>
    <t>Anguilla</t>
  </si>
  <si>
    <t>Oxford/AstraZeneca</t>
  </si>
  <si>
    <t>Argentina</t>
  </si>
  <si>
    <t>Austria</t>
  </si>
  <si>
    <t>Azerbaijan</t>
  </si>
  <si>
    <t>Government of Azerbaijan</t>
  </si>
  <si>
    <t>Bahrain</t>
  </si>
  <si>
    <t>Bangladesh</t>
  </si>
  <si>
    <t>Directorate General of Health Services</t>
  </si>
  <si>
    <t>Barbados</t>
  </si>
  <si>
    <t>Belgium</t>
  </si>
  <si>
    <t>Sciensano</t>
  </si>
  <si>
    <t>Bermuda</t>
  </si>
  <si>
    <t>Government of Bermuda</t>
  </si>
  <si>
    <t>Bolivia</t>
  </si>
  <si>
    <t>Brazil</t>
  </si>
  <si>
    <t>Regional governments via Coronavirus Brasil</t>
  </si>
  <si>
    <t>Bulgaria</t>
  </si>
  <si>
    <t>Cambodia</t>
  </si>
  <si>
    <t>Sinopharm/Beijing</t>
  </si>
  <si>
    <t>Canada</t>
  </si>
  <si>
    <t>Cayman Islands</t>
  </si>
  <si>
    <t>Cayman Islands Government</t>
  </si>
  <si>
    <t>Chile</t>
  </si>
  <si>
    <t>Department of Statistics and Health Information</t>
  </si>
  <si>
    <t>China</t>
  </si>
  <si>
    <t>National Health Commission</t>
  </si>
  <si>
    <t>Colombia</t>
  </si>
  <si>
    <t>Costa Rica</t>
  </si>
  <si>
    <t>Croatia</t>
  </si>
  <si>
    <t>Cyprus</t>
  </si>
  <si>
    <t>Government of Cyprus</t>
  </si>
  <si>
    <t>Czechia</t>
  </si>
  <si>
    <t>Denmark</t>
  </si>
  <si>
    <t>Statens Serum Institut</t>
  </si>
  <si>
    <t>Dominican Republic</t>
  </si>
  <si>
    <t>Ministry of Public Health</t>
  </si>
  <si>
    <t>Ecuador</t>
  </si>
  <si>
    <t>Government of Ecuador via Ecuacovid</t>
  </si>
  <si>
    <t>Egypt</t>
  </si>
  <si>
    <t>England</t>
  </si>
  <si>
    <t>Government of the United Kingdom</t>
  </si>
  <si>
    <t>Estonia</t>
  </si>
  <si>
    <t>National Health Board</t>
  </si>
  <si>
    <t>Faeroe Islands</t>
  </si>
  <si>
    <t>Government of the Faeroe Islands</t>
  </si>
  <si>
    <t>Finland</t>
  </si>
  <si>
    <t>Finnish Institute for Health and Welfare</t>
  </si>
  <si>
    <t>France</t>
  </si>
  <si>
    <t>Public Health France</t>
  </si>
  <si>
    <t>Germany</t>
  </si>
  <si>
    <t>Robert Koch Institut</t>
  </si>
  <si>
    <t>Gibraltar</t>
  </si>
  <si>
    <t>Government of Gibraltar</t>
  </si>
  <si>
    <t>Greece</t>
  </si>
  <si>
    <t>Greenland</t>
  </si>
  <si>
    <t>Government of Greenland</t>
  </si>
  <si>
    <t>Guernsey</t>
  </si>
  <si>
    <t>Government of Guernsey</t>
  </si>
  <si>
    <t>Guyana</t>
  </si>
  <si>
    <t>Hungary</t>
  </si>
  <si>
    <t>Government of Hungary</t>
  </si>
  <si>
    <t>Iceland</t>
  </si>
  <si>
    <t>Directorate of Health</t>
  </si>
  <si>
    <t>India</t>
  </si>
  <si>
    <t>Indonesia</t>
  </si>
  <si>
    <t>Sinovac</t>
  </si>
  <si>
    <t>Iran</t>
  </si>
  <si>
    <t>Government of Iran</t>
  </si>
  <si>
    <t>Ireland</t>
  </si>
  <si>
    <t>Heath Service Executive</t>
  </si>
  <si>
    <t>Isle of Man</t>
  </si>
  <si>
    <t>Isle of Man Government</t>
  </si>
  <si>
    <t>Israel</t>
  </si>
  <si>
    <t>Government of Israel</t>
  </si>
  <si>
    <t>Italy</t>
  </si>
  <si>
    <t>Extraordinary commissioner for the Covid-19 emergency</t>
  </si>
  <si>
    <t>Japan</t>
  </si>
  <si>
    <t>Ministry of Health, Labour and Welfare</t>
  </si>
  <si>
    <t>Jersey</t>
  </si>
  <si>
    <t>Government of Jersey</t>
  </si>
  <si>
    <t>Kuwait</t>
  </si>
  <si>
    <t>Latvia</t>
  </si>
  <si>
    <t>National Health Service</t>
  </si>
  <si>
    <t>Liechtenstein</t>
  </si>
  <si>
    <t>Federal Office of Public Health</t>
  </si>
  <si>
    <t>Lithuania</t>
  </si>
  <si>
    <t>Luxembourg</t>
  </si>
  <si>
    <t>Government of Luxembourg</t>
  </si>
  <si>
    <t>Macao</t>
  </si>
  <si>
    <t>Government of Macao</t>
  </si>
  <si>
    <t>Maldives</t>
  </si>
  <si>
    <t>Presidency of the Maldives</t>
  </si>
  <si>
    <t>Malta</t>
  </si>
  <si>
    <t>COVID-19 Malta Public Health Response Team</t>
  </si>
  <si>
    <t>Mauritius</t>
  </si>
  <si>
    <t>National Communication Committee on COVID-19</t>
  </si>
  <si>
    <t>Mexico</t>
  </si>
  <si>
    <t>Secretary of Health</t>
  </si>
  <si>
    <t>Monaco</t>
  </si>
  <si>
    <t>National Council</t>
  </si>
  <si>
    <t>Morocco</t>
  </si>
  <si>
    <t>Myanmar</t>
  </si>
  <si>
    <t>Nepal</t>
  </si>
  <si>
    <t>Government of Nepal</t>
  </si>
  <si>
    <t>Netherlands</t>
  </si>
  <si>
    <t>National Institute for Public Health and the Environment</t>
  </si>
  <si>
    <t>Northern Cyprus</t>
  </si>
  <si>
    <t>Northern Ireland</t>
  </si>
  <si>
    <t>Norway</t>
  </si>
  <si>
    <t>Norwegian Institute of Public Health</t>
  </si>
  <si>
    <t>Oman</t>
  </si>
  <si>
    <t>Pakistan</t>
  </si>
  <si>
    <t>National Command and Operation Centre</t>
  </si>
  <si>
    <t>Panama</t>
  </si>
  <si>
    <t>Peru</t>
  </si>
  <si>
    <t>Poland</t>
  </si>
  <si>
    <t>Portugal</t>
  </si>
  <si>
    <t>Qatar</t>
  </si>
  <si>
    <t>National Strategic Group on COVID-19</t>
  </si>
  <si>
    <t>Romania</t>
  </si>
  <si>
    <t>Government of Romania</t>
  </si>
  <si>
    <t>Russia</t>
  </si>
  <si>
    <t>Saint Helena</t>
  </si>
  <si>
    <t>Government of Saint Helena</t>
  </si>
  <si>
    <t>Saudi Arabia</t>
  </si>
  <si>
    <t>Saudi Health Council</t>
  </si>
  <si>
    <t>Scotland</t>
  </si>
  <si>
    <t>Serbia</t>
  </si>
  <si>
    <t>Government of Serbia</t>
  </si>
  <si>
    <t>Seychelles</t>
  </si>
  <si>
    <t>Extended Programme for Immunisation</t>
  </si>
  <si>
    <t>Singapore</t>
  </si>
  <si>
    <t>Slovakia</t>
  </si>
  <si>
    <t>Slovenia</t>
  </si>
  <si>
    <t>National Institute of Public Health, via Sledilnik</t>
  </si>
  <si>
    <t>Spain</t>
  </si>
  <si>
    <t>Sri Lanka</t>
  </si>
  <si>
    <t>Sweden</t>
  </si>
  <si>
    <t>Public Health Agency of Sweden</t>
  </si>
  <si>
    <t>Switzerland</t>
  </si>
  <si>
    <t>Turkey</t>
  </si>
  <si>
    <t>COVID-19 Vaccine Information Platform</t>
  </si>
  <si>
    <t>Turks and Caicos Islands</t>
  </si>
  <si>
    <t>United Arab Emirates</t>
  </si>
  <si>
    <t>National Emergency Crisis and Disaster Management Authority</t>
  </si>
  <si>
    <t>United Kingdom</t>
  </si>
  <si>
    <t>United States</t>
  </si>
  <si>
    <t>Centers for Disease Control and Prevention</t>
  </si>
  <si>
    <t>Wales</t>
  </si>
  <si>
    <t>Moderna</t>
  </si>
  <si>
    <t>Covaxin</t>
  </si>
  <si>
    <t>Vaccine1</t>
  </si>
  <si>
    <t>Vaccine2</t>
  </si>
  <si>
    <t>Vaccine3</t>
  </si>
  <si>
    <t>Vaccine4</t>
  </si>
  <si>
    <t>Vaccine5</t>
  </si>
  <si>
    <t>Row Labels</t>
  </si>
  <si>
    <t>Grand Total</t>
  </si>
  <si>
    <t>Count of Location</t>
  </si>
  <si>
    <t>SputnikV</t>
  </si>
  <si>
    <t>Sinopharm/Wuhan</t>
  </si>
  <si>
    <t>Total</t>
  </si>
  <si>
    <t>Vaccine</t>
  </si>
  <si>
    <t>首选疫苗</t>
  </si>
  <si>
    <t>国家（地区）总数</t>
  </si>
  <si>
    <t>Efficacy_Min</t>
  </si>
  <si>
    <t>Efficacy_Max</t>
  </si>
  <si>
    <t>Feb. 25, 2021</t>
  </si>
  <si>
    <t>Feb. 19, 2021</t>
  </si>
  <si>
    <t>Feb. 24, 2021</t>
  </si>
  <si>
    <t>Australia</t>
  </si>
  <si>
    <t>Government of Australia via covidlive.com.au</t>
  </si>
  <si>
    <t>Feb. 26, 2021</t>
  </si>
  <si>
    <t>Belarus</t>
  </si>
  <si>
    <t>Feb. 18, 2021</t>
  </si>
  <si>
    <t>Feb. 22, 2021</t>
  </si>
  <si>
    <t>Jan. 30, 2021</t>
  </si>
  <si>
    <t>El Salvador</t>
  </si>
  <si>
    <t>Falkland Islands</t>
  </si>
  <si>
    <t>Government of the Falkland Islands</t>
  </si>
  <si>
    <t>Feb. 15, 2021</t>
  </si>
  <si>
    <t>Feb. 23, 2021</t>
  </si>
  <si>
    <t>Feb. 17, 2021</t>
  </si>
  <si>
    <t>Feb. 21, 2021</t>
  </si>
  <si>
    <t>Kazakhstan</t>
  </si>
  <si>
    <t>Government of Kazakhstan</t>
  </si>
  <si>
    <t>Lebanon</t>
  </si>
  <si>
    <t>Government of Lebanon</t>
  </si>
  <si>
    <t>Jan. 18, 2021</t>
  </si>
  <si>
    <t>Montenegro</t>
  </si>
  <si>
    <t>Government of Montenegro</t>
  </si>
  <si>
    <t>Feb. 2, 2021</t>
  </si>
  <si>
    <t>Feb. 20, 2021</t>
  </si>
  <si>
    <t>New Zealand</t>
  </si>
  <si>
    <t>Jan. 22, 2021</t>
  </si>
  <si>
    <t>Paraguay</t>
  </si>
  <si>
    <t>Government of Paraguay</t>
  </si>
  <si>
    <t>General Directorate of Health via Data Science for Social Good</t>
  </si>
  <si>
    <t>Feb. 3, 2021</t>
  </si>
  <si>
    <t>Senegal</t>
  </si>
  <si>
    <t>South Africa</t>
  </si>
  <si>
    <t>Johnson&amp;Johnson</t>
  </si>
  <si>
    <t>South Korea</t>
  </si>
  <si>
    <t>Korea Centers for Disease Control and Prevention</t>
  </si>
  <si>
    <t>Trinidad and Tobago</t>
  </si>
  <si>
    <t>Feb. 8, 2021</t>
  </si>
  <si>
    <t>Ukraine</t>
  </si>
  <si>
    <t>Venezuela</t>
  </si>
  <si>
    <t>Government of Venezuela</t>
  </si>
  <si>
    <t>Zimbabwe</t>
  </si>
  <si>
    <t>(blank)</t>
  </si>
  <si>
    <t>GBR</t>
  </si>
  <si>
    <t>SWE</t>
  </si>
  <si>
    <t>ESP</t>
  </si>
  <si>
    <t>SGP</t>
  </si>
  <si>
    <t>NOR</t>
  </si>
  <si>
    <t>NLD</t>
  </si>
  <si>
    <t>JPN</t>
  </si>
  <si>
    <t>ITA</t>
  </si>
  <si>
    <t>DEU</t>
  </si>
  <si>
    <t>FRA</t>
  </si>
  <si>
    <t>FIN</t>
  </si>
  <si>
    <t>DNK</t>
  </si>
  <si>
    <t>CAN</t>
  </si>
  <si>
    <t>AUS</t>
  </si>
  <si>
    <t>willingness_covid_vaccinate_this_week</t>
  </si>
  <si>
    <t>Date</t>
  </si>
  <si>
    <t>Code</t>
  </si>
  <si>
    <t>Entity</t>
  </si>
  <si>
    <t>Mar. 3, 2021</t>
  </si>
  <si>
    <t>Mar. 5, 2021</t>
  </si>
  <si>
    <t>Mar. 6, 2021</t>
  </si>
  <si>
    <t>Mar. 4, 2021</t>
  </si>
  <si>
    <t>Belize</t>
  </si>
  <si>
    <t>NA</t>
  </si>
  <si>
    <t>Official data from provinces via covid19tracker.ca</t>
  </si>
  <si>
    <t>Feb. 28, 2021</t>
  </si>
  <si>
    <t>Mar. 1, 2021</t>
  </si>
  <si>
    <t>Guatemala</t>
  </si>
  <si>
    <t>Mar. 2, 2021</t>
  </si>
  <si>
    <t>Honduras</t>
  </si>
  <si>
    <t>Government of Honduras</t>
  </si>
  <si>
    <t>Hong Kong</t>
  </si>
  <si>
    <t>Government of Hong Kong</t>
  </si>
  <si>
    <t>Jordan</t>
  </si>
  <si>
    <t>Government of Jordan</t>
  </si>
  <si>
    <t>Malaysia</t>
  </si>
  <si>
    <t>Government of Malaysia</t>
  </si>
  <si>
    <t>Mongolia</t>
  </si>
  <si>
    <t>Montserrat</t>
  </si>
  <si>
    <t>Government of Montserrat</t>
  </si>
  <si>
    <t>Philippines</t>
  </si>
  <si>
    <t>Government of the Philippines</t>
  </si>
  <si>
    <t>Official data from local governments via gogov.ru</t>
  </si>
  <si>
    <t>Rwanda</t>
  </si>
  <si>
    <t>San Marino</t>
  </si>
  <si>
    <t>Social Security Institute</t>
  </si>
  <si>
    <t>Thailand</t>
  </si>
  <si>
    <t>Government of Thailand</t>
  </si>
  <si>
    <t>Uruguay</t>
  </si>
  <si>
    <t>EpiVacCorona</t>
  </si>
  <si>
    <t>Vaccination Table （03/08）</t>
  </si>
  <si>
    <t>#Vaccine</t>
  </si>
  <si>
    <t>Efficacy_Med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</si>
</sst>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2" borderId="0" xfId="0" applyFill="1"/>
    <xf numFmtId="0" fontId="1" fillId="0" borderId="0" xfId="1"/>
    <xf numFmtId="14" fontId="1" fillId="0" borderId="0" xfId="1" applyNumberFormat="1"/>
    <xf numFmtId="177" fontId="0" fillId="0" borderId="1" xfId="0" applyNumberFormat="1" applyFill="1" applyBorder="1"/>
  </cellXfs>
  <cellStyles count="2">
    <cellStyle name="Normal 2" xfId="1" xr:uid="{6775671B-DB3D-41F8-A309-47C834A1B86E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263.62475023148" createdVersion="6" refreshedVersion="6" minRefreshableVersion="3" recordCount="126" xr:uid="{BD4EA97A-9CFD-4EC5-BB4C-66AE4ECFD19B}">
  <cacheSource type="worksheet">
    <worksheetSource ref="A1:H1048576" sheet="0308"/>
  </cacheSource>
  <cacheFields count="8">
    <cacheField name="Location" numFmtId="0">
      <sharedItems containsBlank="1"/>
    </cacheField>
    <cacheField name="Source" numFmtId="0">
      <sharedItems containsBlank="1"/>
    </cacheField>
    <cacheField name="Last observation date" numFmtId="0">
      <sharedItems containsBlank="1"/>
    </cacheField>
    <cacheField name="Vaccine1" numFmtId="0">
      <sharedItems containsBlank="1" count="10">
        <s v="Pfizer/BioNTech"/>
        <s v="SputnikV"/>
        <s v="Oxford/AstraZeneca"/>
        <s v="Moderna"/>
        <s v="Sinopharm/Beijing"/>
        <s v="Sinovac"/>
        <s v="Covaxin"/>
        <s v="EpiVacCorona"/>
        <s v="Johnson&amp;Johnson"/>
        <m/>
      </sharedItems>
    </cacheField>
    <cacheField name="Vaccine2" numFmtId="0">
      <sharedItems containsBlank="1" count="7">
        <m/>
        <s v="Oxford/AstraZeneca"/>
        <s v="SputnikV"/>
        <s v="Pfizer/BioNTech"/>
        <s v="Sinovac"/>
        <s v="Sinopharm/Wuhan"/>
        <s v="Sinopharm/Beijing"/>
      </sharedItems>
    </cacheField>
    <cacheField name="Vaccine3" numFmtId="0">
      <sharedItems containsBlank="1" count="5">
        <m/>
        <s v="Pfizer/BioNTech"/>
        <s v="Sinopharm/Beijing"/>
        <s v="Sinovac"/>
        <s v="SputnikV"/>
      </sharedItems>
    </cacheField>
    <cacheField name="Vaccine4" numFmtId="0">
      <sharedItems containsBlank="1" count="4">
        <m/>
        <s v="SputnikV"/>
        <s v="Sinopharm/Beijing"/>
        <s v="Sinopharm/Wuhan"/>
      </sharedItems>
    </cacheField>
    <cacheField name="Vaccine5" numFmtId="0">
      <sharedItems containsBlank="1" count="2">
        <m/>
        <s v="Sputnik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s v="Albania"/>
    <s v="Ministry of Health"/>
    <s v="Mar. 3, 2021"/>
    <x v="0"/>
    <x v="0"/>
    <x v="0"/>
    <x v="0"/>
    <x v="0"/>
  </r>
  <r>
    <s v="Algeria"/>
    <s v="Ministry of Health"/>
    <s v="Feb. 19, 2021"/>
    <x v="1"/>
    <x v="0"/>
    <x v="0"/>
    <x v="0"/>
    <x v="0"/>
  </r>
  <r>
    <s v="Andorra"/>
    <s v="Government of Andorra"/>
    <s v="Feb. 26, 2021"/>
    <x v="0"/>
    <x v="0"/>
    <x v="0"/>
    <x v="0"/>
    <x v="0"/>
  </r>
  <r>
    <s v="Anguilla"/>
    <s v="Ministry of Health"/>
    <s v="Feb. 26, 2021"/>
    <x v="2"/>
    <x v="0"/>
    <x v="0"/>
    <x v="0"/>
    <x v="0"/>
  </r>
  <r>
    <s v="Argentina"/>
    <s v="Ministry of Health"/>
    <s v="Mar. 5, 2021"/>
    <x v="1"/>
    <x v="0"/>
    <x v="0"/>
    <x v="0"/>
    <x v="0"/>
  </r>
  <r>
    <s v="Australia"/>
    <s v="Government of Australia via covidlive.com.au"/>
    <s v="Mar. 6, 2021"/>
    <x v="0"/>
    <x v="0"/>
    <x v="0"/>
    <x v="0"/>
    <x v="0"/>
  </r>
  <r>
    <s v="Austria"/>
    <s v="Ministry of Health"/>
    <s v="Mar. 6, 2021"/>
    <x v="3"/>
    <x v="1"/>
    <x v="1"/>
    <x v="0"/>
    <x v="0"/>
  </r>
  <r>
    <s v="Azerbaijan"/>
    <s v="Government of Azerbaijan"/>
    <s v="Mar. 3, 2021"/>
    <x v="2"/>
    <x v="2"/>
    <x v="0"/>
    <x v="0"/>
    <x v="0"/>
  </r>
  <r>
    <s v="Bahrain"/>
    <s v="Ministry of Health"/>
    <s v="Mar. 6, 2021"/>
    <x v="2"/>
    <x v="3"/>
    <x v="2"/>
    <x v="1"/>
    <x v="0"/>
  </r>
  <r>
    <s v="Bangladesh"/>
    <s v="Directorate General of Health Services"/>
    <s v="Mar. 4, 2021"/>
    <x v="2"/>
    <x v="0"/>
    <x v="0"/>
    <x v="0"/>
    <x v="0"/>
  </r>
  <r>
    <s v="Barbados"/>
    <s v="Ministry of Health"/>
    <s v="Mar. 4, 2021"/>
    <x v="2"/>
    <x v="0"/>
    <x v="0"/>
    <x v="0"/>
    <x v="0"/>
  </r>
  <r>
    <s v="Belarus"/>
    <s v="Ministry of Health"/>
    <s v="Feb. 18, 2021"/>
    <x v="1"/>
    <x v="0"/>
    <x v="0"/>
    <x v="0"/>
    <x v="0"/>
  </r>
  <r>
    <s v="Belgium"/>
    <s v="Sciensano"/>
    <s v="Mar. 5, 2021"/>
    <x v="3"/>
    <x v="1"/>
    <x v="1"/>
    <x v="0"/>
    <x v="0"/>
  </r>
  <r>
    <s v="Belize"/>
    <s v="NA"/>
    <s v="Mar. 5, 2021"/>
    <x v="2"/>
    <x v="0"/>
    <x v="0"/>
    <x v="0"/>
    <x v="0"/>
  </r>
  <r>
    <s v="Bermuda"/>
    <s v="Government of Bermuda"/>
    <s v="Mar. 3, 2021"/>
    <x v="0"/>
    <x v="0"/>
    <x v="0"/>
    <x v="0"/>
    <x v="0"/>
  </r>
  <r>
    <s v="Bolivia"/>
    <s v="Ministry of Health"/>
    <s v="Mar. 6, 2021"/>
    <x v="1"/>
    <x v="0"/>
    <x v="0"/>
    <x v="0"/>
    <x v="0"/>
  </r>
  <r>
    <s v="Brazil"/>
    <s v="Regional governments via Coronavirus Brasil"/>
    <s v="Mar. 6, 2021"/>
    <x v="2"/>
    <x v="4"/>
    <x v="0"/>
    <x v="0"/>
    <x v="0"/>
  </r>
  <r>
    <s v="Bulgaria"/>
    <s v="Ministry of Health"/>
    <s v="Mar. 6, 2021"/>
    <x v="3"/>
    <x v="1"/>
    <x v="1"/>
    <x v="0"/>
    <x v="0"/>
  </r>
  <r>
    <s v="Cambodia"/>
    <s v="Ministry of Health"/>
    <s v="Mar. 6, 2021"/>
    <x v="4"/>
    <x v="0"/>
    <x v="0"/>
    <x v="0"/>
    <x v="0"/>
  </r>
  <r>
    <s v="Canada"/>
    <s v="Official data from provinces via covid19tracker.ca"/>
    <s v="Mar. 6, 2021"/>
    <x v="3"/>
    <x v="3"/>
    <x v="0"/>
    <x v="0"/>
    <x v="0"/>
  </r>
  <r>
    <s v="Cayman Islands"/>
    <s v="Cayman Islands Government"/>
    <s v="Mar. 3, 2021"/>
    <x v="0"/>
    <x v="0"/>
    <x v="0"/>
    <x v="0"/>
    <x v="0"/>
  </r>
  <r>
    <s v="Chile"/>
    <s v="Department of Statistics and Health Information"/>
    <s v="Mar. 6, 2021"/>
    <x v="0"/>
    <x v="4"/>
    <x v="0"/>
    <x v="0"/>
    <x v="0"/>
  </r>
  <r>
    <s v="China"/>
    <s v="National Health Commission"/>
    <s v="Feb. 28, 2021"/>
    <x v="4"/>
    <x v="5"/>
    <x v="3"/>
    <x v="0"/>
    <x v="0"/>
  </r>
  <r>
    <s v="Colombia"/>
    <s v="Ministry of Health"/>
    <s v="Mar. 6, 2021"/>
    <x v="0"/>
    <x v="0"/>
    <x v="0"/>
    <x v="0"/>
    <x v="0"/>
  </r>
  <r>
    <s v="Costa Rica"/>
    <s v="National Health Commission"/>
    <s v="Mar. 5, 2021"/>
    <x v="0"/>
    <x v="0"/>
    <x v="0"/>
    <x v="0"/>
    <x v="0"/>
  </r>
  <r>
    <s v="Croatia"/>
    <s v="Ministry of Health"/>
    <s v="Mar. 4, 2021"/>
    <x v="0"/>
    <x v="0"/>
    <x v="0"/>
    <x v="0"/>
    <x v="0"/>
  </r>
  <r>
    <s v="Cyprus"/>
    <s v="Government of Cyprus"/>
    <s v="Mar. 5, 2021"/>
    <x v="0"/>
    <x v="0"/>
    <x v="0"/>
    <x v="0"/>
    <x v="0"/>
  </r>
  <r>
    <s v="Czechia"/>
    <s v="Ministry of Health"/>
    <s v="Mar. 6, 2021"/>
    <x v="3"/>
    <x v="1"/>
    <x v="1"/>
    <x v="0"/>
    <x v="0"/>
  </r>
  <r>
    <s v="Denmark"/>
    <s v="Statens Serum Institut"/>
    <s v="Mar. 5, 2021"/>
    <x v="3"/>
    <x v="3"/>
    <x v="0"/>
    <x v="0"/>
    <x v="0"/>
  </r>
  <r>
    <s v="Dominican Republic"/>
    <s v="Ministry of Public Health"/>
    <s v="Mar. 6, 2021"/>
    <x v="2"/>
    <x v="0"/>
    <x v="0"/>
    <x v="0"/>
    <x v="0"/>
  </r>
  <r>
    <s v="Ecuador"/>
    <s v="Government of Ecuador via Ecuacovid"/>
    <s v="Mar. 5, 2021"/>
    <x v="0"/>
    <x v="0"/>
    <x v="0"/>
    <x v="0"/>
    <x v="0"/>
  </r>
  <r>
    <s v="Egypt"/>
    <s v="Ministry of Health"/>
    <s v="Jan. 30, 2021"/>
    <x v="4"/>
    <x v="0"/>
    <x v="0"/>
    <x v="0"/>
    <x v="0"/>
  </r>
  <r>
    <s v="El Salvador"/>
    <s v="Ministry of Health"/>
    <s v="Feb. 25, 2021"/>
    <x v="2"/>
    <x v="0"/>
    <x v="0"/>
    <x v="0"/>
    <x v="0"/>
  </r>
  <r>
    <s v="England"/>
    <s v="Government of the United Kingdom"/>
    <s v="Mar. 5, 2021"/>
    <x v="2"/>
    <x v="3"/>
    <x v="0"/>
    <x v="0"/>
    <x v="0"/>
  </r>
  <r>
    <s v="Estonia"/>
    <s v="National Health Board"/>
    <s v="Mar. 5, 2021"/>
    <x v="3"/>
    <x v="1"/>
    <x v="1"/>
    <x v="0"/>
    <x v="0"/>
  </r>
  <r>
    <s v="Faeroe Islands"/>
    <s v="Government of the Faeroe Islands"/>
    <s v="Mar. 6, 2021"/>
    <x v="0"/>
    <x v="0"/>
    <x v="0"/>
    <x v="0"/>
    <x v="0"/>
  </r>
  <r>
    <s v="Falkland Islands"/>
    <s v="Government of the Falkland Islands"/>
    <s v="Feb. 22, 2021"/>
    <x v="2"/>
    <x v="0"/>
    <x v="0"/>
    <x v="0"/>
    <x v="0"/>
  </r>
  <r>
    <s v="Finland"/>
    <s v="Finnish Institute for Health and Welfare"/>
    <s v="Mar. 6, 2021"/>
    <x v="3"/>
    <x v="1"/>
    <x v="1"/>
    <x v="0"/>
    <x v="0"/>
  </r>
  <r>
    <s v="France"/>
    <s v="Public Health France"/>
    <s v="Mar. 5, 2021"/>
    <x v="3"/>
    <x v="1"/>
    <x v="1"/>
    <x v="0"/>
    <x v="0"/>
  </r>
  <r>
    <s v="Germany"/>
    <s v="Robert Koch Institut"/>
    <s v="Mar. 5, 2021"/>
    <x v="3"/>
    <x v="1"/>
    <x v="1"/>
    <x v="0"/>
    <x v="0"/>
  </r>
  <r>
    <s v="Gibraltar"/>
    <s v="Government of Gibraltar"/>
    <s v="Mar. 6, 2021"/>
    <x v="0"/>
    <x v="0"/>
    <x v="0"/>
    <x v="0"/>
    <x v="0"/>
  </r>
  <r>
    <s v="Greece"/>
    <s v="Ministry of Health"/>
    <s v="Mar. 6, 2021"/>
    <x v="3"/>
    <x v="1"/>
    <x v="1"/>
    <x v="0"/>
    <x v="0"/>
  </r>
  <r>
    <s v="Greenland"/>
    <s v="Government of Greenland"/>
    <s v="Mar. 1, 2021"/>
    <x v="0"/>
    <x v="0"/>
    <x v="0"/>
    <x v="0"/>
    <x v="0"/>
  </r>
  <r>
    <s v="Guatemala"/>
    <s v="Ministry of Health"/>
    <s v="Mar. 1, 2021"/>
    <x v="5"/>
    <x v="0"/>
    <x v="0"/>
    <x v="0"/>
    <x v="0"/>
  </r>
  <r>
    <s v="Guernsey"/>
    <s v="Government of Guernsey"/>
    <s v="Mar. 2, 2021"/>
    <x v="0"/>
    <x v="0"/>
    <x v="0"/>
    <x v="0"/>
    <x v="0"/>
  </r>
  <r>
    <s v="Guyana"/>
    <s v="Ministry of Health"/>
    <s v="Feb. 22, 2021"/>
    <x v="2"/>
    <x v="0"/>
    <x v="0"/>
    <x v="0"/>
    <x v="0"/>
  </r>
  <r>
    <s v="Honduras"/>
    <s v="Government of Honduras"/>
    <s v="Feb. 28, 2021"/>
    <x v="3"/>
    <x v="0"/>
    <x v="0"/>
    <x v="0"/>
    <x v="0"/>
  </r>
  <r>
    <s v="Hong Kong"/>
    <s v="Government of Hong Kong"/>
    <s v="Mar. 3, 2021"/>
    <x v="0"/>
    <x v="4"/>
    <x v="0"/>
    <x v="0"/>
    <x v="0"/>
  </r>
  <r>
    <s v="Hungary"/>
    <s v="Government of Hungary"/>
    <s v="Mar. 6, 2021"/>
    <x v="3"/>
    <x v="1"/>
    <x v="1"/>
    <x v="2"/>
    <x v="1"/>
  </r>
  <r>
    <s v="Iceland"/>
    <s v="Directorate of Health"/>
    <s v="Mar. 5, 2021"/>
    <x v="3"/>
    <x v="1"/>
    <x v="1"/>
    <x v="0"/>
    <x v="0"/>
  </r>
  <r>
    <s v="India"/>
    <s v="Ministry of Health"/>
    <s v="Mar. 6, 2021"/>
    <x v="6"/>
    <x v="1"/>
    <x v="0"/>
    <x v="0"/>
    <x v="0"/>
  </r>
  <r>
    <s v="Indonesia"/>
    <s v="Ministry of Health"/>
    <s v="Mar. 5, 2021"/>
    <x v="5"/>
    <x v="0"/>
    <x v="0"/>
    <x v="0"/>
    <x v="0"/>
  </r>
  <r>
    <s v="Iran"/>
    <s v="Government of Iran"/>
    <s v="Feb. 17, 2021"/>
    <x v="1"/>
    <x v="0"/>
    <x v="0"/>
    <x v="0"/>
    <x v="0"/>
  </r>
  <r>
    <s v="Ireland"/>
    <s v="Heath Service Executive"/>
    <s v="Mar. 4, 2021"/>
    <x v="3"/>
    <x v="1"/>
    <x v="1"/>
    <x v="0"/>
    <x v="0"/>
  </r>
  <r>
    <s v="Isle of Man"/>
    <s v="Isle of Man Government"/>
    <s v="Mar. 6, 2021"/>
    <x v="2"/>
    <x v="3"/>
    <x v="0"/>
    <x v="0"/>
    <x v="0"/>
  </r>
  <r>
    <s v="Israel"/>
    <s v="Government of Israel"/>
    <s v="Mar. 6, 2021"/>
    <x v="3"/>
    <x v="3"/>
    <x v="0"/>
    <x v="0"/>
    <x v="0"/>
  </r>
  <r>
    <s v="Italy"/>
    <s v="Extraordinary commissioner for the Covid-19 emergency"/>
    <s v="Mar. 6, 2021"/>
    <x v="3"/>
    <x v="1"/>
    <x v="1"/>
    <x v="0"/>
    <x v="0"/>
  </r>
  <r>
    <s v="Japan"/>
    <s v="Ministry of Health, Labour and Welfare"/>
    <s v="Mar. 5, 2021"/>
    <x v="0"/>
    <x v="0"/>
    <x v="0"/>
    <x v="0"/>
    <x v="0"/>
  </r>
  <r>
    <s v="Jersey"/>
    <s v="Government of Jersey"/>
    <s v="Feb. 28, 2021"/>
    <x v="2"/>
    <x v="3"/>
    <x v="0"/>
    <x v="0"/>
    <x v="0"/>
  </r>
  <r>
    <s v="Jordan"/>
    <s v="Government of Jordan"/>
    <s v="Feb. 25, 2021"/>
    <x v="0"/>
    <x v="6"/>
    <x v="0"/>
    <x v="0"/>
    <x v="0"/>
  </r>
  <r>
    <s v="Kazakhstan"/>
    <s v="Government of Kazakhstan"/>
    <s v="Feb. 24, 2021"/>
    <x v="1"/>
    <x v="0"/>
    <x v="0"/>
    <x v="0"/>
    <x v="0"/>
  </r>
  <r>
    <s v="Kuwait"/>
    <s v="Ministry of Health"/>
    <s v="Feb. 15, 2021"/>
    <x v="0"/>
    <x v="0"/>
    <x v="0"/>
    <x v="0"/>
    <x v="0"/>
  </r>
  <r>
    <s v="Latvia"/>
    <s v="National Health Service"/>
    <s v="Mar. 6, 2021"/>
    <x v="3"/>
    <x v="1"/>
    <x v="1"/>
    <x v="0"/>
    <x v="0"/>
  </r>
  <r>
    <s v="Lebanon"/>
    <s v="Government of Lebanon"/>
    <s v="Mar. 6, 2021"/>
    <x v="0"/>
    <x v="0"/>
    <x v="0"/>
    <x v="0"/>
    <x v="0"/>
  </r>
  <r>
    <s v="Liechtenstein"/>
    <s v="Federal Office of Public Health"/>
    <s v="Mar. 3, 2021"/>
    <x v="3"/>
    <x v="3"/>
    <x v="0"/>
    <x v="0"/>
    <x v="0"/>
  </r>
  <r>
    <s v="Lithuania"/>
    <s v="Ministry of Health"/>
    <s v="Mar. 6, 2021"/>
    <x v="3"/>
    <x v="1"/>
    <x v="1"/>
    <x v="0"/>
    <x v="0"/>
  </r>
  <r>
    <s v="Luxembourg"/>
    <s v="Government of Luxembourg"/>
    <s v="Mar. 4, 2021"/>
    <x v="3"/>
    <x v="1"/>
    <x v="1"/>
    <x v="0"/>
    <x v="0"/>
  </r>
  <r>
    <s v="Macao"/>
    <s v="Government of Macao"/>
    <s v="Feb. 18, 2021"/>
    <x v="4"/>
    <x v="0"/>
    <x v="0"/>
    <x v="0"/>
    <x v="0"/>
  </r>
  <r>
    <s v="Malaysia"/>
    <s v="Government of Malaysia"/>
    <s v="Mar. 5, 2021"/>
    <x v="5"/>
    <x v="0"/>
    <x v="0"/>
    <x v="0"/>
    <x v="0"/>
  </r>
  <r>
    <s v="Maldives"/>
    <s v="Presidency of the Maldives"/>
    <s v="Mar. 6, 2021"/>
    <x v="2"/>
    <x v="0"/>
    <x v="0"/>
    <x v="0"/>
    <x v="0"/>
  </r>
  <r>
    <s v="Malta"/>
    <s v="COVID-19 Malta Public Health Response Team"/>
    <s v="Mar. 5, 2021"/>
    <x v="0"/>
    <x v="0"/>
    <x v="0"/>
    <x v="0"/>
    <x v="0"/>
  </r>
  <r>
    <s v="Mauritius"/>
    <s v="National Communication Committee on COVID-19"/>
    <s v="Feb. 17, 2021"/>
    <x v="2"/>
    <x v="0"/>
    <x v="0"/>
    <x v="0"/>
    <x v="0"/>
  </r>
  <r>
    <s v="Mexico"/>
    <s v="Secretary of Health"/>
    <s v="Mar. 6, 2021"/>
    <x v="2"/>
    <x v="3"/>
    <x v="4"/>
    <x v="0"/>
    <x v="0"/>
  </r>
  <r>
    <s v="Monaco"/>
    <s v="National Council"/>
    <s v="Jan. 18, 2021"/>
    <x v="0"/>
    <x v="0"/>
    <x v="0"/>
    <x v="0"/>
    <x v="0"/>
  </r>
  <r>
    <s v="Mongolia"/>
    <s v="Ministry of Health"/>
    <s v="Feb. 26, 2021"/>
    <x v="2"/>
    <x v="0"/>
    <x v="0"/>
    <x v="0"/>
    <x v="0"/>
  </r>
  <r>
    <s v="Montenegro"/>
    <s v="Government of Montenegro"/>
    <s v="Mar. 5, 2021"/>
    <x v="1"/>
    <x v="0"/>
    <x v="0"/>
    <x v="0"/>
    <x v="0"/>
  </r>
  <r>
    <s v="Montserrat"/>
    <s v="Government of Montserrat"/>
    <s v="Feb. 23, 2021"/>
    <x v="2"/>
    <x v="0"/>
    <x v="0"/>
    <x v="0"/>
    <x v="0"/>
  </r>
  <r>
    <s v="Morocco"/>
    <s v="Ministry of Health"/>
    <s v="Mar. 6, 2021"/>
    <x v="2"/>
    <x v="6"/>
    <x v="0"/>
    <x v="0"/>
    <x v="0"/>
  </r>
  <r>
    <s v="Myanmar"/>
    <s v="Ministry of Health"/>
    <s v="Feb. 2, 2021"/>
    <x v="2"/>
    <x v="0"/>
    <x v="0"/>
    <x v="0"/>
    <x v="0"/>
  </r>
  <r>
    <s v="Nepal"/>
    <s v="Government of Nepal"/>
    <s v="Feb. 20, 2021"/>
    <x v="2"/>
    <x v="0"/>
    <x v="0"/>
    <x v="0"/>
    <x v="0"/>
  </r>
  <r>
    <s v="Netherlands"/>
    <s v="National Institute for Public Health and the Environment"/>
    <s v="Feb. 28, 2021"/>
    <x v="3"/>
    <x v="1"/>
    <x v="1"/>
    <x v="0"/>
    <x v="0"/>
  </r>
  <r>
    <s v="New Zealand"/>
    <s v="Ministry of Health"/>
    <s v="Mar. 3, 2021"/>
    <x v="0"/>
    <x v="0"/>
    <x v="0"/>
    <x v="0"/>
    <x v="0"/>
  </r>
  <r>
    <s v="Northern Cyprus"/>
    <s v="Ministry of Health"/>
    <s v="Jan. 22, 2021"/>
    <x v="0"/>
    <x v="4"/>
    <x v="0"/>
    <x v="0"/>
    <x v="0"/>
  </r>
  <r>
    <s v="Northern Ireland"/>
    <s v="Government of the United Kingdom"/>
    <s v="Mar. 5, 2021"/>
    <x v="2"/>
    <x v="3"/>
    <x v="0"/>
    <x v="0"/>
    <x v="0"/>
  </r>
  <r>
    <s v="Norway"/>
    <s v="Norwegian Institute of Public Health"/>
    <s v="Mar. 4, 2021"/>
    <x v="3"/>
    <x v="1"/>
    <x v="1"/>
    <x v="0"/>
    <x v="0"/>
  </r>
  <r>
    <s v="Oman"/>
    <s v="Ministry of Health"/>
    <s v="Feb. 23, 2021"/>
    <x v="2"/>
    <x v="3"/>
    <x v="0"/>
    <x v="0"/>
    <x v="0"/>
  </r>
  <r>
    <s v="Pakistan"/>
    <s v="National Command and Operation Centre"/>
    <s v="Feb. 21, 2021"/>
    <x v="2"/>
    <x v="6"/>
    <x v="4"/>
    <x v="0"/>
    <x v="0"/>
  </r>
  <r>
    <s v="Panama"/>
    <s v="Ministry of Health"/>
    <s v="Mar. 6, 2021"/>
    <x v="0"/>
    <x v="0"/>
    <x v="0"/>
    <x v="0"/>
    <x v="0"/>
  </r>
  <r>
    <s v="Paraguay"/>
    <s v="Government of Paraguay"/>
    <s v="Feb. 25, 2021"/>
    <x v="1"/>
    <x v="0"/>
    <x v="0"/>
    <x v="0"/>
    <x v="0"/>
  </r>
  <r>
    <s v="Peru"/>
    <s v="Ministry of Health"/>
    <s v="Mar. 5, 2021"/>
    <x v="4"/>
    <x v="0"/>
    <x v="0"/>
    <x v="0"/>
    <x v="0"/>
  </r>
  <r>
    <s v="Philippines"/>
    <s v="Government of the Philippines"/>
    <s v="Mar. 2, 2021"/>
    <x v="5"/>
    <x v="0"/>
    <x v="0"/>
    <x v="0"/>
    <x v="0"/>
  </r>
  <r>
    <s v="Poland"/>
    <s v="Ministry of Health"/>
    <s v="Mar. 6, 2021"/>
    <x v="3"/>
    <x v="1"/>
    <x v="1"/>
    <x v="0"/>
    <x v="0"/>
  </r>
  <r>
    <s v="Portugal"/>
    <s v="General Directorate of Health via Data Science for Social Good"/>
    <s v="Mar. 6, 2021"/>
    <x v="3"/>
    <x v="3"/>
    <x v="0"/>
    <x v="0"/>
    <x v="0"/>
  </r>
  <r>
    <s v="Qatar"/>
    <s v="National Strategic Group on COVID-19"/>
    <s v="Feb. 18, 2021"/>
    <x v="0"/>
    <x v="0"/>
    <x v="0"/>
    <x v="0"/>
    <x v="0"/>
  </r>
  <r>
    <s v="Romania"/>
    <s v="Government of Romania"/>
    <s v="Mar. 5, 2021"/>
    <x v="3"/>
    <x v="1"/>
    <x v="1"/>
    <x v="0"/>
    <x v="0"/>
  </r>
  <r>
    <s v="Russia"/>
    <s v="Official data from local governments via gogov.ru"/>
    <s v="Mar. 6, 2021"/>
    <x v="7"/>
    <x v="2"/>
    <x v="0"/>
    <x v="0"/>
    <x v="0"/>
  </r>
  <r>
    <s v="Rwanda"/>
    <s v="Ministry of Health"/>
    <s v="Mar. 6, 2021"/>
    <x v="3"/>
    <x v="1"/>
    <x v="1"/>
    <x v="0"/>
    <x v="0"/>
  </r>
  <r>
    <s v="Saint Helena"/>
    <s v="Government of Saint Helena"/>
    <s v="Feb. 3, 2021"/>
    <x v="2"/>
    <x v="0"/>
    <x v="0"/>
    <x v="0"/>
    <x v="0"/>
  </r>
  <r>
    <s v="San Marino"/>
    <s v="Social Security Institute"/>
    <s v="Mar. 5, 2021"/>
    <x v="1"/>
    <x v="0"/>
    <x v="0"/>
    <x v="0"/>
    <x v="0"/>
  </r>
  <r>
    <s v="Saudi Arabia"/>
    <s v="Saudi Health Council"/>
    <s v="Mar. 5, 2021"/>
    <x v="2"/>
    <x v="3"/>
    <x v="0"/>
    <x v="0"/>
    <x v="0"/>
  </r>
  <r>
    <s v="Scotland"/>
    <s v="Government of the United Kingdom"/>
    <s v="Mar. 5, 2021"/>
    <x v="2"/>
    <x v="3"/>
    <x v="0"/>
    <x v="0"/>
    <x v="0"/>
  </r>
  <r>
    <s v="Senegal"/>
    <s v="Ministry of Health"/>
    <s v="Mar. 6, 2021"/>
    <x v="4"/>
    <x v="0"/>
    <x v="0"/>
    <x v="0"/>
    <x v="0"/>
  </r>
  <r>
    <s v="Serbia"/>
    <s v="Government of Serbia"/>
    <s v="Mar. 6, 2021"/>
    <x v="2"/>
    <x v="3"/>
    <x v="2"/>
    <x v="1"/>
    <x v="0"/>
  </r>
  <r>
    <s v="Seychelles"/>
    <s v="Extended Programme for Immunisation"/>
    <s v="Mar. 5, 2021"/>
    <x v="2"/>
    <x v="6"/>
    <x v="0"/>
    <x v="0"/>
    <x v="0"/>
  </r>
  <r>
    <s v="Singapore"/>
    <s v="Ministry of Health"/>
    <s v="Mar. 4, 2021"/>
    <x v="0"/>
    <x v="0"/>
    <x v="0"/>
    <x v="0"/>
    <x v="0"/>
  </r>
  <r>
    <s v="Slovakia"/>
    <s v="Ministry of Health"/>
    <s v="Mar. 6, 2021"/>
    <x v="0"/>
    <x v="0"/>
    <x v="0"/>
    <x v="0"/>
    <x v="0"/>
  </r>
  <r>
    <s v="Slovenia"/>
    <s v="National Institute of Public Health, via Sledilnik"/>
    <s v="Mar. 5, 2021"/>
    <x v="2"/>
    <x v="3"/>
    <x v="0"/>
    <x v="0"/>
    <x v="0"/>
  </r>
  <r>
    <s v="South Africa"/>
    <s v="Ministry of Health"/>
    <s v="Feb. 28, 2021"/>
    <x v="8"/>
    <x v="0"/>
    <x v="0"/>
    <x v="0"/>
    <x v="0"/>
  </r>
  <r>
    <s v="South Korea"/>
    <s v="Korea Centers for Disease Control and Prevention"/>
    <s v="Mar. 6, 2021"/>
    <x v="2"/>
    <x v="0"/>
    <x v="0"/>
    <x v="0"/>
    <x v="0"/>
  </r>
  <r>
    <s v="Spain"/>
    <s v="Ministry of Health"/>
    <s v="Mar. 4, 2021"/>
    <x v="3"/>
    <x v="1"/>
    <x v="1"/>
    <x v="0"/>
    <x v="0"/>
  </r>
  <r>
    <s v="Sri Lanka"/>
    <s v="Ministry of Health"/>
    <s v="Mar. 6, 2021"/>
    <x v="2"/>
    <x v="0"/>
    <x v="0"/>
    <x v="0"/>
    <x v="0"/>
  </r>
  <r>
    <s v="Sweden"/>
    <s v="Public Health Agency of Sweden"/>
    <s v="Mar. 5, 2021"/>
    <x v="2"/>
    <x v="3"/>
    <x v="0"/>
    <x v="0"/>
    <x v="0"/>
  </r>
  <r>
    <s v="Switzerland"/>
    <s v="Federal Office of Public Health"/>
    <s v="Mar. 3, 2021"/>
    <x v="3"/>
    <x v="3"/>
    <x v="0"/>
    <x v="0"/>
    <x v="0"/>
  </r>
  <r>
    <s v="Thailand"/>
    <s v="Government of Thailand"/>
    <s v="Mar. 2, 2021"/>
    <x v="5"/>
    <x v="0"/>
    <x v="0"/>
    <x v="0"/>
    <x v="0"/>
  </r>
  <r>
    <s v="Trinidad and Tobago"/>
    <s v="Ministry of Health"/>
    <s v="Feb. 22, 2021"/>
    <x v="2"/>
    <x v="0"/>
    <x v="0"/>
    <x v="0"/>
    <x v="0"/>
  </r>
  <r>
    <s v="Turkey"/>
    <s v="COVID-19 Vaccine Information Platform"/>
    <s v="Mar. 6, 2021"/>
    <x v="5"/>
    <x v="0"/>
    <x v="0"/>
    <x v="0"/>
    <x v="0"/>
  </r>
  <r>
    <s v="Turks and Caicos Islands"/>
    <s v="Ministry of Health"/>
    <s v="Feb. 8, 2021"/>
    <x v="0"/>
    <x v="0"/>
    <x v="0"/>
    <x v="0"/>
    <x v="0"/>
  </r>
  <r>
    <s v="Ukraine"/>
    <s v="Ministry of Health"/>
    <s v="Mar. 6, 2021"/>
    <x v="2"/>
    <x v="0"/>
    <x v="0"/>
    <x v="0"/>
    <x v="0"/>
  </r>
  <r>
    <s v="United Arab Emirates"/>
    <s v="National Emergency Crisis and Disaster Management Authority"/>
    <s v="Mar. 6, 2021"/>
    <x v="2"/>
    <x v="3"/>
    <x v="2"/>
    <x v="3"/>
    <x v="1"/>
  </r>
  <r>
    <s v="United Kingdom"/>
    <s v="Government of the United Kingdom"/>
    <s v="Mar. 5, 2021"/>
    <x v="2"/>
    <x v="3"/>
    <x v="0"/>
    <x v="0"/>
    <x v="0"/>
  </r>
  <r>
    <s v="United States"/>
    <s v="Centers for Disease Control and Prevention"/>
    <s v="Mar. 6, 2021"/>
    <x v="3"/>
    <x v="3"/>
    <x v="0"/>
    <x v="0"/>
    <x v="0"/>
  </r>
  <r>
    <s v="Uruguay"/>
    <s v="Ministry of Health"/>
    <s v="Mar. 5, 2021"/>
    <x v="5"/>
    <x v="0"/>
    <x v="0"/>
    <x v="0"/>
    <x v="0"/>
  </r>
  <r>
    <s v="Venezuela"/>
    <s v="Government of Venezuela"/>
    <s v="Mar. 4, 2021"/>
    <x v="1"/>
    <x v="0"/>
    <x v="0"/>
    <x v="0"/>
    <x v="0"/>
  </r>
  <r>
    <s v="Wales"/>
    <s v="Government of the United Kingdom"/>
    <s v="Mar. 5, 2021"/>
    <x v="2"/>
    <x v="3"/>
    <x v="0"/>
    <x v="0"/>
    <x v="0"/>
  </r>
  <r>
    <s v="Zimbabwe"/>
    <s v="Ministry of Health"/>
    <s v="Mar. 6, 2021"/>
    <x v="4"/>
    <x v="0"/>
    <x v="0"/>
    <x v="0"/>
    <x v="0"/>
  </r>
  <r>
    <m/>
    <m/>
    <m/>
    <x v="9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B410C-126E-4FA5-88BB-143E6AACB905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8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 sortType="ascending">
      <items count="5">
        <item x="2"/>
        <item x="3"/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6C8F4-9810-4332-BBBB-0AE07D04778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9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 sortType="ascending">
      <items count="6">
        <item x="1"/>
        <item x="2"/>
        <item x="3"/>
        <item x="4"/>
        <item x="0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891B7-8459-42BC-A0B8-390CCAA31EC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1" firstHeaderRow="1" firstDataRow="1" firstDataCol="1"/>
  <pivotFields count="8">
    <pivotField dataField="1" showAll="0"/>
    <pivotField showAll="0"/>
    <pivotField showAll="0"/>
    <pivotField showAll="0"/>
    <pivotField axis="axisRow" showAll="0" sortType="ascending">
      <items count="8">
        <item x="1"/>
        <item x="3"/>
        <item x="6"/>
        <item x="5"/>
        <item x="4"/>
        <item x="2"/>
        <item x="0"/>
        <item t="default"/>
      </items>
    </pivotField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27111-BB3A-443E-B151-C77D40AC5E6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8">
    <pivotField dataField="1" showAll="0"/>
    <pivotField showAll="0"/>
    <pivotField showAll="0"/>
    <pivotField axis="axisRow" showAll="0" sortType="ascending">
      <items count="11">
        <item x="6"/>
        <item x="7"/>
        <item x="8"/>
        <item x="3"/>
        <item x="2"/>
        <item x="0"/>
        <item x="4"/>
        <item x="5"/>
        <item x="1"/>
        <item x="9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9D503-E8E3-4D49-8235-090FF1154C28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N6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B182-5E45-4137-80F1-00A5ED039AAF}">
  <dimension ref="A1:D9"/>
  <sheetViews>
    <sheetView tabSelected="1" workbookViewId="0">
      <selection activeCell="D19" sqref="D19"/>
    </sheetView>
  </sheetViews>
  <sheetFormatPr baseColWidth="10" defaultColWidth="8.83203125" defaultRowHeight="15"/>
  <cols>
    <col min="1" max="1" width="19.1640625" bestFit="1" customWidth="1"/>
    <col min="2" max="2" width="12.1640625" bestFit="1" customWidth="1"/>
    <col min="3" max="3" width="12.6640625" bestFit="1" customWidth="1"/>
    <col min="4" max="4" width="12.5" bestFit="1" customWidth="1"/>
    <col min="5" max="5" width="65" bestFit="1" customWidth="1"/>
  </cols>
  <sheetData>
    <row r="1" spans="1:4">
      <c r="A1" s="6" t="s">
        <v>172</v>
      </c>
      <c r="B1" s="7" t="s">
        <v>175</v>
      </c>
      <c r="C1" s="7" t="s">
        <v>273</v>
      </c>
      <c r="D1" s="7" t="s">
        <v>176</v>
      </c>
    </row>
    <row r="2" spans="1:4">
      <c r="A2" s="6" t="s">
        <v>160</v>
      </c>
      <c r="B2" s="11">
        <v>0.81</v>
      </c>
      <c r="C2" s="11">
        <v>0.81</v>
      </c>
      <c r="D2" s="11">
        <v>0.81</v>
      </c>
    </row>
    <row r="3" spans="1:4">
      <c r="A3" s="7" t="s">
        <v>211</v>
      </c>
      <c r="B3" s="11">
        <v>0.56999999999999995</v>
      </c>
      <c r="C3" s="11">
        <v>0.66</v>
      </c>
      <c r="D3" s="11">
        <v>0.72</v>
      </c>
    </row>
    <row r="4" spans="1:4">
      <c r="A4" s="6" t="s">
        <v>159</v>
      </c>
      <c r="B4" s="11">
        <v>0.94099999999999995</v>
      </c>
      <c r="C4" s="11">
        <v>0.94099999999999995</v>
      </c>
      <c r="D4" s="11">
        <v>0.94099999999999995</v>
      </c>
    </row>
    <row r="5" spans="1:4">
      <c r="A5" s="6" t="s">
        <v>10</v>
      </c>
      <c r="B5" s="11">
        <v>0.7</v>
      </c>
      <c r="C5" s="11">
        <f>AVERAGE(B5, D5)</f>
        <v>0.8</v>
      </c>
      <c r="D5" s="11">
        <v>0.9</v>
      </c>
    </row>
    <row r="6" spans="1:4">
      <c r="A6" s="6" t="s">
        <v>5</v>
      </c>
      <c r="B6" s="11">
        <v>0.94</v>
      </c>
      <c r="C6" s="11">
        <v>0.94499999999999995</v>
      </c>
      <c r="D6" s="11">
        <v>0.95</v>
      </c>
    </row>
    <row r="7" spans="1:4">
      <c r="A7" s="6" t="s">
        <v>28</v>
      </c>
      <c r="B7" s="11"/>
      <c r="C7" s="11">
        <v>0.79339999999999999</v>
      </c>
      <c r="D7" s="11">
        <v>0.86</v>
      </c>
    </row>
    <row r="8" spans="1:4">
      <c r="A8" s="6" t="s">
        <v>75</v>
      </c>
      <c r="B8" s="11">
        <v>0.5</v>
      </c>
      <c r="C8" s="11">
        <v>0.78</v>
      </c>
      <c r="D8" s="11">
        <v>0.91</v>
      </c>
    </row>
    <row r="9" spans="1:4">
      <c r="A9" s="6" t="s">
        <v>169</v>
      </c>
      <c r="B9" s="11">
        <v>0.91400000000000003</v>
      </c>
      <c r="C9" s="11">
        <f>AVERAGE(B9, D9)</f>
        <v>0.93199999999999994</v>
      </c>
      <c r="D9" s="11">
        <v>0.95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679D-CC36-41F2-8706-1EEB3552A268}">
  <dimension ref="A3:N28"/>
  <sheetViews>
    <sheetView workbookViewId="0">
      <selection activeCell="A26" sqref="A26"/>
    </sheetView>
  </sheetViews>
  <sheetFormatPr baseColWidth="10" defaultColWidth="8.83203125" defaultRowHeight="15"/>
  <cols>
    <col min="1" max="1" width="19.1640625" bestFit="1" customWidth="1"/>
    <col min="2" max="2" width="18.5" customWidth="1"/>
    <col min="3" max="3" width="9.5" bestFit="1" customWidth="1"/>
    <col min="4" max="4" width="19.1640625" bestFit="1" customWidth="1"/>
    <col min="5" max="5" width="16.5" bestFit="1" customWidth="1"/>
    <col min="7" max="7" width="17.83203125" bestFit="1" customWidth="1"/>
    <col min="8" max="8" width="16.5" bestFit="1" customWidth="1"/>
    <col min="10" max="10" width="18" bestFit="1" customWidth="1"/>
    <col min="11" max="11" width="16.5" bestFit="1" customWidth="1"/>
    <col min="13" max="13" width="13.1640625" bestFit="1" customWidth="1"/>
    <col min="14" max="14" width="16.5" bestFit="1" customWidth="1"/>
  </cols>
  <sheetData>
    <row r="3" spans="1:14">
      <c r="A3" s="1" t="s">
        <v>166</v>
      </c>
      <c r="B3" t="s">
        <v>168</v>
      </c>
      <c r="D3" s="1" t="s">
        <v>166</v>
      </c>
      <c r="E3" t="s">
        <v>168</v>
      </c>
      <c r="G3" s="1" t="s">
        <v>166</v>
      </c>
      <c r="H3" t="s">
        <v>168</v>
      </c>
      <c r="J3" s="1" t="s">
        <v>166</v>
      </c>
      <c r="K3" t="s">
        <v>168</v>
      </c>
      <c r="M3" s="1" t="s">
        <v>166</v>
      </c>
      <c r="N3" t="s">
        <v>168</v>
      </c>
    </row>
    <row r="4" spans="1:14">
      <c r="A4" s="2" t="s">
        <v>160</v>
      </c>
      <c r="B4" s="3">
        <v>1</v>
      </c>
      <c r="D4" s="2" t="s">
        <v>10</v>
      </c>
      <c r="E4" s="3">
        <v>23</v>
      </c>
      <c r="G4" s="2" t="s">
        <v>5</v>
      </c>
      <c r="H4" s="3">
        <v>22</v>
      </c>
      <c r="J4" s="2" t="s">
        <v>28</v>
      </c>
      <c r="K4" s="3">
        <v>1</v>
      </c>
      <c r="M4" s="2" t="s">
        <v>169</v>
      </c>
      <c r="N4" s="3">
        <v>2</v>
      </c>
    </row>
    <row r="5" spans="1:14">
      <c r="A5" s="2" t="s">
        <v>270</v>
      </c>
      <c r="B5" s="3">
        <v>1</v>
      </c>
      <c r="D5" s="2" t="s">
        <v>5</v>
      </c>
      <c r="E5" s="3">
        <v>22</v>
      </c>
      <c r="G5" s="2" t="s">
        <v>28</v>
      </c>
      <c r="H5" s="3">
        <v>3</v>
      </c>
      <c r="J5" s="2" t="s">
        <v>170</v>
      </c>
      <c r="K5" s="3">
        <v>1</v>
      </c>
      <c r="M5" s="2" t="s">
        <v>220</v>
      </c>
      <c r="N5" s="3">
        <v>123</v>
      </c>
    </row>
    <row r="6" spans="1:14">
      <c r="A6" s="2" t="s">
        <v>211</v>
      </c>
      <c r="B6" s="3">
        <v>1</v>
      </c>
      <c r="D6" s="2" t="s">
        <v>28</v>
      </c>
      <c r="E6" s="3">
        <v>4</v>
      </c>
      <c r="G6" s="2" t="s">
        <v>75</v>
      </c>
      <c r="H6" s="3">
        <v>1</v>
      </c>
      <c r="J6" s="2" t="s">
        <v>169</v>
      </c>
      <c r="K6" s="3">
        <v>2</v>
      </c>
      <c r="M6" s="2" t="s">
        <v>167</v>
      </c>
      <c r="N6" s="3">
        <v>125</v>
      </c>
    </row>
    <row r="7" spans="1:14">
      <c r="A7" s="2" t="s">
        <v>159</v>
      </c>
      <c r="B7" s="3">
        <v>30</v>
      </c>
      <c r="D7" s="2" t="s">
        <v>170</v>
      </c>
      <c r="E7" s="3">
        <v>1</v>
      </c>
      <c r="G7" s="2" t="s">
        <v>169</v>
      </c>
      <c r="H7" s="3">
        <v>2</v>
      </c>
      <c r="J7" s="2" t="s">
        <v>220</v>
      </c>
      <c r="K7" s="3">
        <v>121</v>
      </c>
    </row>
    <row r="8" spans="1:14">
      <c r="A8" s="2" t="s">
        <v>10</v>
      </c>
      <c r="B8" s="3">
        <v>39</v>
      </c>
      <c r="D8" s="2" t="s">
        <v>75</v>
      </c>
      <c r="E8" s="3">
        <v>4</v>
      </c>
      <c r="G8" s="2" t="s">
        <v>220</v>
      </c>
      <c r="H8" s="3">
        <v>97</v>
      </c>
      <c r="J8" s="2" t="s">
        <v>167</v>
      </c>
      <c r="K8" s="3">
        <v>125</v>
      </c>
    </row>
    <row r="9" spans="1:14">
      <c r="A9" s="2" t="s">
        <v>5</v>
      </c>
      <c r="B9" s="3">
        <v>29</v>
      </c>
      <c r="D9" s="2" t="s">
        <v>169</v>
      </c>
      <c r="E9" s="3">
        <v>2</v>
      </c>
      <c r="G9" s="2" t="s">
        <v>167</v>
      </c>
      <c r="H9" s="3">
        <v>125</v>
      </c>
    </row>
    <row r="10" spans="1:14">
      <c r="A10" s="2" t="s">
        <v>28</v>
      </c>
      <c r="B10" s="3">
        <v>7</v>
      </c>
      <c r="D10" s="2" t="s">
        <v>220</v>
      </c>
      <c r="E10" s="3">
        <v>69</v>
      </c>
    </row>
    <row r="11" spans="1:14">
      <c r="A11" s="2" t="s">
        <v>75</v>
      </c>
      <c r="B11" s="3">
        <v>7</v>
      </c>
      <c r="D11" s="2" t="s">
        <v>167</v>
      </c>
      <c r="E11" s="3">
        <v>125</v>
      </c>
    </row>
    <row r="12" spans="1:14">
      <c r="A12" s="2" t="s">
        <v>169</v>
      </c>
      <c r="B12" s="3">
        <v>10</v>
      </c>
    </row>
    <row r="13" spans="1:14">
      <c r="A13" s="2" t="s">
        <v>220</v>
      </c>
      <c r="B13" s="3"/>
    </row>
    <row r="14" spans="1:14">
      <c r="A14" s="2" t="s">
        <v>167</v>
      </c>
      <c r="B14" s="3">
        <v>125</v>
      </c>
    </row>
    <row r="15" spans="1:14">
      <c r="A15" s="2"/>
      <c r="B15" s="3"/>
    </row>
    <row r="16" spans="1:14">
      <c r="A16" t="s">
        <v>271</v>
      </c>
    </row>
    <row r="17" spans="1:7">
      <c r="A17" s="4" t="s">
        <v>172</v>
      </c>
      <c r="B17" s="5" t="s">
        <v>174</v>
      </c>
      <c r="C17" s="5" t="s">
        <v>161</v>
      </c>
      <c r="D17" s="5" t="s">
        <v>162</v>
      </c>
      <c r="E17" s="5" t="s">
        <v>163</v>
      </c>
      <c r="F17" s="5" t="s">
        <v>164</v>
      </c>
      <c r="G17" s="5" t="s">
        <v>165</v>
      </c>
    </row>
    <row r="18" spans="1:7">
      <c r="A18" s="4" t="s">
        <v>160</v>
      </c>
      <c r="B18" s="5">
        <f>SUM(C18:G18)</f>
        <v>1</v>
      </c>
      <c r="C18" s="5">
        <f t="shared" ref="C18:C19" si="0">IFERROR(VLOOKUP($A18, $A$4:$B$11, 2, FALSE), 0)</f>
        <v>1</v>
      </c>
      <c r="D18" s="5">
        <f t="shared" ref="D18:D28" si="1">IFERROR(VLOOKUP($A18, $D$3:$E$10, 2, FALSE), 0)</f>
        <v>0</v>
      </c>
      <c r="E18" s="5">
        <f t="shared" ref="E18:E28" si="2">IFERROR(VLOOKUP($A18, $G$4:$H$11, 2, FALSE), 0)</f>
        <v>0</v>
      </c>
      <c r="F18" s="5">
        <f t="shared" ref="F18:F28" si="3">IFERROR(VLOOKUP($A18, $J$4:$K$11, 2, FALSE), 0)</f>
        <v>0</v>
      </c>
      <c r="G18" s="5">
        <f t="shared" ref="G18:G28" si="4">IFERROR(VLOOKUP($A18, $M$4:$N$11, 2, FALSE), 0)</f>
        <v>0</v>
      </c>
    </row>
    <row r="19" spans="1:7">
      <c r="A19" t="s">
        <v>270</v>
      </c>
      <c r="B19" s="5">
        <f>SUM(C19:G19)</f>
        <v>1</v>
      </c>
      <c r="C19" s="5">
        <f t="shared" si="0"/>
        <v>1</v>
      </c>
      <c r="D19" s="5">
        <f t="shared" si="1"/>
        <v>0</v>
      </c>
      <c r="E19" s="5">
        <f t="shared" si="2"/>
        <v>0</v>
      </c>
      <c r="F19" s="5">
        <f t="shared" si="3"/>
        <v>0</v>
      </c>
      <c r="G19" s="5">
        <f t="shared" si="4"/>
        <v>0</v>
      </c>
    </row>
    <row r="20" spans="1:7">
      <c r="A20" s="4" t="s">
        <v>211</v>
      </c>
      <c r="B20" s="5">
        <f t="shared" ref="B20:B27" si="5">SUM(C20:G20)</f>
        <v>1</v>
      </c>
      <c r="C20" s="5">
        <f t="shared" ref="C20:C26" si="6">IFERROR(VLOOKUP($A20, $A$4:$B$11, 2, FALSE), 0)</f>
        <v>1</v>
      </c>
      <c r="D20" s="5">
        <f t="shared" si="1"/>
        <v>0</v>
      </c>
      <c r="E20" s="5">
        <f t="shared" si="2"/>
        <v>0</v>
      </c>
      <c r="F20" s="5">
        <f t="shared" si="3"/>
        <v>0</v>
      </c>
      <c r="G20" s="5">
        <f t="shared" si="4"/>
        <v>0</v>
      </c>
    </row>
    <row r="21" spans="1:7">
      <c r="A21" s="4" t="s">
        <v>159</v>
      </c>
      <c r="B21" s="5">
        <f t="shared" si="5"/>
        <v>30</v>
      </c>
      <c r="C21" s="5">
        <f t="shared" si="6"/>
        <v>30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5">
        <f t="shared" si="4"/>
        <v>0</v>
      </c>
    </row>
    <row r="22" spans="1:7">
      <c r="A22" s="4" t="s">
        <v>10</v>
      </c>
      <c r="B22" s="5">
        <f t="shared" si="5"/>
        <v>62</v>
      </c>
      <c r="C22" s="5">
        <f t="shared" si="6"/>
        <v>39</v>
      </c>
      <c r="D22" s="5">
        <f t="shared" si="1"/>
        <v>23</v>
      </c>
      <c r="E22" s="5">
        <f t="shared" si="2"/>
        <v>0</v>
      </c>
      <c r="F22" s="5">
        <f t="shared" si="3"/>
        <v>0</v>
      </c>
      <c r="G22" s="5">
        <f t="shared" si="4"/>
        <v>0</v>
      </c>
    </row>
    <row r="23" spans="1:7">
      <c r="A23" s="4" t="s">
        <v>5</v>
      </c>
      <c r="B23" s="5">
        <f t="shared" si="5"/>
        <v>73</v>
      </c>
      <c r="C23" s="5">
        <f t="shared" si="6"/>
        <v>29</v>
      </c>
      <c r="D23" s="5">
        <f t="shared" si="1"/>
        <v>22</v>
      </c>
      <c r="E23" s="5">
        <f t="shared" si="2"/>
        <v>22</v>
      </c>
      <c r="F23" s="5">
        <f t="shared" si="3"/>
        <v>0</v>
      </c>
      <c r="G23" s="5">
        <f t="shared" si="4"/>
        <v>0</v>
      </c>
    </row>
    <row r="24" spans="1:7">
      <c r="A24" s="4" t="s">
        <v>28</v>
      </c>
      <c r="B24" s="5">
        <f t="shared" si="5"/>
        <v>15</v>
      </c>
      <c r="C24" s="5">
        <f t="shared" si="6"/>
        <v>7</v>
      </c>
      <c r="D24" s="5">
        <f t="shared" si="1"/>
        <v>4</v>
      </c>
      <c r="E24" s="5">
        <f t="shared" si="2"/>
        <v>3</v>
      </c>
      <c r="F24" s="5">
        <f t="shared" si="3"/>
        <v>1</v>
      </c>
      <c r="G24" s="5">
        <f t="shared" si="4"/>
        <v>0</v>
      </c>
    </row>
    <row r="25" spans="1:7">
      <c r="A25" s="4" t="s">
        <v>170</v>
      </c>
      <c r="B25" s="5">
        <f t="shared" ref="B25" si="7">SUM(C25:G25)</f>
        <v>2</v>
      </c>
      <c r="C25" s="5">
        <f t="shared" si="6"/>
        <v>0</v>
      </c>
      <c r="D25" s="5">
        <f t="shared" si="1"/>
        <v>1</v>
      </c>
      <c r="E25" s="5">
        <f t="shared" si="2"/>
        <v>0</v>
      </c>
      <c r="F25" s="5">
        <f t="shared" si="3"/>
        <v>1</v>
      </c>
      <c r="G25" s="5">
        <f t="shared" si="4"/>
        <v>0</v>
      </c>
    </row>
    <row r="26" spans="1:7">
      <c r="A26" s="4" t="s">
        <v>75</v>
      </c>
      <c r="B26" s="5">
        <f t="shared" si="5"/>
        <v>12</v>
      </c>
      <c r="C26" s="5">
        <f t="shared" si="6"/>
        <v>7</v>
      </c>
      <c r="D26" s="5">
        <f t="shared" si="1"/>
        <v>4</v>
      </c>
      <c r="E26" s="5">
        <f t="shared" si="2"/>
        <v>1</v>
      </c>
      <c r="F26" s="5">
        <f t="shared" si="3"/>
        <v>0</v>
      </c>
      <c r="G26" s="5">
        <f t="shared" si="4"/>
        <v>0</v>
      </c>
    </row>
    <row r="27" spans="1:7">
      <c r="A27" s="4" t="s">
        <v>169</v>
      </c>
      <c r="B27" s="5">
        <f t="shared" si="5"/>
        <v>18</v>
      </c>
      <c r="C27" s="5">
        <f>IFERROR(VLOOKUP($A27, $A$4:$B$12, 2, FALSE), 0)</f>
        <v>10</v>
      </c>
      <c r="D27" s="5">
        <f t="shared" si="1"/>
        <v>2</v>
      </c>
      <c r="E27" s="5">
        <f t="shared" si="2"/>
        <v>2</v>
      </c>
      <c r="F27" s="5">
        <f t="shared" si="3"/>
        <v>2</v>
      </c>
      <c r="G27" s="5">
        <f t="shared" si="4"/>
        <v>2</v>
      </c>
    </row>
    <row r="28" spans="1:7">
      <c r="A28" s="6" t="s">
        <v>171</v>
      </c>
      <c r="B28" s="7"/>
      <c r="C28" s="5">
        <f>SUM(C18:C27)</f>
        <v>125</v>
      </c>
      <c r="D28" s="5">
        <f t="shared" si="1"/>
        <v>0</v>
      </c>
      <c r="E28" s="5">
        <f t="shared" si="2"/>
        <v>0</v>
      </c>
      <c r="F28" s="5">
        <f t="shared" si="3"/>
        <v>0</v>
      </c>
      <c r="G28" s="5">
        <f t="shared" si="4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520A-5739-4DD1-8FF8-6F0587C4D483}">
  <dimension ref="A1:B126"/>
  <sheetViews>
    <sheetView zoomScaleNormal="100" workbookViewId="0">
      <selection activeCell="B29" sqref="B29"/>
    </sheetView>
  </sheetViews>
  <sheetFormatPr baseColWidth="10" defaultColWidth="8.83203125" defaultRowHeight="15"/>
  <cols>
    <col min="1" max="1" width="22.5" bestFit="1" customWidth="1"/>
    <col min="2" max="2" width="19.1640625" bestFit="1" customWidth="1"/>
  </cols>
  <sheetData>
    <row r="1" spans="1:2">
      <c r="A1" t="s">
        <v>0</v>
      </c>
      <c r="B1" t="s">
        <v>173</v>
      </c>
    </row>
    <row r="2" spans="1:2">
      <c r="A2" t="s">
        <v>3</v>
      </c>
      <c r="B2" t="str">
        <f>VLOOKUP(A2, '0308'!A:D, 4, FALSE)</f>
        <v>Pfizer/BioNTech</v>
      </c>
    </row>
    <row r="3" spans="1:2">
      <c r="A3" t="s">
        <v>6</v>
      </c>
      <c r="B3" t="str">
        <f>VLOOKUP(A3, '0308'!A:D, 4, FALSE)</f>
        <v>SputnikV</v>
      </c>
    </row>
    <row r="4" spans="1:2">
      <c r="A4" t="s">
        <v>7</v>
      </c>
      <c r="B4" t="str">
        <f>VLOOKUP(A4, '0308'!A:D, 4, FALSE)</f>
        <v>Pfizer/BioNTech</v>
      </c>
    </row>
    <row r="5" spans="1:2">
      <c r="A5" t="s">
        <v>9</v>
      </c>
      <c r="B5" t="str">
        <f>VLOOKUP(A5, '0308'!A:D, 4, FALSE)</f>
        <v>Oxford/AstraZeneca</v>
      </c>
    </row>
    <row r="6" spans="1:2">
      <c r="A6" t="s">
        <v>11</v>
      </c>
      <c r="B6" t="str">
        <f>VLOOKUP(A6, '0308'!A:D, 4, FALSE)</f>
        <v>SputnikV</v>
      </c>
    </row>
    <row r="7" spans="1:2">
      <c r="A7" t="s">
        <v>180</v>
      </c>
      <c r="B7" t="str">
        <f>VLOOKUP(A7, '0308'!A:D, 4, FALSE)</f>
        <v>Pfizer/BioNTech</v>
      </c>
    </row>
    <row r="8" spans="1:2">
      <c r="A8" t="s">
        <v>12</v>
      </c>
      <c r="B8" t="str">
        <f>VLOOKUP(A8, '0308'!A:D, 4, FALSE)</f>
        <v>Moderna</v>
      </c>
    </row>
    <row r="9" spans="1:2">
      <c r="A9" t="s">
        <v>13</v>
      </c>
      <c r="B9" t="str">
        <f>VLOOKUP(A9, '0308'!A:D, 4, FALSE)</f>
        <v>Oxford/AstraZeneca</v>
      </c>
    </row>
    <row r="10" spans="1:2">
      <c r="A10" t="s">
        <v>15</v>
      </c>
      <c r="B10" t="str">
        <f>VLOOKUP(A10, '0308'!A:D, 4, FALSE)</f>
        <v>Oxford/AstraZeneca</v>
      </c>
    </row>
    <row r="11" spans="1:2">
      <c r="A11" t="s">
        <v>16</v>
      </c>
      <c r="B11" t="str">
        <f>VLOOKUP(A11, '0308'!A:D, 4, FALSE)</f>
        <v>Oxford/AstraZeneca</v>
      </c>
    </row>
    <row r="12" spans="1:2">
      <c r="A12" t="s">
        <v>18</v>
      </c>
      <c r="B12" t="str">
        <f>VLOOKUP(A12, '0308'!A:D, 4, FALSE)</f>
        <v>Oxford/AstraZeneca</v>
      </c>
    </row>
    <row r="13" spans="1:2">
      <c r="A13" t="s">
        <v>183</v>
      </c>
      <c r="B13" t="str">
        <f>VLOOKUP(A13, '0308'!A:D, 4, FALSE)</f>
        <v>SputnikV</v>
      </c>
    </row>
    <row r="14" spans="1:2">
      <c r="A14" t="s">
        <v>19</v>
      </c>
      <c r="B14" t="str">
        <f>VLOOKUP(A14, '0308'!A:D, 4, FALSE)</f>
        <v>Moderna</v>
      </c>
    </row>
    <row r="15" spans="1:2">
      <c r="A15" t="s">
        <v>243</v>
      </c>
      <c r="B15" t="str">
        <f>VLOOKUP(A15, '0308'!A:D, 4, FALSE)</f>
        <v>Oxford/AstraZeneca</v>
      </c>
    </row>
    <row r="16" spans="1:2">
      <c r="A16" t="s">
        <v>21</v>
      </c>
      <c r="B16" t="str">
        <f>VLOOKUP(A16, '0308'!A:D, 4, FALSE)</f>
        <v>Pfizer/BioNTech</v>
      </c>
    </row>
    <row r="17" spans="1:2">
      <c r="A17" t="s">
        <v>23</v>
      </c>
      <c r="B17" t="str">
        <f>VLOOKUP(A17, '0308'!A:D, 4, FALSE)</f>
        <v>SputnikV</v>
      </c>
    </row>
    <row r="18" spans="1:2">
      <c r="A18" t="s">
        <v>24</v>
      </c>
      <c r="B18" t="str">
        <f>VLOOKUP(A18, '0308'!A:D, 4, FALSE)</f>
        <v>Oxford/AstraZeneca</v>
      </c>
    </row>
    <row r="19" spans="1:2">
      <c r="A19" t="s">
        <v>26</v>
      </c>
      <c r="B19" t="str">
        <f>VLOOKUP(A19, '0308'!A:D, 4, FALSE)</f>
        <v>Moderna</v>
      </c>
    </row>
    <row r="20" spans="1:2">
      <c r="A20" t="s">
        <v>27</v>
      </c>
      <c r="B20" t="str">
        <f>VLOOKUP(A20, '0308'!A:D, 4, FALSE)</f>
        <v>Sinopharm/Beijing</v>
      </c>
    </row>
    <row r="21" spans="1:2">
      <c r="A21" t="s">
        <v>29</v>
      </c>
      <c r="B21" t="str">
        <f>VLOOKUP(A21, '0308'!A:D, 4, FALSE)</f>
        <v>Moderna</v>
      </c>
    </row>
    <row r="22" spans="1:2">
      <c r="A22" t="s">
        <v>30</v>
      </c>
      <c r="B22" t="str">
        <f>VLOOKUP(A22, '0308'!A:D, 4, FALSE)</f>
        <v>Pfizer/BioNTech</v>
      </c>
    </row>
    <row r="23" spans="1:2">
      <c r="A23" s="8" t="s">
        <v>32</v>
      </c>
      <c r="B23" s="8" t="s">
        <v>75</v>
      </c>
    </row>
    <row r="24" spans="1:2">
      <c r="A24" t="s">
        <v>34</v>
      </c>
      <c r="B24" t="str">
        <f>VLOOKUP(A24, '0308'!A:D, 4, FALSE)</f>
        <v>Sinopharm/Beijing</v>
      </c>
    </row>
    <row r="25" spans="1:2">
      <c r="A25" t="s">
        <v>36</v>
      </c>
      <c r="B25" t="str">
        <f>VLOOKUP(A25, '0308'!A:D, 4, FALSE)</f>
        <v>Pfizer/BioNTech</v>
      </c>
    </row>
    <row r="26" spans="1:2">
      <c r="A26" t="s">
        <v>37</v>
      </c>
      <c r="B26" t="str">
        <f>VLOOKUP(A26, '0308'!A:D, 4, FALSE)</f>
        <v>Pfizer/BioNTech</v>
      </c>
    </row>
    <row r="27" spans="1:2">
      <c r="A27" t="s">
        <v>38</v>
      </c>
      <c r="B27" t="str">
        <f>VLOOKUP(A27, '0308'!A:D, 4, FALSE)</f>
        <v>Pfizer/BioNTech</v>
      </c>
    </row>
    <row r="28" spans="1:2">
      <c r="A28" t="s">
        <v>39</v>
      </c>
      <c r="B28" t="str">
        <f>VLOOKUP(A28, '0308'!A:D, 4, FALSE)</f>
        <v>Pfizer/BioNTech</v>
      </c>
    </row>
    <row r="29" spans="1:2">
      <c r="A29" s="8" t="s">
        <v>41</v>
      </c>
      <c r="B29" s="8" t="s">
        <v>5</v>
      </c>
    </row>
    <row r="30" spans="1:2">
      <c r="A30" t="s">
        <v>42</v>
      </c>
      <c r="B30" t="str">
        <f>VLOOKUP(A30, '0308'!A:D, 4, FALSE)</f>
        <v>Moderna</v>
      </c>
    </row>
    <row r="31" spans="1:2">
      <c r="A31" t="s">
        <v>44</v>
      </c>
      <c r="B31" t="str">
        <f>VLOOKUP(A31, '0308'!A:D, 4, FALSE)</f>
        <v>Oxford/AstraZeneca</v>
      </c>
    </row>
    <row r="32" spans="1:2">
      <c r="A32" t="s">
        <v>46</v>
      </c>
      <c r="B32" t="str">
        <f>VLOOKUP(A32, '0308'!A:D, 4, FALSE)</f>
        <v>Pfizer/BioNTech</v>
      </c>
    </row>
    <row r="33" spans="1:2">
      <c r="A33" t="s">
        <v>48</v>
      </c>
      <c r="B33" t="str">
        <f>VLOOKUP(A33, '0308'!A:D, 4, FALSE)</f>
        <v>Sinopharm/Beijing</v>
      </c>
    </row>
    <row r="34" spans="1:2">
      <c r="A34" t="s">
        <v>187</v>
      </c>
      <c r="B34" t="str">
        <f>VLOOKUP(A34, '0308'!A:D, 4, FALSE)</f>
        <v>Oxford/AstraZeneca</v>
      </c>
    </row>
    <row r="35" spans="1:2">
      <c r="A35" t="s">
        <v>49</v>
      </c>
      <c r="B35" t="str">
        <f>VLOOKUP(A35, '0308'!A:D, 4, FALSE)</f>
        <v>Oxford/AstraZeneca</v>
      </c>
    </row>
    <row r="36" spans="1:2">
      <c r="A36" t="s">
        <v>51</v>
      </c>
      <c r="B36" t="str">
        <f>VLOOKUP(A36, '0308'!A:D, 4, FALSE)</f>
        <v>Moderna</v>
      </c>
    </row>
    <row r="37" spans="1:2">
      <c r="A37" t="s">
        <v>53</v>
      </c>
      <c r="B37" t="str">
        <f>VLOOKUP(A37, '0308'!A:D, 4, FALSE)</f>
        <v>Pfizer/BioNTech</v>
      </c>
    </row>
    <row r="38" spans="1:2">
      <c r="A38" t="s">
        <v>188</v>
      </c>
      <c r="B38" t="str">
        <f>VLOOKUP(A38, '0308'!A:D, 4, FALSE)</f>
        <v>Oxford/AstraZeneca</v>
      </c>
    </row>
    <row r="39" spans="1:2">
      <c r="A39" t="s">
        <v>55</v>
      </c>
      <c r="B39" t="str">
        <f>VLOOKUP(A39, '0308'!A:D, 4, FALSE)</f>
        <v>Moderna</v>
      </c>
    </row>
    <row r="40" spans="1:2">
      <c r="A40" t="s">
        <v>57</v>
      </c>
      <c r="B40" t="str">
        <f>VLOOKUP(A40, '0308'!A:D, 4, FALSE)</f>
        <v>Moderna</v>
      </c>
    </row>
    <row r="41" spans="1:2">
      <c r="A41" s="8" t="s">
        <v>59</v>
      </c>
      <c r="B41" s="8" t="s">
        <v>5</v>
      </c>
    </row>
    <row r="42" spans="1:2">
      <c r="A42" t="s">
        <v>61</v>
      </c>
      <c r="B42" t="str">
        <f>VLOOKUP(A42, '0308'!A:D, 4, FALSE)</f>
        <v>Pfizer/BioNTech</v>
      </c>
    </row>
    <row r="43" spans="1:2">
      <c r="A43" t="s">
        <v>63</v>
      </c>
      <c r="B43" t="str">
        <f>VLOOKUP(A43, '0308'!A:D, 4, FALSE)</f>
        <v>Moderna</v>
      </c>
    </row>
    <row r="44" spans="1:2">
      <c r="A44" t="s">
        <v>64</v>
      </c>
      <c r="B44" t="str">
        <f>VLOOKUP(A44, '0308'!A:D, 4, FALSE)</f>
        <v>Pfizer/BioNTech</v>
      </c>
    </row>
    <row r="45" spans="1:2">
      <c r="A45" t="s">
        <v>248</v>
      </c>
      <c r="B45" t="str">
        <f>VLOOKUP(A45, '0308'!A:D, 4, FALSE)</f>
        <v>Sinovac</v>
      </c>
    </row>
    <row r="46" spans="1:2">
      <c r="A46" t="s">
        <v>66</v>
      </c>
      <c r="B46" t="str">
        <f>VLOOKUP(A46, '0308'!A:D, 4, FALSE)</f>
        <v>Pfizer/BioNTech</v>
      </c>
    </row>
    <row r="47" spans="1:2">
      <c r="A47" t="s">
        <v>68</v>
      </c>
      <c r="B47" t="str">
        <f>VLOOKUP(A47, '0308'!A:D, 4, FALSE)</f>
        <v>Oxford/AstraZeneca</v>
      </c>
    </row>
    <row r="48" spans="1:2">
      <c r="A48" t="s">
        <v>250</v>
      </c>
      <c r="B48" t="str">
        <f>VLOOKUP(A48, '0308'!A:D, 4, FALSE)</f>
        <v>Moderna</v>
      </c>
    </row>
    <row r="49" spans="1:2">
      <c r="A49" t="s">
        <v>252</v>
      </c>
      <c r="B49" t="str">
        <f>VLOOKUP(A49, '0308'!A:D, 4, FALSE)</f>
        <v>Pfizer/BioNTech</v>
      </c>
    </row>
    <row r="50" spans="1:2">
      <c r="A50" t="s">
        <v>69</v>
      </c>
      <c r="B50" t="str">
        <f>VLOOKUP(A50, '0308'!A:D, 4, FALSE)</f>
        <v>Moderna</v>
      </c>
    </row>
    <row r="51" spans="1:2">
      <c r="A51" s="8" t="s">
        <v>71</v>
      </c>
      <c r="B51" s="8" t="s">
        <v>5</v>
      </c>
    </row>
    <row r="52" spans="1:2">
      <c r="A52" t="s">
        <v>73</v>
      </c>
      <c r="B52" t="str">
        <f>VLOOKUP(A52, '0308'!A:D, 4, FALSE)</f>
        <v>Covaxin</v>
      </c>
    </row>
    <row r="53" spans="1:2">
      <c r="A53" t="s">
        <v>74</v>
      </c>
      <c r="B53" t="str">
        <f>VLOOKUP(A53, '0308'!A:D, 4, FALSE)</f>
        <v>Sinovac</v>
      </c>
    </row>
    <row r="54" spans="1:2">
      <c r="A54" t="s">
        <v>76</v>
      </c>
      <c r="B54" t="str">
        <f>VLOOKUP(A54, '0308'!A:D, 4, FALSE)</f>
        <v>SputnikV</v>
      </c>
    </row>
    <row r="55" spans="1:2">
      <c r="A55" t="s">
        <v>78</v>
      </c>
      <c r="B55" t="str">
        <f>VLOOKUP(A55, '0308'!A:D, 4, FALSE)</f>
        <v>Moderna</v>
      </c>
    </row>
    <row r="56" spans="1:2">
      <c r="A56" t="s">
        <v>80</v>
      </c>
      <c r="B56" t="str">
        <f>VLOOKUP(A56, '0308'!A:D, 4, FALSE)</f>
        <v>Oxford/AstraZeneca</v>
      </c>
    </row>
    <row r="57" spans="1:2">
      <c r="A57" s="8" t="s">
        <v>82</v>
      </c>
      <c r="B57" s="8" t="s">
        <v>5</v>
      </c>
    </row>
    <row r="58" spans="1:2">
      <c r="A58" s="8" t="s">
        <v>84</v>
      </c>
      <c r="B58" s="8" t="s">
        <v>5</v>
      </c>
    </row>
    <row r="59" spans="1:2">
      <c r="A59" t="s">
        <v>86</v>
      </c>
      <c r="B59" t="str">
        <f>VLOOKUP(A59, '0308'!A:D, 4, FALSE)</f>
        <v>Pfizer/BioNTech</v>
      </c>
    </row>
    <row r="60" spans="1:2">
      <c r="A60" t="s">
        <v>88</v>
      </c>
      <c r="B60" t="str">
        <f>VLOOKUP(A60, '0308'!A:D, 4, FALSE)</f>
        <v>Oxford/AstraZeneca</v>
      </c>
    </row>
    <row r="61" spans="1:2">
      <c r="A61" t="s">
        <v>254</v>
      </c>
      <c r="B61" t="str">
        <f>VLOOKUP(A61, '0308'!A:D, 4, FALSE)</f>
        <v>Pfizer/BioNTech</v>
      </c>
    </row>
    <row r="62" spans="1:2">
      <c r="A62" t="s">
        <v>194</v>
      </c>
      <c r="B62" t="str">
        <f>VLOOKUP(A62, '0308'!A:D, 4, FALSE)</f>
        <v>SputnikV</v>
      </c>
    </row>
    <row r="63" spans="1:2">
      <c r="A63" t="s">
        <v>90</v>
      </c>
      <c r="B63" t="str">
        <f>VLOOKUP(A63, '0308'!A:D, 4, FALSE)</f>
        <v>Pfizer/BioNTech</v>
      </c>
    </row>
    <row r="64" spans="1:2">
      <c r="A64" s="8" t="s">
        <v>91</v>
      </c>
      <c r="B64" s="8" t="s">
        <v>10</v>
      </c>
    </row>
    <row r="65" spans="1:2">
      <c r="A65" t="s">
        <v>196</v>
      </c>
      <c r="B65" t="str">
        <f>VLOOKUP(A65, '0308'!A:D, 4, FALSE)</f>
        <v>Pfizer/BioNTech</v>
      </c>
    </row>
    <row r="66" spans="1:2">
      <c r="A66" t="s">
        <v>93</v>
      </c>
      <c r="B66" t="str">
        <f>VLOOKUP(A66, '0308'!A:D, 4, FALSE)</f>
        <v>Moderna</v>
      </c>
    </row>
    <row r="67" spans="1:2">
      <c r="A67" s="8" t="s">
        <v>95</v>
      </c>
      <c r="B67" s="8" t="s">
        <v>5</v>
      </c>
    </row>
    <row r="68" spans="1:2">
      <c r="A68" t="s">
        <v>96</v>
      </c>
      <c r="B68" t="str">
        <f>VLOOKUP(A68, '0308'!A:D, 4, FALSE)</f>
        <v>Moderna</v>
      </c>
    </row>
    <row r="69" spans="1:2">
      <c r="A69" t="s">
        <v>98</v>
      </c>
      <c r="B69" t="str">
        <f>VLOOKUP(A69, '0308'!A:D, 4, FALSE)</f>
        <v>Sinopharm/Beijing</v>
      </c>
    </row>
    <row r="70" spans="1:2">
      <c r="A70" t="s">
        <v>256</v>
      </c>
      <c r="B70" t="str">
        <f>VLOOKUP(A70, '0308'!A:D, 4, FALSE)</f>
        <v>Sinovac</v>
      </c>
    </row>
    <row r="71" spans="1:2">
      <c r="A71" t="s">
        <v>100</v>
      </c>
      <c r="B71" t="str">
        <f>VLOOKUP(A71, '0308'!A:D, 4, FALSE)</f>
        <v>Oxford/AstraZeneca</v>
      </c>
    </row>
    <row r="72" spans="1:2">
      <c r="A72" t="s">
        <v>102</v>
      </c>
      <c r="B72" t="str">
        <f>VLOOKUP(A72, '0308'!A:D, 4, FALSE)</f>
        <v>Pfizer/BioNTech</v>
      </c>
    </row>
    <row r="73" spans="1:2">
      <c r="A73" t="s">
        <v>104</v>
      </c>
      <c r="B73" t="str">
        <f>VLOOKUP(A73, '0308'!A:D, 4, FALSE)</f>
        <v>Oxford/AstraZeneca</v>
      </c>
    </row>
    <row r="74" spans="1:2">
      <c r="A74" t="s">
        <v>106</v>
      </c>
      <c r="B74" t="str">
        <f>VLOOKUP(A74, '0308'!A:D, 4, FALSE)</f>
        <v>Oxford/AstraZeneca</v>
      </c>
    </row>
    <row r="75" spans="1:2">
      <c r="A75" t="s">
        <v>108</v>
      </c>
      <c r="B75" t="str">
        <f>VLOOKUP(A75, '0308'!A:D, 4, FALSE)</f>
        <v>Pfizer/BioNTech</v>
      </c>
    </row>
    <row r="76" spans="1:2">
      <c r="A76" t="s">
        <v>258</v>
      </c>
      <c r="B76" t="str">
        <f>VLOOKUP(A76, '0308'!A:D, 4, FALSE)</f>
        <v>Oxford/AstraZeneca</v>
      </c>
    </row>
    <row r="77" spans="1:2">
      <c r="A77" t="s">
        <v>199</v>
      </c>
      <c r="B77" t="str">
        <f>VLOOKUP(A77, '0308'!A:D, 4, FALSE)</f>
        <v>SputnikV</v>
      </c>
    </row>
    <row r="78" spans="1:2">
      <c r="A78" t="s">
        <v>259</v>
      </c>
      <c r="B78" t="str">
        <f>VLOOKUP(A78, '0308'!A:D, 4, FALSE)</f>
        <v>Oxford/AstraZeneca</v>
      </c>
    </row>
    <row r="79" spans="1:2">
      <c r="A79" t="s">
        <v>110</v>
      </c>
      <c r="B79" t="str">
        <f>VLOOKUP(A79, '0308'!A:D, 4, FALSE)</f>
        <v>Oxford/AstraZeneca</v>
      </c>
    </row>
    <row r="80" spans="1:2">
      <c r="A80" t="s">
        <v>111</v>
      </c>
      <c r="B80" t="str">
        <f>VLOOKUP(A80, '0308'!A:D, 4, FALSE)</f>
        <v>Oxford/AstraZeneca</v>
      </c>
    </row>
    <row r="81" spans="1:2">
      <c r="A81" t="s">
        <v>112</v>
      </c>
      <c r="B81" t="str">
        <f>VLOOKUP(A81, '0308'!A:D, 4, FALSE)</f>
        <v>Oxford/AstraZeneca</v>
      </c>
    </row>
    <row r="82" spans="1:2">
      <c r="A82" t="s">
        <v>114</v>
      </c>
      <c r="B82" t="str">
        <f>VLOOKUP(A82, '0308'!A:D, 4, FALSE)</f>
        <v>Moderna</v>
      </c>
    </row>
    <row r="83" spans="1:2">
      <c r="A83" t="s">
        <v>203</v>
      </c>
      <c r="B83" t="str">
        <f>VLOOKUP(A83, '0308'!A:D, 4, FALSE)</f>
        <v>Pfizer/BioNTech</v>
      </c>
    </row>
    <row r="84" spans="1:2">
      <c r="A84" t="s">
        <v>116</v>
      </c>
      <c r="B84" t="str">
        <f>VLOOKUP(A84, '0308'!A:D, 4, FALSE)</f>
        <v>Pfizer/BioNTech</v>
      </c>
    </row>
    <row r="85" spans="1:2">
      <c r="A85" t="s">
        <v>117</v>
      </c>
      <c r="B85" t="str">
        <f>VLOOKUP(A85, '0308'!A:D, 4, FALSE)</f>
        <v>Oxford/AstraZeneca</v>
      </c>
    </row>
    <row r="86" spans="1:2">
      <c r="A86" t="s">
        <v>118</v>
      </c>
      <c r="B86" t="str">
        <f>VLOOKUP(A86, '0308'!A:D, 4, FALSE)</f>
        <v>Moderna</v>
      </c>
    </row>
    <row r="87" spans="1:2">
      <c r="A87" t="s">
        <v>120</v>
      </c>
      <c r="B87" t="str">
        <f>VLOOKUP(A87, '0308'!A:D, 4, FALSE)</f>
        <v>Oxford/AstraZeneca</v>
      </c>
    </row>
    <row r="88" spans="1:2">
      <c r="A88" t="s">
        <v>121</v>
      </c>
      <c r="B88" t="str">
        <f>VLOOKUP(A88, '0308'!A:D, 4, FALSE)</f>
        <v>Oxford/AstraZeneca</v>
      </c>
    </row>
    <row r="89" spans="1:2">
      <c r="A89" t="s">
        <v>123</v>
      </c>
      <c r="B89" t="str">
        <f>VLOOKUP(A89, '0308'!A:D, 4, FALSE)</f>
        <v>Pfizer/BioNTech</v>
      </c>
    </row>
    <row r="90" spans="1:2">
      <c r="A90" t="s">
        <v>205</v>
      </c>
      <c r="B90" t="str">
        <f>VLOOKUP(A90, '0308'!A:D, 4, FALSE)</f>
        <v>SputnikV</v>
      </c>
    </row>
    <row r="91" spans="1:2">
      <c r="A91" t="s">
        <v>124</v>
      </c>
      <c r="B91" t="str">
        <f>VLOOKUP(A91, '0308'!A:D, 4, FALSE)</f>
        <v>Sinopharm/Beijing</v>
      </c>
    </row>
    <row r="92" spans="1:2">
      <c r="A92" t="s">
        <v>261</v>
      </c>
      <c r="B92" t="str">
        <f>VLOOKUP(A92, '0308'!A:D, 4, FALSE)</f>
        <v>Sinovac</v>
      </c>
    </row>
    <row r="93" spans="1:2">
      <c r="A93" t="s">
        <v>125</v>
      </c>
      <c r="B93" t="str">
        <f>VLOOKUP(A93, '0308'!A:D, 4, FALSE)</f>
        <v>Moderna</v>
      </c>
    </row>
    <row r="94" spans="1:2">
      <c r="A94" t="s">
        <v>126</v>
      </c>
      <c r="B94" t="str">
        <f>VLOOKUP(A94, '0308'!A:D, 4, FALSE)</f>
        <v>Moderna</v>
      </c>
    </row>
    <row r="95" spans="1:2">
      <c r="A95" t="s">
        <v>127</v>
      </c>
      <c r="B95" t="str">
        <f>VLOOKUP(A95, '0308'!A:D, 4, FALSE)</f>
        <v>Pfizer/BioNTech</v>
      </c>
    </row>
    <row r="96" spans="1:2">
      <c r="A96" s="8" t="s">
        <v>129</v>
      </c>
      <c r="B96" s="8" t="s">
        <v>5</v>
      </c>
    </row>
    <row r="97" spans="1:2">
      <c r="A97" s="8" t="s">
        <v>131</v>
      </c>
      <c r="B97" s="8" t="s">
        <v>169</v>
      </c>
    </row>
    <row r="98" spans="1:2">
      <c r="A98" t="s">
        <v>264</v>
      </c>
      <c r="B98" t="str">
        <f>VLOOKUP(A98, '0308'!A:D, 4, FALSE)</f>
        <v>Moderna</v>
      </c>
    </row>
    <row r="99" spans="1:2">
      <c r="A99" t="s">
        <v>132</v>
      </c>
      <c r="B99" t="str">
        <f>VLOOKUP(A99, '0308'!A:D, 4, FALSE)</f>
        <v>Oxford/AstraZeneca</v>
      </c>
    </row>
    <row r="100" spans="1:2">
      <c r="A100" t="s">
        <v>265</v>
      </c>
      <c r="B100" t="str">
        <f>VLOOKUP(A100, '0308'!A:D, 4, FALSE)</f>
        <v>SputnikV</v>
      </c>
    </row>
    <row r="101" spans="1:2">
      <c r="A101" t="s">
        <v>134</v>
      </c>
      <c r="B101" t="str">
        <f>VLOOKUP(A101, '0308'!A:D, 4, FALSE)</f>
        <v>Oxford/AstraZeneca</v>
      </c>
    </row>
    <row r="102" spans="1:2">
      <c r="A102" t="s">
        <v>136</v>
      </c>
      <c r="B102" t="str">
        <f>VLOOKUP(A102, '0308'!A:D, 4, FALSE)</f>
        <v>Oxford/AstraZeneca</v>
      </c>
    </row>
    <row r="103" spans="1:2">
      <c r="A103" t="s">
        <v>209</v>
      </c>
      <c r="B103" t="str">
        <f>VLOOKUP(A103, '0308'!A:D, 4, FALSE)</f>
        <v>Sinopharm/Beijing</v>
      </c>
    </row>
    <row r="104" spans="1:2">
      <c r="A104" t="s">
        <v>137</v>
      </c>
      <c r="B104" t="str">
        <f>VLOOKUP(A104, '0308'!A:D, 4, FALSE)</f>
        <v>Oxford/AstraZeneca</v>
      </c>
    </row>
    <row r="105" spans="1:2">
      <c r="A105" t="s">
        <v>139</v>
      </c>
      <c r="B105" t="str">
        <f>VLOOKUP(A105, '0308'!A:D, 4, FALSE)</f>
        <v>Oxford/AstraZeneca</v>
      </c>
    </row>
    <row r="106" spans="1:2">
      <c r="A106" t="s">
        <v>141</v>
      </c>
      <c r="B106" t="str">
        <f>VLOOKUP(A106, '0308'!A:D, 4, FALSE)</f>
        <v>Pfizer/BioNTech</v>
      </c>
    </row>
    <row r="107" spans="1:2">
      <c r="A107" t="s">
        <v>142</v>
      </c>
      <c r="B107" t="str">
        <f>VLOOKUP(A107, '0308'!A:D, 4, FALSE)</f>
        <v>Pfizer/BioNTech</v>
      </c>
    </row>
    <row r="108" spans="1:2">
      <c r="A108" t="s">
        <v>143</v>
      </c>
      <c r="B108" t="str">
        <f>VLOOKUP(A108, '0308'!A:D, 4, FALSE)</f>
        <v>Oxford/AstraZeneca</v>
      </c>
    </row>
    <row r="109" spans="1:2">
      <c r="A109" t="s">
        <v>210</v>
      </c>
      <c r="B109" t="str">
        <f>VLOOKUP(A109, '0308'!A:D, 4, FALSE)</f>
        <v>Johnson&amp;Johnson</v>
      </c>
    </row>
    <row r="110" spans="1:2">
      <c r="A110" t="s">
        <v>212</v>
      </c>
      <c r="B110" t="str">
        <f>VLOOKUP(A110, '0308'!A:D, 4, FALSE)</f>
        <v>Oxford/AstraZeneca</v>
      </c>
    </row>
    <row r="111" spans="1:2">
      <c r="A111" t="s">
        <v>145</v>
      </c>
      <c r="B111" t="str">
        <f>VLOOKUP(A111, '0308'!A:D, 4, FALSE)</f>
        <v>Moderna</v>
      </c>
    </row>
    <row r="112" spans="1:2">
      <c r="A112" t="s">
        <v>146</v>
      </c>
      <c r="B112" t="str">
        <f>VLOOKUP(A112, '0308'!A:D, 4, FALSE)</f>
        <v>Oxford/AstraZeneca</v>
      </c>
    </row>
    <row r="113" spans="1:2">
      <c r="A113" t="s">
        <v>147</v>
      </c>
      <c r="B113" t="str">
        <f>VLOOKUP(A113, '0308'!A:D, 4, FALSE)</f>
        <v>Oxford/AstraZeneca</v>
      </c>
    </row>
    <row r="114" spans="1:2">
      <c r="A114" t="s">
        <v>149</v>
      </c>
      <c r="B114" t="str">
        <f>VLOOKUP(A114, '0308'!A:D, 4, FALSE)</f>
        <v>Moderna</v>
      </c>
    </row>
    <row r="115" spans="1:2">
      <c r="A115" t="s">
        <v>267</v>
      </c>
      <c r="B115" t="str">
        <f>VLOOKUP(A115, '0308'!A:D, 4, FALSE)</f>
        <v>Sinovac</v>
      </c>
    </row>
    <row r="116" spans="1:2">
      <c r="A116" t="s">
        <v>214</v>
      </c>
      <c r="B116" t="str">
        <f>VLOOKUP(A116, '0308'!A:D, 4, FALSE)</f>
        <v>Oxford/AstraZeneca</v>
      </c>
    </row>
    <row r="117" spans="1:2">
      <c r="A117" t="s">
        <v>150</v>
      </c>
      <c r="B117" t="str">
        <f>VLOOKUP(A117, '0308'!A:D, 4, FALSE)</f>
        <v>Sinovac</v>
      </c>
    </row>
    <row r="118" spans="1:2">
      <c r="A118" t="s">
        <v>152</v>
      </c>
      <c r="B118" t="str">
        <f>VLOOKUP(A118, '0308'!A:D, 4, FALSE)</f>
        <v>Pfizer/BioNTech</v>
      </c>
    </row>
    <row r="119" spans="1:2">
      <c r="A119" t="s">
        <v>216</v>
      </c>
      <c r="B119" t="str">
        <f>VLOOKUP(A119, '0308'!A:D, 4, FALSE)</f>
        <v>Oxford/AstraZeneca</v>
      </c>
    </row>
    <row r="120" spans="1:2">
      <c r="A120" s="8" t="s">
        <v>153</v>
      </c>
      <c r="B120" s="8" t="s">
        <v>28</v>
      </c>
    </row>
    <row r="121" spans="1:2">
      <c r="A121" t="s">
        <v>155</v>
      </c>
      <c r="B121" t="str">
        <f>VLOOKUP(A121, '0308'!A:D, 4, FALSE)</f>
        <v>Oxford/AstraZeneca</v>
      </c>
    </row>
    <row r="122" spans="1:2">
      <c r="A122" t="s">
        <v>156</v>
      </c>
      <c r="B122" t="str">
        <f>VLOOKUP(A122, '0308'!A:D, 4, FALSE)</f>
        <v>Moderna</v>
      </c>
    </row>
    <row r="123" spans="1:2">
      <c r="A123" t="s">
        <v>269</v>
      </c>
      <c r="B123" t="str">
        <f>VLOOKUP(A123, '0308'!A:D, 4, FALSE)</f>
        <v>Sinovac</v>
      </c>
    </row>
    <row r="124" spans="1:2">
      <c r="A124" t="s">
        <v>217</v>
      </c>
      <c r="B124" t="str">
        <f>VLOOKUP(A124, '0308'!A:D, 4, FALSE)</f>
        <v>SputnikV</v>
      </c>
    </row>
    <row r="125" spans="1:2">
      <c r="A125" t="s">
        <v>158</v>
      </c>
      <c r="B125" t="str">
        <f>VLOOKUP(A125, '0308'!A:D, 4, FALSE)</f>
        <v>Oxford/AstraZeneca</v>
      </c>
    </row>
    <row r="126" spans="1:2">
      <c r="A126" t="s">
        <v>219</v>
      </c>
      <c r="B126" t="str">
        <f>VLOOKUP(A126, '0308'!A:D, 4, FALSE)</f>
        <v>Sinopharm/Beijing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6"/>
  <sheetViews>
    <sheetView workbookViewId="0">
      <selection activeCell="D24" sqref="D24"/>
    </sheetView>
  </sheetViews>
  <sheetFormatPr baseColWidth="10" defaultColWidth="8.83203125" defaultRowHeight="15"/>
  <cols>
    <col min="1" max="1" width="22.5" bestFit="1" customWidth="1"/>
    <col min="2" max="2" width="57.6640625" bestFit="1" customWidth="1"/>
    <col min="3" max="3" width="20.1640625" bestFit="1" customWidth="1"/>
    <col min="4" max="4" width="19.1640625" bestFit="1" customWidth="1"/>
    <col min="5" max="5" width="19.5" bestFit="1" customWidth="1"/>
    <col min="6" max="6" width="18.33203125" bestFit="1" customWidth="1"/>
    <col min="7" max="7" width="18.5" bestFit="1" customWidth="1"/>
    <col min="8" max="8" width="9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272</v>
      </c>
    </row>
    <row r="2" spans="1:9">
      <c r="A2" t="s">
        <v>3</v>
      </c>
      <c r="B2" t="s">
        <v>4</v>
      </c>
      <c r="C2" t="s">
        <v>239</v>
      </c>
      <c r="D2" t="s">
        <v>5</v>
      </c>
      <c r="I2">
        <f>COUNTA(D2:H2)</f>
        <v>1</v>
      </c>
    </row>
    <row r="3" spans="1:9">
      <c r="A3" t="s">
        <v>6</v>
      </c>
      <c r="B3" t="s">
        <v>4</v>
      </c>
      <c r="C3" t="s">
        <v>178</v>
      </c>
      <c r="D3" t="s">
        <v>169</v>
      </c>
      <c r="I3">
        <f t="shared" ref="I3:I66" si="0">COUNTA(D3:H3)</f>
        <v>1</v>
      </c>
    </row>
    <row r="4" spans="1:9">
      <c r="A4" t="s">
        <v>7</v>
      </c>
      <c r="B4" t="s">
        <v>8</v>
      </c>
      <c r="C4" t="s">
        <v>182</v>
      </c>
      <c r="D4" t="s">
        <v>5</v>
      </c>
      <c r="I4">
        <f t="shared" si="0"/>
        <v>1</v>
      </c>
    </row>
    <row r="5" spans="1:9">
      <c r="A5" t="s">
        <v>9</v>
      </c>
      <c r="B5" t="s">
        <v>4</v>
      </c>
      <c r="C5" t="s">
        <v>182</v>
      </c>
      <c r="D5" t="s">
        <v>10</v>
      </c>
      <c r="I5">
        <f t="shared" si="0"/>
        <v>1</v>
      </c>
    </row>
    <row r="6" spans="1:9">
      <c r="A6" t="s">
        <v>11</v>
      </c>
      <c r="B6" t="s">
        <v>4</v>
      </c>
      <c r="C6" t="s">
        <v>240</v>
      </c>
      <c r="D6" t="s">
        <v>169</v>
      </c>
      <c r="I6">
        <f t="shared" si="0"/>
        <v>1</v>
      </c>
    </row>
    <row r="7" spans="1:9">
      <c r="A7" t="s">
        <v>180</v>
      </c>
      <c r="B7" t="s">
        <v>181</v>
      </c>
      <c r="C7" t="s">
        <v>241</v>
      </c>
      <c r="D7" t="s">
        <v>5</v>
      </c>
      <c r="I7">
        <f t="shared" si="0"/>
        <v>1</v>
      </c>
    </row>
    <row r="8" spans="1:9">
      <c r="A8" t="s">
        <v>12</v>
      </c>
      <c r="B8" t="s">
        <v>4</v>
      </c>
      <c r="C8" t="s">
        <v>241</v>
      </c>
      <c r="D8" t="s">
        <v>159</v>
      </c>
      <c r="E8" t="s">
        <v>10</v>
      </c>
      <c r="F8" t="s">
        <v>5</v>
      </c>
      <c r="I8">
        <f t="shared" si="0"/>
        <v>3</v>
      </c>
    </row>
    <row r="9" spans="1:9">
      <c r="A9" t="s">
        <v>13</v>
      </c>
      <c r="B9" t="s">
        <v>14</v>
      </c>
      <c r="C9" t="s">
        <v>239</v>
      </c>
      <c r="D9" t="s">
        <v>10</v>
      </c>
      <c r="E9" t="s">
        <v>169</v>
      </c>
      <c r="I9">
        <f t="shared" si="0"/>
        <v>2</v>
      </c>
    </row>
    <row r="10" spans="1:9">
      <c r="A10" t="s">
        <v>15</v>
      </c>
      <c r="B10" t="s">
        <v>4</v>
      </c>
      <c r="C10" t="s">
        <v>241</v>
      </c>
      <c r="D10" t="s">
        <v>10</v>
      </c>
      <c r="E10" t="s">
        <v>5</v>
      </c>
      <c r="F10" t="s">
        <v>28</v>
      </c>
      <c r="G10" t="s">
        <v>169</v>
      </c>
      <c r="I10">
        <f t="shared" si="0"/>
        <v>4</v>
      </c>
    </row>
    <row r="11" spans="1:9">
      <c r="A11" t="s">
        <v>16</v>
      </c>
      <c r="B11" t="s">
        <v>17</v>
      </c>
      <c r="C11" t="s">
        <v>242</v>
      </c>
      <c r="D11" t="s">
        <v>10</v>
      </c>
      <c r="I11">
        <f t="shared" si="0"/>
        <v>1</v>
      </c>
    </row>
    <row r="12" spans="1:9">
      <c r="A12" t="s">
        <v>18</v>
      </c>
      <c r="B12" t="s">
        <v>4</v>
      </c>
      <c r="C12" t="s">
        <v>242</v>
      </c>
      <c r="D12" t="s">
        <v>10</v>
      </c>
      <c r="I12">
        <f t="shared" si="0"/>
        <v>1</v>
      </c>
    </row>
    <row r="13" spans="1:9">
      <c r="A13" t="s">
        <v>183</v>
      </c>
      <c r="B13" t="s">
        <v>4</v>
      </c>
      <c r="C13" t="s">
        <v>184</v>
      </c>
      <c r="D13" t="s">
        <v>169</v>
      </c>
      <c r="I13">
        <f t="shared" si="0"/>
        <v>1</v>
      </c>
    </row>
    <row r="14" spans="1:9">
      <c r="A14" t="s">
        <v>19</v>
      </c>
      <c r="B14" t="s">
        <v>20</v>
      </c>
      <c r="C14" t="s">
        <v>240</v>
      </c>
      <c r="D14" t="s">
        <v>159</v>
      </c>
      <c r="E14" t="s">
        <v>10</v>
      </c>
      <c r="F14" t="s">
        <v>5</v>
      </c>
      <c r="I14">
        <f t="shared" si="0"/>
        <v>3</v>
      </c>
    </row>
    <row r="15" spans="1:9">
      <c r="A15" t="s">
        <v>243</v>
      </c>
      <c r="B15" t="s">
        <v>244</v>
      </c>
      <c r="C15" t="s">
        <v>240</v>
      </c>
      <c r="D15" t="s">
        <v>10</v>
      </c>
      <c r="I15">
        <f t="shared" si="0"/>
        <v>1</v>
      </c>
    </row>
    <row r="16" spans="1:9">
      <c r="A16" t="s">
        <v>21</v>
      </c>
      <c r="B16" t="s">
        <v>22</v>
      </c>
      <c r="C16" t="s">
        <v>239</v>
      </c>
      <c r="D16" t="s">
        <v>5</v>
      </c>
      <c r="I16">
        <f t="shared" si="0"/>
        <v>1</v>
      </c>
    </row>
    <row r="17" spans="1:9">
      <c r="A17" t="s">
        <v>23</v>
      </c>
      <c r="B17" t="s">
        <v>4</v>
      </c>
      <c r="C17" t="s">
        <v>241</v>
      </c>
      <c r="D17" t="s">
        <v>169</v>
      </c>
      <c r="I17">
        <f t="shared" si="0"/>
        <v>1</v>
      </c>
    </row>
    <row r="18" spans="1:9">
      <c r="A18" t="s">
        <v>24</v>
      </c>
      <c r="B18" t="s">
        <v>25</v>
      </c>
      <c r="C18" t="s">
        <v>241</v>
      </c>
      <c r="D18" t="s">
        <v>10</v>
      </c>
      <c r="E18" t="s">
        <v>75</v>
      </c>
      <c r="I18">
        <f t="shared" si="0"/>
        <v>2</v>
      </c>
    </row>
    <row r="19" spans="1:9">
      <c r="A19" t="s">
        <v>26</v>
      </c>
      <c r="B19" t="s">
        <v>4</v>
      </c>
      <c r="C19" t="s">
        <v>241</v>
      </c>
      <c r="D19" t="s">
        <v>159</v>
      </c>
      <c r="E19" t="s">
        <v>10</v>
      </c>
      <c r="F19" t="s">
        <v>5</v>
      </c>
      <c r="I19">
        <f t="shared" si="0"/>
        <v>3</v>
      </c>
    </row>
    <row r="20" spans="1:9">
      <c r="A20" t="s">
        <v>27</v>
      </c>
      <c r="B20" t="s">
        <v>4</v>
      </c>
      <c r="C20" t="s">
        <v>241</v>
      </c>
      <c r="D20" t="s">
        <v>28</v>
      </c>
      <c r="I20">
        <f t="shared" si="0"/>
        <v>1</v>
      </c>
    </row>
    <row r="21" spans="1:9">
      <c r="A21" t="s">
        <v>29</v>
      </c>
      <c r="B21" t="s">
        <v>245</v>
      </c>
      <c r="C21" t="s">
        <v>241</v>
      </c>
      <c r="D21" t="s">
        <v>159</v>
      </c>
      <c r="E21" t="s">
        <v>5</v>
      </c>
      <c r="I21">
        <f t="shared" si="0"/>
        <v>2</v>
      </c>
    </row>
    <row r="22" spans="1:9">
      <c r="A22" t="s">
        <v>30</v>
      </c>
      <c r="B22" t="s">
        <v>31</v>
      </c>
      <c r="C22" t="s">
        <v>239</v>
      </c>
      <c r="D22" t="s">
        <v>5</v>
      </c>
      <c r="I22">
        <f t="shared" si="0"/>
        <v>1</v>
      </c>
    </row>
    <row r="23" spans="1:9" s="8" customFormat="1">
      <c r="A23" s="8" t="s">
        <v>32</v>
      </c>
      <c r="B23" s="8" t="s">
        <v>33</v>
      </c>
      <c r="C23" s="8" t="s">
        <v>241</v>
      </c>
      <c r="D23" s="8" t="s">
        <v>5</v>
      </c>
      <c r="E23" s="8" t="s">
        <v>75</v>
      </c>
      <c r="I23">
        <f t="shared" si="0"/>
        <v>2</v>
      </c>
    </row>
    <row r="24" spans="1:9">
      <c r="A24" t="s">
        <v>34</v>
      </c>
      <c r="B24" t="s">
        <v>35</v>
      </c>
      <c r="C24" t="s">
        <v>246</v>
      </c>
      <c r="D24" t="s">
        <v>28</v>
      </c>
      <c r="E24" t="s">
        <v>170</v>
      </c>
      <c r="F24" t="s">
        <v>75</v>
      </c>
      <c r="I24">
        <f t="shared" si="0"/>
        <v>3</v>
      </c>
    </row>
    <row r="25" spans="1:9">
      <c r="A25" t="s">
        <v>36</v>
      </c>
      <c r="B25" t="s">
        <v>4</v>
      </c>
      <c r="C25" t="s">
        <v>241</v>
      </c>
      <c r="D25" t="s">
        <v>5</v>
      </c>
      <c r="I25">
        <f t="shared" si="0"/>
        <v>1</v>
      </c>
    </row>
    <row r="26" spans="1:9">
      <c r="A26" t="s">
        <v>37</v>
      </c>
      <c r="B26" t="s">
        <v>35</v>
      </c>
      <c r="C26" t="s">
        <v>240</v>
      </c>
      <c r="D26" t="s">
        <v>5</v>
      </c>
      <c r="I26">
        <f t="shared" si="0"/>
        <v>1</v>
      </c>
    </row>
    <row r="27" spans="1:9">
      <c r="A27" t="s">
        <v>38</v>
      </c>
      <c r="B27" t="s">
        <v>4</v>
      </c>
      <c r="C27" t="s">
        <v>242</v>
      </c>
      <c r="D27" t="s">
        <v>5</v>
      </c>
      <c r="I27">
        <f t="shared" si="0"/>
        <v>1</v>
      </c>
    </row>
    <row r="28" spans="1:9">
      <c r="A28" t="s">
        <v>39</v>
      </c>
      <c r="B28" t="s">
        <v>40</v>
      </c>
      <c r="C28" t="s">
        <v>240</v>
      </c>
      <c r="D28" t="s">
        <v>5</v>
      </c>
      <c r="I28">
        <f t="shared" si="0"/>
        <v>1</v>
      </c>
    </row>
    <row r="29" spans="1:9">
      <c r="A29" t="s">
        <v>41</v>
      </c>
      <c r="B29" t="s">
        <v>4</v>
      </c>
      <c r="C29" t="s">
        <v>241</v>
      </c>
      <c r="D29" t="s">
        <v>159</v>
      </c>
      <c r="E29" t="s">
        <v>10</v>
      </c>
      <c r="F29" t="s">
        <v>5</v>
      </c>
      <c r="I29">
        <f t="shared" si="0"/>
        <v>3</v>
      </c>
    </row>
    <row r="30" spans="1:9">
      <c r="A30" t="s">
        <v>42</v>
      </c>
      <c r="B30" t="s">
        <v>43</v>
      </c>
      <c r="C30" t="s">
        <v>240</v>
      </c>
      <c r="D30" t="s">
        <v>159</v>
      </c>
      <c r="E30" t="s">
        <v>5</v>
      </c>
      <c r="I30">
        <f t="shared" si="0"/>
        <v>2</v>
      </c>
    </row>
    <row r="31" spans="1:9">
      <c r="A31" t="s">
        <v>44</v>
      </c>
      <c r="B31" t="s">
        <v>45</v>
      </c>
      <c r="C31" t="s">
        <v>241</v>
      </c>
      <c r="D31" t="s">
        <v>10</v>
      </c>
      <c r="I31">
        <f t="shared" si="0"/>
        <v>1</v>
      </c>
    </row>
    <row r="32" spans="1:9">
      <c r="A32" t="s">
        <v>46</v>
      </c>
      <c r="B32" t="s">
        <v>47</v>
      </c>
      <c r="C32" t="s">
        <v>240</v>
      </c>
      <c r="D32" t="s">
        <v>5</v>
      </c>
      <c r="I32">
        <f t="shared" si="0"/>
        <v>1</v>
      </c>
    </row>
    <row r="33" spans="1:9">
      <c r="A33" t="s">
        <v>48</v>
      </c>
      <c r="B33" t="s">
        <v>4</v>
      </c>
      <c r="C33" t="s">
        <v>186</v>
      </c>
      <c r="D33" t="s">
        <v>28</v>
      </c>
      <c r="I33">
        <f t="shared" si="0"/>
        <v>1</v>
      </c>
    </row>
    <row r="34" spans="1:9">
      <c r="A34" t="s">
        <v>187</v>
      </c>
      <c r="B34" t="s">
        <v>4</v>
      </c>
      <c r="C34" t="s">
        <v>177</v>
      </c>
      <c r="D34" t="s">
        <v>10</v>
      </c>
      <c r="I34">
        <f t="shared" si="0"/>
        <v>1</v>
      </c>
    </row>
    <row r="35" spans="1:9">
      <c r="A35" t="s">
        <v>49</v>
      </c>
      <c r="B35" t="s">
        <v>50</v>
      </c>
      <c r="C35" t="s">
        <v>240</v>
      </c>
      <c r="D35" t="s">
        <v>10</v>
      </c>
      <c r="E35" t="s">
        <v>5</v>
      </c>
      <c r="I35">
        <f t="shared" si="0"/>
        <v>2</v>
      </c>
    </row>
    <row r="36" spans="1:9">
      <c r="A36" t="s">
        <v>51</v>
      </c>
      <c r="B36" t="s">
        <v>52</v>
      </c>
      <c r="C36" t="s">
        <v>240</v>
      </c>
      <c r="D36" t="s">
        <v>159</v>
      </c>
      <c r="E36" t="s">
        <v>10</v>
      </c>
      <c r="F36" t="s">
        <v>5</v>
      </c>
      <c r="I36">
        <f t="shared" si="0"/>
        <v>3</v>
      </c>
    </row>
    <row r="37" spans="1:9">
      <c r="A37" t="s">
        <v>53</v>
      </c>
      <c r="B37" t="s">
        <v>54</v>
      </c>
      <c r="C37" t="s">
        <v>241</v>
      </c>
      <c r="D37" t="s">
        <v>5</v>
      </c>
      <c r="I37">
        <f t="shared" si="0"/>
        <v>1</v>
      </c>
    </row>
    <row r="38" spans="1:9">
      <c r="A38" t="s">
        <v>188</v>
      </c>
      <c r="B38" t="s">
        <v>189</v>
      </c>
      <c r="C38" t="s">
        <v>185</v>
      </c>
      <c r="D38" t="s">
        <v>10</v>
      </c>
      <c r="I38">
        <f t="shared" si="0"/>
        <v>1</v>
      </c>
    </row>
    <row r="39" spans="1:9">
      <c r="A39" t="s">
        <v>55</v>
      </c>
      <c r="B39" t="s">
        <v>56</v>
      </c>
      <c r="C39" t="s">
        <v>241</v>
      </c>
      <c r="D39" t="s">
        <v>159</v>
      </c>
      <c r="E39" t="s">
        <v>10</v>
      </c>
      <c r="F39" t="s">
        <v>5</v>
      </c>
      <c r="I39">
        <f t="shared" si="0"/>
        <v>3</v>
      </c>
    </row>
    <row r="40" spans="1:9">
      <c r="A40" t="s">
        <v>57</v>
      </c>
      <c r="B40" t="s">
        <v>58</v>
      </c>
      <c r="C40" t="s">
        <v>240</v>
      </c>
      <c r="D40" t="s">
        <v>159</v>
      </c>
      <c r="E40" t="s">
        <v>10</v>
      </c>
      <c r="F40" t="s">
        <v>5</v>
      </c>
      <c r="I40">
        <f t="shared" si="0"/>
        <v>3</v>
      </c>
    </row>
    <row r="41" spans="1:9">
      <c r="A41" t="s">
        <v>59</v>
      </c>
      <c r="B41" t="s">
        <v>60</v>
      </c>
      <c r="C41" t="s">
        <v>240</v>
      </c>
      <c r="D41" t="s">
        <v>159</v>
      </c>
      <c r="E41" t="s">
        <v>10</v>
      </c>
      <c r="F41" t="s">
        <v>5</v>
      </c>
      <c r="I41">
        <f t="shared" si="0"/>
        <v>3</v>
      </c>
    </row>
    <row r="42" spans="1:9">
      <c r="A42" t="s">
        <v>61</v>
      </c>
      <c r="B42" t="s">
        <v>62</v>
      </c>
      <c r="C42" t="s">
        <v>241</v>
      </c>
      <c r="D42" t="s">
        <v>5</v>
      </c>
      <c r="I42">
        <f t="shared" si="0"/>
        <v>1</v>
      </c>
    </row>
    <row r="43" spans="1:9">
      <c r="A43" t="s">
        <v>63</v>
      </c>
      <c r="B43" t="s">
        <v>4</v>
      </c>
      <c r="C43" t="s">
        <v>241</v>
      </c>
      <c r="D43" t="s">
        <v>159</v>
      </c>
      <c r="E43" t="s">
        <v>10</v>
      </c>
      <c r="F43" t="s">
        <v>5</v>
      </c>
      <c r="I43">
        <f t="shared" si="0"/>
        <v>3</v>
      </c>
    </row>
    <row r="44" spans="1:9">
      <c r="A44" t="s">
        <v>64</v>
      </c>
      <c r="B44" t="s">
        <v>65</v>
      </c>
      <c r="C44" t="s">
        <v>247</v>
      </c>
      <c r="D44" t="s">
        <v>5</v>
      </c>
      <c r="I44">
        <f t="shared" si="0"/>
        <v>1</v>
      </c>
    </row>
    <row r="45" spans="1:9">
      <c r="A45" t="s">
        <v>248</v>
      </c>
      <c r="B45" t="s">
        <v>4</v>
      </c>
      <c r="C45" t="s">
        <v>247</v>
      </c>
      <c r="D45" t="s">
        <v>75</v>
      </c>
      <c r="I45">
        <f t="shared" si="0"/>
        <v>1</v>
      </c>
    </row>
    <row r="46" spans="1:9">
      <c r="A46" t="s">
        <v>66</v>
      </c>
      <c r="B46" t="s">
        <v>67</v>
      </c>
      <c r="C46" t="s">
        <v>249</v>
      </c>
      <c r="D46" t="s">
        <v>5</v>
      </c>
      <c r="I46">
        <f t="shared" si="0"/>
        <v>1</v>
      </c>
    </row>
    <row r="47" spans="1:9">
      <c r="A47" t="s">
        <v>68</v>
      </c>
      <c r="B47" t="s">
        <v>4</v>
      </c>
      <c r="C47" t="s">
        <v>185</v>
      </c>
      <c r="D47" t="s">
        <v>10</v>
      </c>
      <c r="I47">
        <f t="shared" si="0"/>
        <v>1</v>
      </c>
    </row>
    <row r="48" spans="1:9">
      <c r="A48" t="s">
        <v>250</v>
      </c>
      <c r="B48" t="s">
        <v>251</v>
      </c>
      <c r="C48" t="s">
        <v>246</v>
      </c>
      <c r="D48" t="s">
        <v>159</v>
      </c>
      <c r="I48">
        <f t="shared" si="0"/>
        <v>1</v>
      </c>
    </row>
    <row r="49" spans="1:9">
      <c r="A49" t="s">
        <v>252</v>
      </c>
      <c r="B49" t="s">
        <v>253</v>
      </c>
      <c r="C49" t="s">
        <v>239</v>
      </c>
      <c r="D49" t="s">
        <v>5</v>
      </c>
      <c r="E49" t="s">
        <v>75</v>
      </c>
      <c r="I49">
        <f t="shared" si="0"/>
        <v>2</v>
      </c>
    </row>
    <row r="50" spans="1:9">
      <c r="A50" t="s">
        <v>69</v>
      </c>
      <c r="B50" t="s">
        <v>70</v>
      </c>
      <c r="C50" t="s">
        <v>241</v>
      </c>
      <c r="D50" t="s">
        <v>159</v>
      </c>
      <c r="E50" t="s">
        <v>10</v>
      </c>
      <c r="F50" t="s">
        <v>5</v>
      </c>
      <c r="G50" t="s">
        <v>28</v>
      </c>
      <c r="H50" t="s">
        <v>169</v>
      </c>
      <c r="I50">
        <f t="shared" si="0"/>
        <v>5</v>
      </c>
    </row>
    <row r="51" spans="1:9">
      <c r="A51" t="s">
        <v>71</v>
      </c>
      <c r="B51" t="s">
        <v>72</v>
      </c>
      <c r="C51" t="s">
        <v>240</v>
      </c>
      <c r="D51" t="s">
        <v>159</v>
      </c>
      <c r="E51" t="s">
        <v>10</v>
      </c>
      <c r="F51" t="s">
        <v>5</v>
      </c>
      <c r="I51">
        <f t="shared" si="0"/>
        <v>3</v>
      </c>
    </row>
    <row r="52" spans="1:9">
      <c r="A52" t="s">
        <v>73</v>
      </c>
      <c r="B52" t="s">
        <v>4</v>
      </c>
      <c r="C52" t="s">
        <v>241</v>
      </c>
      <c r="D52" t="s">
        <v>160</v>
      </c>
      <c r="E52" t="s">
        <v>10</v>
      </c>
      <c r="I52">
        <f t="shared" si="0"/>
        <v>2</v>
      </c>
    </row>
    <row r="53" spans="1:9">
      <c r="A53" t="s">
        <v>74</v>
      </c>
      <c r="B53" t="s">
        <v>4</v>
      </c>
      <c r="C53" t="s">
        <v>240</v>
      </c>
      <c r="D53" t="s">
        <v>75</v>
      </c>
      <c r="I53">
        <f t="shared" si="0"/>
        <v>1</v>
      </c>
    </row>
    <row r="54" spans="1:9">
      <c r="A54" t="s">
        <v>76</v>
      </c>
      <c r="B54" t="s">
        <v>77</v>
      </c>
      <c r="C54" t="s">
        <v>192</v>
      </c>
      <c r="D54" t="s">
        <v>169</v>
      </c>
      <c r="I54">
        <f t="shared" si="0"/>
        <v>1</v>
      </c>
    </row>
    <row r="55" spans="1:9">
      <c r="A55" t="s">
        <v>78</v>
      </c>
      <c r="B55" t="s">
        <v>79</v>
      </c>
      <c r="C55" t="s">
        <v>242</v>
      </c>
      <c r="D55" t="s">
        <v>159</v>
      </c>
      <c r="E55" t="s">
        <v>10</v>
      </c>
      <c r="F55" t="s">
        <v>5</v>
      </c>
      <c r="I55">
        <f t="shared" si="0"/>
        <v>3</v>
      </c>
    </row>
    <row r="56" spans="1:9">
      <c r="A56" t="s">
        <v>80</v>
      </c>
      <c r="B56" t="s">
        <v>81</v>
      </c>
      <c r="C56" t="s">
        <v>241</v>
      </c>
      <c r="D56" t="s">
        <v>10</v>
      </c>
      <c r="E56" t="s">
        <v>5</v>
      </c>
      <c r="I56">
        <f t="shared" si="0"/>
        <v>2</v>
      </c>
    </row>
    <row r="57" spans="1:9">
      <c r="A57" t="s">
        <v>82</v>
      </c>
      <c r="B57" t="s">
        <v>83</v>
      </c>
      <c r="C57" t="s">
        <v>241</v>
      </c>
      <c r="D57" t="s">
        <v>159</v>
      </c>
      <c r="E57" t="s">
        <v>5</v>
      </c>
      <c r="I57">
        <f t="shared" si="0"/>
        <v>2</v>
      </c>
    </row>
    <row r="58" spans="1:9">
      <c r="A58" t="s">
        <v>84</v>
      </c>
      <c r="B58" t="s">
        <v>85</v>
      </c>
      <c r="C58" t="s">
        <v>241</v>
      </c>
      <c r="D58" t="s">
        <v>159</v>
      </c>
      <c r="E58" t="s">
        <v>10</v>
      </c>
      <c r="F58" t="s">
        <v>5</v>
      </c>
      <c r="I58">
        <f t="shared" si="0"/>
        <v>3</v>
      </c>
    </row>
    <row r="59" spans="1:9">
      <c r="A59" t="s">
        <v>86</v>
      </c>
      <c r="B59" t="s">
        <v>87</v>
      </c>
      <c r="C59" t="s">
        <v>240</v>
      </c>
      <c r="D59" t="s">
        <v>5</v>
      </c>
      <c r="I59">
        <f t="shared" si="0"/>
        <v>1</v>
      </c>
    </row>
    <row r="60" spans="1:9">
      <c r="A60" t="s">
        <v>88</v>
      </c>
      <c r="B60" t="s">
        <v>89</v>
      </c>
      <c r="C60" t="s">
        <v>246</v>
      </c>
      <c r="D60" t="s">
        <v>10</v>
      </c>
      <c r="E60" t="s">
        <v>5</v>
      </c>
      <c r="I60">
        <f t="shared" si="0"/>
        <v>2</v>
      </c>
    </row>
    <row r="61" spans="1:9">
      <c r="A61" t="s">
        <v>254</v>
      </c>
      <c r="B61" t="s">
        <v>255</v>
      </c>
      <c r="C61" t="s">
        <v>177</v>
      </c>
      <c r="D61" t="s">
        <v>5</v>
      </c>
      <c r="E61" t="s">
        <v>28</v>
      </c>
      <c r="I61">
        <f t="shared" si="0"/>
        <v>2</v>
      </c>
    </row>
    <row r="62" spans="1:9">
      <c r="A62" t="s">
        <v>194</v>
      </c>
      <c r="B62" t="s">
        <v>195</v>
      </c>
      <c r="C62" t="s">
        <v>179</v>
      </c>
      <c r="D62" t="s">
        <v>169</v>
      </c>
      <c r="I62">
        <f t="shared" si="0"/>
        <v>1</v>
      </c>
    </row>
    <row r="63" spans="1:9">
      <c r="A63" t="s">
        <v>90</v>
      </c>
      <c r="B63" t="s">
        <v>4</v>
      </c>
      <c r="C63" t="s">
        <v>190</v>
      </c>
      <c r="D63" t="s">
        <v>5</v>
      </c>
      <c r="I63">
        <f t="shared" si="0"/>
        <v>1</v>
      </c>
    </row>
    <row r="64" spans="1:9">
      <c r="A64" t="s">
        <v>91</v>
      </c>
      <c r="B64" t="s">
        <v>92</v>
      </c>
      <c r="C64" t="s">
        <v>241</v>
      </c>
      <c r="D64" t="s">
        <v>159</v>
      </c>
      <c r="E64" t="s">
        <v>10</v>
      </c>
      <c r="F64" t="s">
        <v>5</v>
      </c>
      <c r="I64">
        <f t="shared" si="0"/>
        <v>3</v>
      </c>
    </row>
    <row r="65" spans="1:9">
      <c r="A65" t="s">
        <v>196</v>
      </c>
      <c r="B65" t="s">
        <v>197</v>
      </c>
      <c r="C65" t="s">
        <v>241</v>
      </c>
      <c r="D65" t="s">
        <v>5</v>
      </c>
      <c r="I65">
        <f t="shared" si="0"/>
        <v>1</v>
      </c>
    </row>
    <row r="66" spans="1:9">
      <c r="A66" t="s">
        <v>93</v>
      </c>
      <c r="B66" t="s">
        <v>94</v>
      </c>
      <c r="C66" t="s">
        <v>239</v>
      </c>
      <c r="D66" t="s">
        <v>159</v>
      </c>
      <c r="E66" t="s">
        <v>5</v>
      </c>
      <c r="I66">
        <f t="shared" si="0"/>
        <v>2</v>
      </c>
    </row>
    <row r="67" spans="1:9">
      <c r="A67" t="s">
        <v>95</v>
      </c>
      <c r="B67" t="s">
        <v>4</v>
      </c>
      <c r="C67" t="s">
        <v>241</v>
      </c>
      <c r="D67" t="s">
        <v>159</v>
      </c>
      <c r="E67" t="s">
        <v>10</v>
      </c>
      <c r="F67" t="s">
        <v>5</v>
      </c>
      <c r="I67">
        <f t="shared" ref="I67:I126" si="1">COUNTA(D67:H67)</f>
        <v>3</v>
      </c>
    </row>
    <row r="68" spans="1:9">
      <c r="A68" t="s">
        <v>96</v>
      </c>
      <c r="B68" t="s">
        <v>97</v>
      </c>
      <c r="C68" t="s">
        <v>242</v>
      </c>
      <c r="D68" t="s">
        <v>159</v>
      </c>
      <c r="E68" t="s">
        <v>10</v>
      </c>
      <c r="F68" t="s">
        <v>5</v>
      </c>
      <c r="I68">
        <f t="shared" si="1"/>
        <v>3</v>
      </c>
    </row>
    <row r="69" spans="1:9">
      <c r="A69" t="s">
        <v>98</v>
      </c>
      <c r="B69" t="s">
        <v>99</v>
      </c>
      <c r="C69" t="s">
        <v>184</v>
      </c>
      <c r="D69" t="s">
        <v>28</v>
      </c>
      <c r="I69">
        <f t="shared" si="1"/>
        <v>1</v>
      </c>
    </row>
    <row r="70" spans="1:9">
      <c r="A70" t="s">
        <v>256</v>
      </c>
      <c r="B70" t="s">
        <v>257</v>
      </c>
      <c r="C70" t="s">
        <v>240</v>
      </c>
      <c r="D70" t="s">
        <v>75</v>
      </c>
      <c r="I70">
        <f t="shared" si="1"/>
        <v>1</v>
      </c>
    </row>
    <row r="71" spans="1:9">
      <c r="A71" t="s">
        <v>100</v>
      </c>
      <c r="B71" t="s">
        <v>101</v>
      </c>
      <c r="C71" t="s">
        <v>241</v>
      </c>
      <c r="D71" t="s">
        <v>10</v>
      </c>
      <c r="I71">
        <f t="shared" si="1"/>
        <v>1</v>
      </c>
    </row>
    <row r="72" spans="1:9">
      <c r="A72" t="s">
        <v>102</v>
      </c>
      <c r="B72" t="s">
        <v>103</v>
      </c>
      <c r="C72" t="s">
        <v>240</v>
      </c>
      <c r="D72" t="s">
        <v>5</v>
      </c>
      <c r="I72">
        <f t="shared" si="1"/>
        <v>1</v>
      </c>
    </row>
    <row r="73" spans="1:9">
      <c r="A73" t="s">
        <v>104</v>
      </c>
      <c r="B73" t="s">
        <v>105</v>
      </c>
      <c r="C73" t="s">
        <v>192</v>
      </c>
      <c r="D73" t="s">
        <v>10</v>
      </c>
      <c r="I73">
        <f t="shared" si="1"/>
        <v>1</v>
      </c>
    </row>
    <row r="74" spans="1:9">
      <c r="A74" t="s">
        <v>106</v>
      </c>
      <c r="B74" t="s">
        <v>107</v>
      </c>
      <c r="C74" t="s">
        <v>241</v>
      </c>
      <c r="D74" t="s">
        <v>10</v>
      </c>
      <c r="E74" t="s">
        <v>5</v>
      </c>
      <c r="F74" t="s">
        <v>169</v>
      </c>
      <c r="I74">
        <f t="shared" si="1"/>
        <v>3</v>
      </c>
    </row>
    <row r="75" spans="1:9">
      <c r="A75" t="s">
        <v>108</v>
      </c>
      <c r="B75" t="s">
        <v>109</v>
      </c>
      <c r="C75" t="s">
        <v>198</v>
      </c>
      <c r="D75" t="s">
        <v>5</v>
      </c>
      <c r="I75">
        <f t="shared" si="1"/>
        <v>1</v>
      </c>
    </row>
    <row r="76" spans="1:9">
      <c r="A76" t="s">
        <v>258</v>
      </c>
      <c r="B76" t="s">
        <v>4</v>
      </c>
      <c r="C76" t="s">
        <v>182</v>
      </c>
      <c r="D76" t="s">
        <v>10</v>
      </c>
      <c r="I76">
        <f t="shared" si="1"/>
        <v>1</v>
      </c>
    </row>
    <row r="77" spans="1:9">
      <c r="A77" t="s">
        <v>199</v>
      </c>
      <c r="B77" t="s">
        <v>200</v>
      </c>
      <c r="C77" t="s">
        <v>240</v>
      </c>
      <c r="D77" t="s">
        <v>169</v>
      </c>
      <c r="I77">
        <f t="shared" si="1"/>
        <v>1</v>
      </c>
    </row>
    <row r="78" spans="1:9">
      <c r="A78" t="s">
        <v>259</v>
      </c>
      <c r="B78" t="s">
        <v>260</v>
      </c>
      <c r="C78" t="s">
        <v>191</v>
      </c>
      <c r="D78" t="s">
        <v>10</v>
      </c>
      <c r="I78">
        <f t="shared" si="1"/>
        <v>1</v>
      </c>
    </row>
    <row r="79" spans="1:9">
      <c r="A79" t="s">
        <v>110</v>
      </c>
      <c r="B79" t="s">
        <v>4</v>
      </c>
      <c r="C79" t="s">
        <v>241</v>
      </c>
      <c r="D79" t="s">
        <v>10</v>
      </c>
      <c r="E79" t="s">
        <v>28</v>
      </c>
      <c r="I79">
        <f t="shared" si="1"/>
        <v>2</v>
      </c>
    </row>
    <row r="80" spans="1:9">
      <c r="A80" t="s">
        <v>111</v>
      </c>
      <c r="B80" t="s">
        <v>4</v>
      </c>
      <c r="C80" t="s">
        <v>201</v>
      </c>
      <c r="D80" t="s">
        <v>10</v>
      </c>
      <c r="I80">
        <f t="shared" si="1"/>
        <v>1</v>
      </c>
    </row>
    <row r="81" spans="1:9">
      <c r="A81" t="s">
        <v>112</v>
      </c>
      <c r="B81" t="s">
        <v>113</v>
      </c>
      <c r="C81" t="s">
        <v>202</v>
      </c>
      <c r="D81" t="s">
        <v>10</v>
      </c>
      <c r="I81">
        <f t="shared" si="1"/>
        <v>1</v>
      </c>
    </row>
    <row r="82" spans="1:9">
      <c r="A82" t="s">
        <v>114</v>
      </c>
      <c r="B82" t="s">
        <v>115</v>
      </c>
      <c r="C82" t="s">
        <v>246</v>
      </c>
      <c r="D82" t="s">
        <v>159</v>
      </c>
      <c r="E82" t="s">
        <v>10</v>
      </c>
      <c r="F82" t="s">
        <v>5</v>
      </c>
      <c r="I82">
        <f t="shared" si="1"/>
        <v>3</v>
      </c>
    </row>
    <row r="83" spans="1:9">
      <c r="A83" t="s">
        <v>203</v>
      </c>
      <c r="B83" t="s">
        <v>4</v>
      </c>
      <c r="C83" t="s">
        <v>239</v>
      </c>
      <c r="D83" t="s">
        <v>5</v>
      </c>
      <c r="I83">
        <f t="shared" si="1"/>
        <v>1</v>
      </c>
    </row>
    <row r="84" spans="1:9">
      <c r="A84" t="s">
        <v>116</v>
      </c>
      <c r="B84" t="s">
        <v>4</v>
      </c>
      <c r="C84" t="s">
        <v>204</v>
      </c>
      <c r="D84" t="s">
        <v>5</v>
      </c>
      <c r="E84" t="s">
        <v>75</v>
      </c>
      <c r="I84">
        <f t="shared" si="1"/>
        <v>2</v>
      </c>
    </row>
    <row r="85" spans="1:9">
      <c r="A85" t="s">
        <v>117</v>
      </c>
      <c r="B85" t="s">
        <v>50</v>
      </c>
      <c r="C85" t="s">
        <v>240</v>
      </c>
      <c r="D85" t="s">
        <v>10</v>
      </c>
      <c r="E85" t="s">
        <v>5</v>
      </c>
      <c r="I85">
        <f t="shared" si="1"/>
        <v>2</v>
      </c>
    </row>
    <row r="86" spans="1:9">
      <c r="A86" t="s">
        <v>118</v>
      </c>
      <c r="B86" t="s">
        <v>119</v>
      </c>
      <c r="C86" t="s">
        <v>242</v>
      </c>
      <c r="D86" t="s">
        <v>159</v>
      </c>
      <c r="E86" t="s">
        <v>10</v>
      </c>
      <c r="F86" t="s">
        <v>5</v>
      </c>
      <c r="I86">
        <f t="shared" si="1"/>
        <v>3</v>
      </c>
    </row>
    <row r="87" spans="1:9">
      <c r="A87" t="s">
        <v>120</v>
      </c>
      <c r="B87" t="s">
        <v>4</v>
      </c>
      <c r="C87" t="s">
        <v>191</v>
      </c>
      <c r="D87" t="s">
        <v>10</v>
      </c>
      <c r="E87" t="s">
        <v>5</v>
      </c>
      <c r="I87">
        <f t="shared" si="1"/>
        <v>2</v>
      </c>
    </row>
    <row r="88" spans="1:9">
      <c r="A88" t="s">
        <v>121</v>
      </c>
      <c r="B88" t="s">
        <v>122</v>
      </c>
      <c r="C88" t="s">
        <v>193</v>
      </c>
      <c r="D88" t="s">
        <v>10</v>
      </c>
      <c r="E88" t="s">
        <v>28</v>
      </c>
      <c r="F88" t="s">
        <v>169</v>
      </c>
      <c r="I88">
        <f t="shared" si="1"/>
        <v>3</v>
      </c>
    </row>
    <row r="89" spans="1:9">
      <c r="A89" t="s">
        <v>123</v>
      </c>
      <c r="B89" t="s">
        <v>4</v>
      </c>
      <c r="C89" t="s">
        <v>241</v>
      </c>
      <c r="D89" t="s">
        <v>5</v>
      </c>
      <c r="I89">
        <f t="shared" si="1"/>
        <v>1</v>
      </c>
    </row>
    <row r="90" spans="1:9">
      <c r="A90" t="s">
        <v>205</v>
      </c>
      <c r="B90" t="s">
        <v>206</v>
      </c>
      <c r="C90" t="s">
        <v>177</v>
      </c>
      <c r="D90" t="s">
        <v>169</v>
      </c>
      <c r="I90">
        <f t="shared" si="1"/>
        <v>1</v>
      </c>
    </row>
    <row r="91" spans="1:9">
      <c r="A91" t="s">
        <v>124</v>
      </c>
      <c r="B91" t="s">
        <v>4</v>
      </c>
      <c r="C91" t="s">
        <v>240</v>
      </c>
      <c r="D91" t="s">
        <v>28</v>
      </c>
      <c r="I91">
        <f t="shared" si="1"/>
        <v>1</v>
      </c>
    </row>
    <row r="92" spans="1:9">
      <c r="A92" t="s">
        <v>261</v>
      </c>
      <c r="B92" t="s">
        <v>262</v>
      </c>
      <c r="C92" t="s">
        <v>249</v>
      </c>
      <c r="D92" t="s">
        <v>75</v>
      </c>
      <c r="I92">
        <f t="shared" si="1"/>
        <v>1</v>
      </c>
    </row>
    <row r="93" spans="1:9">
      <c r="A93" t="s">
        <v>125</v>
      </c>
      <c r="B93" t="s">
        <v>4</v>
      </c>
      <c r="C93" t="s">
        <v>241</v>
      </c>
      <c r="D93" t="s">
        <v>159</v>
      </c>
      <c r="E93" t="s">
        <v>10</v>
      </c>
      <c r="F93" t="s">
        <v>5</v>
      </c>
      <c r="I93">
        <f t="shared" si="1"/>
        <v>3</v>
      </c>
    </row>
    <row r="94" spans="1:9">
      <c r="A94" t="s">
        <v>126</v>
      </c>
      <c r="B94" t="s">
        <v>207</v>
      </c>
      <c r="C94" t="s">
        <v>241</v>
      </c>
      <c r="D94" t="s">
        <v>159</v>
      </c>
      <c r="E94" t="s">
        <v>5</v>
      </c>
      <c r="I94">
        <f t="shared" si="1"/>
        <v>2</v>
      </c>
    </row>
    <row r="95" spans="1:9">
      <c r="A95" t="s">
        <v>127</v>
      </c>
      <c r="B95" t="s">
        <v>128</v>
      </c>
      <c r="C95" t="s">
        <v>184</v>
      </c>
      <c r="D95" t="s">
        <v>5</v>
      </c>
      <c r="I95">
        <f t="shared" si="1"/>
        <v>1</v>
      </c>
    </row>
    <row r="96" spans="1:9">
      <c r="A96" t="s">
        <v>129</v>
      </c>
      <c r="B96" t="s">
        <v>130</v>
      </c>
      <c r="C96" t="s">
        <v>240</v>
      </c>
      <c r="D96" t="s">
        <v>159</v>
      </c>
      <c r="E96" t="s">
        <v>10</v>
      </c>
      <c r="F96" t="s">
        <v>5</v>
      </c>
      <c r="I96">
        <f t="shared" si="1"/>
        <v>3</v>
      </c>
    </row>
    <row r="97" spans="1:9">
      <c r="A97" t="s">
        <v>131</v>
      </c>
      <c r="B97" t="s">
        <v>263</v>
      </c>
      <c r="C97" t="s">
        <v>241</v>
      </c>
      <c r="D97" t="s">
        <v>270</v>
      </c>
      <c r="E97" t="s">
        <v>169</v>
      </c>
      <c r="I97">
        <f t="shared" si="1"/>
        <v>2</v>
      </c>
    </row>
    <row r="98" spans="1:9">
      <c r="A98" t="s">
        <v>264</v>
      </c>
      <c r="B98" t="s">
        <v>4</v>
      </c>
      <c r="C98" t="s">
        <v>241</v>
      </c>
      <c r="D98" t="s">
        <v>159</v>
      </c>
      <c r="E98" t="s">
        <v>10</v>
      </c>
      <c r="F98" t="s">
        <v>5</v>
      </c>
      <c r="I98">
        <f t="shared" si="1"/>
        <v>3</v>
      </c>
    </row>
    <row r="99" spans="1:9">
      <c r="A99" t="s">
        <v>132</v>
      </c>
      <c r="B99" t="s">
        <v>133</v>
      </c>
      <c r="C99" t="s">
        <v>208</v>
      </c>
      <c r="D99" t="s">
        <v>10</v>
      </c>
      <c r="I99">
        <f t="shared" si="1"/>
        <v>1</v>
      </c>
    </row>
    <row r="100" spans="1:9">
      <c r="A100" t="s">
        <v>265</v>
      </c>
      <c r="B100" t="s">
        <v>266</v>
      </c>
      <c r="C100" t="s">
        <v>240</v>
      </c>
      <c r="D100" t="s">
        <v>169</v>
      </c>
      <c r="I100">
        <f t="shared" si="1"/>
        <v>1</v>
      </c>
    </row>
    <row r="101" spans="1:9">
      <c r="A101" t="s">
        <v>134</v>
      </c>
      <c r="B101" t="s">
        <v>135</v>
      </c>
      <c r="C101" t="s">
        <v>240</v>
      </c>
      <c r="D101" t="s">
        <v>10</v>
      </c>
      <c r="E101" t="s">
        <v>5</v>
      </c>
      <c r="I101">
        <f t="shared" si="1"/>
        <v>2</v>
      </c>
    </row>
    <row r="102" spans="1:9">
      <c r="A102" t="s">
        <v>136</v>
      </c>
      <c r="B102" t="s">
        <v>50</v>
      </c>
      <c r="C102" t="s">
        <v>240</v>
      </c>
      <c r="D102" t="s">
        <v>10</v>
      </c>
      <c r="E102" t="s">
        <v>5</v>
      </c>
      <c r="I102">
        <f t="shared" si="1"/>
        <v>2</v>
      </c>
    </row>
    <row r="103" spans="1:9">
      <c r="A103" t="s">
        <v>209</v>
      </c>
      <c r="B103" t="s">
        <v>4</v>
      </c>
      <c r="C103" t="s">
        <v>241</v>
      </c>
      <c r="D103" t="s">
        <v>28</v>
      </c>
      <c r="I103">
        <f t="shared" si="1"/>
        <v>1</v>
      </c>
    </row>
    <row r="104" spans="1:9">
      <c r="A104" t="s">
        <v>137</v>
      </c>
      <c r="B104" t="s">
        <v>138</v>
      </c>
      <c r="C104" t="s">
        <v>241</v>
      </c>
      <c r="D104" t="s">
        <v>10</v>
      </c>
      <c r="E104" t="s">
        <v>5</v>
      </c>
      <c r="F104" t="s">
        <v>28</v>
      </c>
      <c r="G104" t="s">
        <v>169</v>
      </c>
      <c r="I104">
        <f t="shared" si="1"/>
        <v>4</v>
      </c>
    </row>
    <row r="105" spans="1:9">
      <c r="A105" t="s">
        <v>139</v>
      </c>
      <c r="B105" t="s">
        <v>140</v>
      </c>
      <c r="C105" t="s">
        <v>240</v>
      </c>
      <c r="D105" t="s">
        <v>10</v>
      </c>
      <c r="E105" t="s">
        <v>28</v>
      </c>
      <c r="I105">
        <f t="shared" si="1"/>
        <v>2</v>
      </c>
    </row>
    <row r="106" spans="1:9">
      <c r="A106" t="s">
        <v>141</v>
      </c>
      <c r="B106" t="s">
        <v>4</v>
      </c>
      <c r="C106" t="s">
        <v>242</v>
      </c>
      <c r="D106" t="s">
        <v>5</v>
      </c>
      <c r="I106">
        <f t="shared" si="1"/>
        <v>1</v>
      </c>
    </row>
    <row r="107" spans="1:9">
      <c r="A107" t="s">
        <v>142</v>
      </c>
      <c r="B107" t="s">
        <v>4</v>
      </c>
      <c r="C107" t="s">
        <v>241</v>
      </c>
      <c r="D107" t="s">
        <v>5</v>
      </c>
      <c r="I107">
        <f t="shared" si="1"/>
        <v>1</v>
      </c>
    </row>
    <row r="108" spans="1:9">
      <c r="A108" t="s">
        <v>143</v>
      </c>
      <c r="B108" t="s">
        <v>144</v>
      </c>
      <c r="C108" t="s">
        <v>240</v>
      </c>
      <c r="D108" t="s">
        <v>10</v>
      </c>
      <c r="E108" t="s">
        <v>5</v>
      </c>
      <c r="I108">
        <f t="shared" si="1"/>
        <v>2</v>
      </c>
    </row>
    <row r="109" spans="1:9">
      <c r="A109" t="s">
        <v>210</v>
      </c>
      <c r="B109" t="s">
        <v>4</v>
      </c>
      <c r="C109" t="s">
        <v>246</v>
      </c>
      <c r="D109" t="s">
        <v>211</v>
      </c>
      <c r="I109">
        <f t="shared" si="1"/>
        <v>1</v>
      </c>
    </row>
    <row r="110" spans="1:9">
      <c r="A110" t="s">
        <v>212</v>
      </c>
      <c r="B110" t="s">
        <v>213</v>
      </c>
      <c r="C110" t="s">
        <v>241</v>
      </c>
      <c r="D110" t="s">
        <v>10</v>
      </c>
      <c r="I110">
        <f t="shared" si="1"/>
        <v>1</v>
      </c>
    </row>
    <row r="111" spans="1:9">
      <c r="A111" t="s">
        <v>145</v>
      </c>
      <c r="B111" t="s">
        <v>4</v>
      </c>
      <c r="C111" t="s">
        <v>242</v>
      </c>
      <c r="D111" t="s">
        <v>159</v>
      </c>
      <c r="E111" t="s">
        <v>10</v>
      </c>
      <c r="F111" t="s">
        <v>5</v>
      </c>
      <c r="I111">
        <f t="shared" si="1"/>
        <v>3</v>
      </c>
    </row>
    <row r="112" spans="1:9">
      <c r="A112" t="s">
        <v>146</v>
      </c>
      <c r="B112" t="s">
        <v>4</v>
      </c>
      <c r="C112" t="s">
        <v>241</v>
      </c>
      <c r="D112" t="s">
        <v>10</v>
      </c>
      <c r="I112">
        <f t="shared" si="1"/>
        <v>1</v>
      </c>
    </row>
    <row r="113" spans="1:9">
      <c r="A113" t="s">
        <v>147</v>
      </c>
      <c r="B113" t="s">
        <v>148</v>
      </c>
      <c r="C113" t="s">
        <v>240</v>
      </c>
      <c r="D113" t="s">
        <v>10</v>
      </c>
      <c r="E113" t="s">
        <v>5</v>
      </c>
      <c r="I113">
        <f t="shared" si="1"/>
        <v>2</v>
      </c>
    </row>
    <row r="114" spans="1:9">
      <c r="A114" t="s">
        <v>149</v>
      </c>
      <c r="B114" t="s">
        <v>94</v>
      </c>
      <c r="C114" t="s">
        <v>239</v>
      </c>
      <c r="D114" t="s">
        <v>159</v>
      </c>
      <c r="E114" t="s">
        <v>5</v>
      </c>
      <c r="I114">
        <f t="shared" si="1"/>
        <v>2</v>
      </c>
    </row>
    <row r="115" spans="1:9">
      <c r="A115" t="s">
        <v>267</v>
      </c>
      <c r="B115" t="s">
        <v>268</v>
      </c>
      <c r="C115" t="s">
        <v>249</v>
      </c>
      <c r="D115" t="s">
        <v>75</v>
      </c>
      <c r="I115">
        <f t="shared" si="1"/>
        <v>1</v>
      </c>
    </row>
    <row r="116" spans="1:9">
      <c r="A116" t="s">
        <v>214</v>
      </c>
      <c r="B116" t="s">
        <v>4</v>
      </c>
      <c r="C116" t="s">
        <v>185</v>
      </c>
      <c r="D116" t="s">
        <v>10</v>
      </c>
      <c r="I116">
        <f t="shared" si="1"/>
        <v>1</v>
      </c>
    </row>
    <row r="117" spans="1:9">
      <c r="A117" t="s">
        <v>150</v>
      </c>
      <c r="B117" t="s">
        <v>151</v>
      </c>
      <c r="C117" t="s">
        <v>241</v>
      </c>
      <c r="D117" t="s">
        <v>75</v>
      </c>
      <c r="I117">
        <f t="shared" si="1"/>
        <v>1</v>
      </c>
    </row>
    <row r="118" spans="1:9">
      <c r="A118" t="s">
        <v>152</v>
      </c>
      <c r="B118" t="s">
        <v>4</v>
      </c>
      <c r="C118" t="s">
        <v>215</v>
      </c>
      <c r="D118" t="s">
        <v>5</v>
      </c>
      <c r="I118">
        <f t="shared" si="1"/>
        <v>1</v>
      </c>
    </row>
    <row r="119" spans="1:9">
      <c r="A119" t="s">
        <v>216</v>
      </c>
      <c r="B119" t="s">
        <v>4</v>
      </c>
      <c r="C119" t="s">
        <v>241</v>
      </c>
      <c r="D119" t="s">
        <v>10</v>
      </c>
      <c r="I119">
        <f t="shared" si="1"/>
        <v>1</v>
      </c>
    </row>
    <row r="120" spans="1:9">
      <c r="A120" t="s">
        <v>153</v>
      </c>
      <c r="B120" t="s">
        <v>154</v>
      </c>
      <c r="C120" t="s">
        <v>241</v>
      </c>
      <c r="D120" t="s">
        <v>10</v>
      </c>
      <c r="E120" t="s">
        <v>5</v>
      </c>
      <c r="F120" t="s">
        <v>28</v>
      </c>
      <c r="G120" t="s">
        <v>170</v>
      </c>
      <c r="H120" t="s">
        <v>169</v>
      </c>
      <c r="I120">
        <f t="shared" si="1"/>
        <v>5</v>
      </c>
    </row>
    <row r="121" spans="1:9">
      <c r="A121" t="s">
        <v>155</v>
      </c>
      <c r="B121" t="s">
        <v>50</v>
      </c>
      <c r="C121" t="s">
        <v>240</v>
      </c>
      <c r="D121" t="s">
        <v>10</v>
      </c>
      <c r="E121" t="s">
        <v>5</v>
      </c>
      <c r="I121">
        <f t="shared" si="1"/>
        <v>2</v>
      </c>
    </row>
    <row r="122" spans="1:9">
      <c r="A122" t="s">
        <v>156</v>
      </c>
      <c r="B122" t="s">
        <v>157</v>
      </c>
      <c r="C122" t="s">
        <v>241</v>
      </c>
      <c r="D122" t="s">
        <v>159</v>
      </c>
      <c r="E122" t="s">
        <v>5</v>
      </c>
      <c r="I122">
        <f t="shared" si="1"/>
        <v>2</v>
      </c>
    </row>
    <row r="123" spans="1:9">
      <c r="A123" t="s">
        <v>269</v>
      </c>
      <c r="B123" t="s">
        <v>4</v>
      </c>
      <c r="C123" t="s">
        <v>240</v>
      </c>
      <c r="D123" t="s">
        <v>75</v>
      </c>
      <c r="I123">
        <f t="shared" si="1"/>
        <v>1</v>
      </c>
    </row>
    <row r="124" spans="1:9">
      <c r="A124" t="s">
        <v>217</v>
      </c>
      <c r="B124" t="s">
        <v>218</v>
      </c>
      <c r="C124" t="s">
        <v>242</v>
      </c>
      <c r="D124" t="s">
        <v>169</v>
      </c>
      <c r="I124">
        <f t="shared" si="1"/>
        <v>1</v>
      </c>
    </row>
    <row r="125" spans="1:9">
      <c r="A125" t="s">
        <v>158</v>
      </c>
      <c r="B125" t="s">
        <v>50</v>
      </c>
      <c r="C125" t="s">
        <v>240</v>
      </c>
      <c r="D125" t="s">
        <v>10</v>
      </c>
      <c r="E125" t="s">
        <v>5</v>
      </c>
      <c r="I125">
        <f t="shared" si="1"/>
        <v>2</v>
      </c>
    </row>
    <row r="126" spans="1:9">
      <c r="A126" t="s">
        <v>219</v>
      </c>
      <c r="B126" t="s">
        <v>4</v>
      </c>
      <c r="C126" t="s">
        <v>241</v>
      </c>
      <c r="D126" t="s">
        <v>28</v>
      </c>
      <c r="I126">
        <f t="shared" si="1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EBED4-511D-4743-9099-F07AADEDB732}">
  <dimension ref="A1:D37"/>
  <sheetViews>
    <sheetView workbookViewId="0">
      <selection activeCell="E31" sqref="E31"/>
    </sheetView>
  </sheetViews>
  <sheetFormatPr baseColWidth="10" defaultColWidth="9.1640625" defaultRowHeight="15"/>
  <cols>
    <col min="1" max="1" width="15.5" style="9" bestFit="1" customWidth="1"/>
    <col min="2" max="2" width="9.1640625" style="9"/>
    <col min="3" max="3" width="10.6640625" style="9" bestFit="1" customWidth="1"/>
    <col min="4" max="16384" width="9.1640625" style="9"/>
  </cols>
  <sheetData>
    <row r="1" spans="1:4">
      <c r="A1" s="9" t="s">
        <v>238</v>
      </c>
      <c r="B1" s="9" t="s">
        <v>237</v>
      </c>
      <c r="C1" s="9" t="s">
        <v>236</v>
      </c>
      <c r="D1" s="9" t="s">
        <v>235</v>
      </c>
    </row>
    <row r="2" spans="1:4">
      <c r="A2" s="9" t="s">
        <v>180</v>
      </c>
      <c r="B2" s="9" t="s">
        <v>234</v>
      </c>
      <c r="C2" s="10">
        <v>44165</v>
      </c>
      <c r="D2" s="9">
        <v>54.5</v>
      </c>
    </row>
    <row r="3" spans="1:4">
      <c r="A3" s="9" t="s">
        <v>180</v>
      </c>
      <c r="B3" s="9" t="s">
        <v>234</v>
      </c>
      <c r="C3" s="10">
        <v>44196</v>
      </c>
      <c r="D3" s="9">
        <v>50.3</v>
      </c>
    </row>
    <row r="4" spans="1:4">
      <c r="A4" s="9" t="s">
        <v>29</v>
      </c>
      <c r="B4" s="9" t="s">
        <v>233</v>
      </c>
      <c r="C4" s="10">
        <v>44165</v>
      </c>
      <c r="D4" s="9">
        <v>44.4</v>
      </c>
    </row>
    <row r="5" spans="1:4">
      <c r="A5" s="9" t="s">
        <v>29</v>
      </c>
      <c r="B5" s="9" t="s">
        <v>233</v>
      </c>
      <c r="C5" s="10">
        <v>44196</v>
      </c>
      <c r="D5" s="9">
        <v>48.9</v>
      </c>
    </row>
    <row r="6" spans="1:4">
      <c r="A6" s="9" t="s">
        <v>42</v>
      </c>
      <c r="B6" s="9" t="s">
        <v>232</v>
      </c>
      <c r="C6" s="10">
        <v>44165</v>
      </c>
      <c r="D6" s="9">
        <v>53.8</v>
      </c>
    </row>
    <row r="7" spans="1:4">
      <c r="A7" s="9" t="s">
        <v>42</v>
      </c>
      <c r="B7" s="9" t="s">
        <v>232</v>
      </c>
      <c r="C7" s="10">
        <v>44196</v>
      </c>
      <c r="D7" s="9">
        <v>53.1</v>
      </c>
    </row>
    <row r="8" spans="1:4">
      <c r="A8" s="9" t="s">
        <v>42</v>
      </c>
      <c r="B8" s="9" t="s">
        <v>232</v>
      </c>
      <c r="C8" s="10">
        <v>44210</v>
      </c>
      <c r="D8" s="9">
        <v>66.2</v>
      </c>
    </row>
    <row r="9" spans="1:4">
      <c r="A9" s="9" t="s">
        <v>55</v>
      </c>
      <c r="B9" s="9" t="s">
        <v>231</v>
      </c>
      <c r="C9" s="10">
        <v>44165</v>
      </c>
      <c r="D9" s="9">
        <v>36.700000000000003</v>
      </c>
    </row>
    <row r="10" spans="1:4">
      <c r="A10" s="9" t="s">
        <v>55</v>
      </c>
      <c r="B10" s="9" t="s">
        <v>231</v>
      </c>
      <c r="C10" s="10">
        <v>44196</v>
      </c>
      <c r="D10" s="9">
        <v>44.5</v>
      </c>
    </row>
    <row r="11" spans="1:4">
      <c r="A11" s="9" t="s">
        <v>55</v>
      </c>
      <c r="B11" s="9" t="s">
        <v>231</v>
      </c>
      <c r="C11" s="10">
        <v>44210</v>
      </c>
      <c r="D11" s="9">
        <v>58.4</v>
      </c>
    </row>
    <row r="12" spans="1:4">
      <c r="A12" s="9" t="s">
        <v>57</v>
      </c>
      <c r="B12" s="9" t="s">
        <v>230</v>
      </c>
      <c r="C12" s="10">
        <v>44165</v>
      </c>
      <c r="D12" s="9">
        <v>24.7</v>
      </c>
    </row>
    <row r="13" spans="1:4">
      <c r="A13" s="9" t="s">
        <v>57</v>
      </c>
      <c r="B13" s="9" t="s">
        <v>230</v>
      </c>
      <c r="C13" s="10">
        <v>44196</v>
      </c>
      <c r="D13" s="9">
        <v>19.899999999999999</v>
      </c>
    </row>
    <row r="14" spans="1:4">
      <c r="A14" s="9" t="s">
        <v>57</v>
      </c>
      <c r="B14" s="9" t="s">
        <v>230</v>
      </c>
      <c r="C14" s="10">
        <v>44210</v>
      </c>
      <c r="D14" s="9">
        <v>29.8</v>
      </c>
    </row>
    <row r="15" spans="1:4">
      <c r="A15" s="9" t="s">
        <v>59</v>
      </c>
      <c r="B15" s="9" t="s">
        <v>229</v>
      </c>
      <c r="C15" s="10">
        <v>44165</v>
      </c>
      <c r="D15" s="9">
        <v>39.9</v>
      </c>
    </row>
    <row r="16" spans="1:4">
      <c r="A16" s="9" t="s">
        <v>59</v>
      </c>
      <c r="B16" s="9" t="s">
        <v>229</v>
      </c>
      <c r="C16" s="10">
        <v>44196</v>
      </c>
      <c r="D16" s="9">
        <v>41</v>
      </c>
    </row>
    <row r="17" spans="1:4">
      <c r="A17" s="9" t="s">
        <v>84</v>
      </c>
      <c r="B17" s="9" t="s">
        <v>228</v>
      </c>
      <c r="C17" s="10">
        <v>44165</v>
      </c>
      <c r="D17" s="9">
        <v>40.4</v>
      </c>
    </row>
    <row r="18" spans="1:4">
      <c r="A18" s="9" t="s">
        <v>84</v>
      </c>
      <c r="B18" s="9" t="s">
        <v>228</v>
      </c>
      <c r="C18" s="10">
        <v>44196</v>
      </c>
      <c r="D18" s="9">
        <v>39.4</v>
      </c>
    </row>
    <row r="19" spans="1:4">
      <c r="A19" s="9" t="s">
        <v>84</v>
      </c>
      <c r="B19" s="9" t="s">
        <v>228</v>
      </c>
      <c r="C19" s="10">
        <v>44210</v>
      </c>
      <c r="D19" s="9">
        <v>55</v>
      </c>
    </row>
    <row r="20" spans="1:4">
      <c r="A20" s="9" t="s">
        <v>86</v>
      </c>
      <c r="B20" s="9" t="s">
        <v>227</v>
      </c>
      <c r="C20" s="10">
        <v>44165</v>
      </c>
      <c r="D20" s="9">
        <v>39</v>
      </c>
    </row>
    <row r="21" spans="1:4">
      <c r="A21" s="9" t="s">
        <v>86</v>
      </c>
      <c r="B21" s="9" t="s">
        <v>227</v>
      </c>
      <c r="C21" s="10">
        <v>44210</v>
      </c>
      <c r="D21" s="9">
        <v>36.700000000000003</v>
      </c>
    </row>
    <row r="22" spans="1:4">
      <c r="A22" s="9" t="s">
        <v>114</v>
      </c>
      <c r="B22" s="9" t="s">
        <v>226</v>
      </c>
      <c r="C22" s="10">
        <v>44165</v>
      </c>
      <c r="D22" s="9">
        <v>45</v>
      </c>
    </row>
    <row r="23" spans="1:4">
      <c r="A23" s="9" t="s">
        <v>114</v>
      </c>
      <c r="B23" s="9" t="s">
        <v>226</v>
      </c>
      <c r="C23" s="10">
        <v>44196</v>
      </c>
      <c r="D23" s="9">
        <v>51.6</v>
      </c>
    </row>
    <row r="24" spans="1:4">
      <c r="A24" s="9" t="s">
        <v>118</v>
      </c>
      <c r="B24" s="9" t="s">
        <v>225</v>
      </c>
      <c r="C24" s="10">
        <v>44165</v>
      </c>
      <c r="D24" s="9">
        <v>42.2</v>
      </c>
    </row>
    <row r="25" spans="1:4">
      <c r="A25" s="9" t="s">
        <v>118</v>
      </c>
      <c r="B25" s="9" t="s">
        <v>225</v>
      </c>
      <c r="C25" s="10">
        <v>44196</v>
      </c>
      <c r="D25" s="9">
        <v>45.7</v>
      </c>
    </row>
    <row r="26" spans="1:4">
      <c r="A26" s="9" t="s">
        <v>118</v>
      </c>
      <c r="B26" s="9" t="s">
        <v>225</v>
      </c>
      <c r="C26" s="10">
        <v>44210</v>
      </c>
      <c r="D26" s="9">
        <v>55.1</v>
      </c>
    </row>
    <row r="27" spans="1:4">
      <c r="A27" s="9" t="s">
        <v>141</v>
      </c>
      <c r="B27" s="9" t="s">
        <v>224</v>
      </c>
      <c r="C27" s="10">
        <v>44165</v>
      </c>
      <c r="D27" s="9">
        <v>35.5</v>
      </c>
    </row>
    <row r="28" spans="1:4">
      <c r="A28" s="9" t="s">
        <v>141</v>
      </c>
      <c r="B28" s="9" t="s">
        <v>224</v>
      </c>
      <c r="C28" s="10">
        <v>44196</v>
      </c>
      <c r="D28" s="9">
        <v>31.1</v>
      </c>
    </row>
    <row r="29" spans="1:4">
      <c r="A29" s="9" t="s">
        <v>141</v>
      </c>
      <c r="B29" s="9" t="s">
        <v>224</v>
      </c>
      <c r="C29" s="10">
        <v>44210</v>
      </c>
      <c r="D29" s="9">
        <v>34.6</v>
      </c>
    </row>
    <row r="30" spans="1:4">
      <c r="A30" s="9" t="s">
        <v>145</v>
      </c>
      <c r="B30" s="9" t="s">
        <v>223</v>
      </c>
      <c r="C30" s="10">
        <v>44165</v>
      </c>
      <c r="D30" s="9">
        <v>28.2</v>
      </c>
    </row>
    <row r="31" spans="1:4">
      <c r="A31" s="9" t="s">
        <v>145</v>
      </c>
      <c r="B31" s="9" t="s">
        <v>223</v>
      </c>
      <c r="C31" s="10">
        <v>44196</v>
      </c>
      <c r="D31" s="9">
        <v>39.9</v>
      </c>
    </row>
    <row r="32" spans="1:4">
      <c r="A32" s="9" t="s">
        <v>145</v>
      </c>
      <c r="B32" s="9" t="s">
        <v>223</v>
      </c>
      <c r="C32" s="10">
        <v>44210</v>
      </c>
      <c r="D32" s="9">
        <v>51.8</v>
      </c>
    </row>
    <row r="33" spans="1:4">
      <c r="A33" s="9" t="s">
        <v>147</v>
      </c>
      <c r="B33" s="9" t="s">
        <v>222</v>
      </c>
      <c r="C33" s="10">
        <v>44165</v>
      </c>
      <c r="D33" s="9">
        <v>34.6</v>
      </c>
    </row>
    <row r="34" spans="1:4">
      <c r="A34" s="9" t="s">
        <v>147</v>
      </c>
      <c r="B34" s="9" t="s">
        <v>222</v>
      </c>
      <c r="C34" s="10">
        <v>44196</v>
      </c>
      <c r="D34" s="9">
        <v>43</v>
      </c>
    </row>
    <row r="35" spans="1:4">
      <c r="A35" s="9" t="s">
        <v>147</v>
      </c>
      <c r="B35" s="9" t="s">
        <v>222</v>
      </c>
      <c r="C35" s="10">
        <v>44210</v>
      </c>
      <c r="D35" s="9">
        <v>56.6</v>
      </c>
    </row>
    <row r="36" spans="1:4">
      <c r="A36" s="9" t="s">
        <v>155</v>
      </c>
      <c r="B36" s="9" t="s">
        <v>221</v>
      </c>
      <c r="C36" s="10">
        <v>44165</v>
      </c>
      <c r="D36" s="9">
        <v>54.2</v>
      </c>
    </row>
    <row r="37" spans="1:4">
      <c r="A37" s="9" t="s">
        <v>155</v>
      </c>
      <c r="B37" s="9" t="s">
        <v>221</v>
      </c>
      <c r="C37" s="10">
        <v>44196</v>
      </c>
      <c r="D37" s="9">
        <v>71.3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Efficacy</vt:lpstr>
      <vt:lpstr>PV</vt:lpstr>
      <vt:lpstr>Vac-Mapping</vt:lpstr>
      <vt:lpstr>0308</vt:lpstr>
      <vt:lpstr>covid-vaccine-willingness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2015-06-05T18:17:20Z</dcterms:created>
  <dcterms:modified xsi:type="dcterms:W3CDTF">2021-03-09T19:32:10Z</dcterms:modified>
</cp:coreProperties>
</file>